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395" i="6" l="1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W1796" i="6" s="1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W784" i="6" s="1"/>
  <c r="V525" i="6"/>
  <c r="V524" i="6"/>
  <c r="V67" i="6"/>
  <c r="V66" i="6"/>
  <c r="W66" i="6" s="1"/>
  <c r="V829" i="6"/>
  <c r="V828" i="6"/>
  <c r="V453" i="6"/>
  <c r="V452" i="6"/>
  <c r="W452" i="6" s="1"/>
  <c r="V205" i="6"/>
  <c r="V204" i="6"/>
  <c r="V1680" i="6"/>
  <c r="V1681" i="6"/>
  <c r="V1128" i="6"/>
  <c r="V1129" i="6"/>
  <c r="V1209" i="6"/>
  <c r="V1208" i="6"/>
  <c r="W1208" i="6" s="1"/>
  <c r="V1145" i="6"/>
  <c r="V1144" i="6"/>
  <c r="V1022" i="6"/>
  <c r="V1023" i="6"/>
  <c r="W1022" i="6" s="1"/>
  <c r="V890" i="6"/>
  <c r="V891" i="6"/>
  <c r="V168" i="6"/>
  <c r="V169" i="6"/>
  <c r="V181" i="6"/>
  <c r="V180" i="6"/>
  <c r="V505" i="6"/>
  <c r="V504" i="6"/>
  <c r="W504" i="6" s="1"/>
  <c r="V285" i="6"/>
  <c r="V284" i="6"/>
  <c r="V741" i="6"/>
  <c r="V740" i="6"/>
  <c r="W740" i="6" s="1"/>
  <c r="V275" i="6"/>
  <c r="V274" i="6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V1708" i="6"/>
  <c r="V1709" i="6"/>
  <c r="W1708" i="6" s="1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868" i="6" l="1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A1624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A964" i="6"/>
  <c r="AD742" i="6"/>
  <c r="AA742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D623" i="6" l="1"/>
  <c r="Z1350" i="6"/>
  <c r="Z324" i="6"/>
  <c r="Z74" i="6"/>
  <c r="Z1516" i="6"/>
  <c r="AA324" i="6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<sst xmlns="http://schemas.openxmlformats.org/spreadsheetml/2006/main" count="3910" uniqueCount="135">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</sst>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99.635460878885326</v>
      </c>
      <c r="R2" s="31">
        <f>AVERAGE(H2,L3)</f>
        <v>0.51200000000000001</v>
      </c>
      <c r="S2" s="31">
        <f>AVERAGE(I2,M3)</f>
        <v>0.254</v>
      </c>
      <c r="T2" s="31">
        <f>AVERAGE(J2,N3)</f>
        <v>0.1575</v>
      </c>
      <c r="U2" s="31">
        <f>AVERAGE(K2,O3)</f>
        <v>0.22999999999999998</v>
      </c>
      <c r="V2" s="17">
        <f>Q2*Q3/'Advanced - Home'!$S$33</f>
        <v>99.597263458601716</v>
      </c>
      <c r="W2" s="17">
        <f>AVERAGE(V2:V3)</f>
        <v>99.594665501698714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0.51600000000000001</v>
      </c>
      <c r="I3" s="31">
        <f>VLOOKUP($C3,'Four Factors - Home'!$B:$O,8,FALSE)</f>
        <v>0.28899999999999998</v>
      </c>
      <c r="J3" s="31">
        <f>VLOOKUP($C3,'Four Factors - Home'!$B:$O,9,FALSE)/100</f>
        <v>0.15</v>
      </c>
      <c r="K3" s="31">
        <f>VLOOKUP($C3,'Four Factors - Home'!$B:$O,10,FALSE)/100</f>
        <v>0.248</v>
      </c>
      <c r="L3" s="31">
        <f>VLOOKUP($C3,'Four Factors - Home'!$B:$O,11,FALSE)/100</f>
        <v>0.52500000000000002</v>
      </c>
      <c r="M3" s="31">
        <f>VLOOKUP($C3,'Four Factors - Home'!$B:$O,12,FALSE)</f>
        <v>0.218</v>
      </c>
      <c r="N3" s="31">
        <f>VLOOKUP($C3,'Four Factors - Home'!$B:$O,13,FALSE)/100</f>
        <v>0.159</v>
      </c>
      <c r="O3" s="31">
        <f>VLOOKUP($C3,'Four Factors - Home'!$B:$O,14,FALSE)/100</f>
        <v>0.24299999999999999</v>
      </c>
      <c r="P3" s="17">
        <f>VLOOKUP($C3,'Advanced - Home'!B:T,18,FALSE)</f>
        <v>98.74</v>
      </c>
      <c r="Q3" s="17">
        <f>(P3+'Advanced - Home'!$S$33)/2</f>
        <v>98.777883172561616</v>
      </c>
      <c r="R3" s="31">
        <f>AVERAGE(H3,L2)</f>
        <v>0.50650000000000006</v>
      </c>
      <c r="S3" s="31">
        <f>AVERAGE(I3,M2)</f>
        <v>0.26449999999999996</v>
      </c>
      <c r="T3" s="31">
        <f>AVERAGE(J3,N2)</f>
        <v>0.14849999999999999</v>
      </c>
      <c r="U3" s="31">
        <f>AVERAGE(K3,O2)</f>
        <v>0.24149999999999999</v>
      </c>
      <c r="V3" s="17">
        <f>Q3*Q2/'Advanced - Road'!$S$33</f>
        <v>99.592067544795711</v>
      </c>
      <c r="W3" s="17">
        <f>W2</f>
        <v>99.594665501698714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99.635460878885326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101.82055432972278</v>
      </c>
      <c r="W4" s="21">
        <f>AVERAGE(V4:V5)</f>
        <v>101.8178983791193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100.98288317256163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101.81524242851582</v>
      </c>
      <c r="W5" s="21">
        <f>W4</f>
        <v>101.8178983791193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99.635460878885326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100.1367013797127</v>
      </c>
      <c r="W6" s="17">
        <f>AVERAGE(V6:V7)</f>
        <v>100.1340893517758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99.312883172561612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100.13147732383891</v>
      </c>
      <c r="W7" s="17">
        <f>W6</f>
        <v>100.1340893517758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99.635460878885326</v>
      </c>
      <c r="R8" s="32">
        <f>AVERAGE(H8,L9)</f>
        <v>0.501</v>
      </c>
      <c r="S8" s="32">
        <f>AVERAGE(I8,M9)</f>
        <v>0.24349999999999999</v>
      </c>
      <c r="T8" s="32">
        <f>AVERAGE(J8,N9)</f>
        <v>0.14300000000000002</v>
      </c>
      <c r="U8" s="32">
        <f>AVERAGE(K8,O9)</f>
        <v>0.20650000000000002</v>
      </c>
      <c r="V8" s="21">
        <f>Q8*Q9/'Advanced - Home'!$S$33</f>
        <v>99.743466259650504</v>
      </c>
      <c r="W8" s="21">
        <f>AVERAGE(V8:V9)</f>
        <v>99.740864489102805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98.922883172561626</v>
      </c>
      <c r="R9" s="32">
        <f>AVERAGE(H9,L8)</f>
        <v>0.498</v>
      </c>
      <c r="S9" s="32">
        <f>AVERAGE(I9,M8)</f>
        <v>0.27349999999999997</v>
      </c>
      <c r="T9" s="32">
        <f>AVERAGE(J9,N8)</f>
        <v>0.13300000000000001</v>
      </c>
      <c r="U9" s="32">
        <f>AVERAGE(K9,O8)</f>
        <v>0.21999999999999997</v>
      </c>
      <c r="V9" s="21">
        <f>Q9*Q8/'Advanced - Road'!$S$33</f>
        <v>99.738262718555106</v>
      </c>
      <c r="W9" s="21">
        <f>W8</f>
        <v>99.740864489102805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99.635460878885326</v>
      </c>
      <c r="R10" s="31">
        <f>AVERAGE(H10,L11)</f>
        <v>0.50849999999999995</v>
      </c>
      <c r="S10" s="31">
        <f>AVERAGE(I10,M11)</f>
        <v>0.255</v>
      </c>
      <c r="T10" s="31">
        <f>AVERAGE(J10,N11)</f>
        <v>0.14649999999999999</v>
      </c>
      <c r="U10" s="31">
        <f>AVERAGE(K10,O11)</f>
        <v>0.21000000000000002</v>
      </c>
      <c r="V10" s="17">
        <f>Q10*Q11/'Advanced - Home'!$S$33</f>
        <v>99.002369302610134</v>
      </c>
      <c r="W10" s="17">
        <f>AVERAGE(V10:V11)</f>
        <v>98.999786863295924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0.28699999999999998</v>
      </c>
      <c r="J11" s="31">
        <f>VLOOKUP($C11,'Four Factors - Home'!$B:$O,9,FALSE)/100</f>
        <v>0.13200000000000001</v>
      </c>
      <c r="K11" s="31">
        <f>VLOOKUP($C11,'Four Factors - Home'!$B:$O,10,FALSE)/100</f>
        <v>0.29699999999999999</v>
      </c>
      <c r="L11" s="31">
        <f>VLOOKUP($C11,'Four Factors - Home'!$B:$O,11,FALSE)/100</f>
        <v>0.51800000000000002</v>
      </c>
      <c r="M11" s="31">
        <f>VLOOKUP($C11,'Four Factors - Home'!$B:$O,12,FALSE)</f>
        <v>0.22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97.56</v>
      </c>
      <c r="Q11" s="17">
        <f>(P11+'Advanced - Home'!$S$33)/2</f>
        <v>98.187883172561612</v>
      </c>
      <c r="R11" s="31">
        <f>AVERAGE(H11,L10)</f>
        <v>0.48450000000000004</v>
      </c>
      <c r="S11" s="31">
        <f>AVERAGE(I11,M10)</f>
        <v>0.26349999999999996</v>
      </c>
      <c r="T11" s="31">
        <f>AVERAGE(J11,N10)</f>
        <v>0.13950000000000001</v>
      </c>
      <c r="U11" s="31">
        <f>AVERAGE(K11,O10)</f>
        <v>0.26600000000000001</v>
      </c>
      <c r="V11" s="17">
        <f>Q11*Q10/'Advanced - Road'!$S$33</f>
        <v>98.997204423981728</v>
      </c>
      <c r="W11" s="17">
        <f>W10</f>
        <v>98.999786863295924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99.635460878885326</v>
      </c>
      <c r="R12" s="32">
        <f>AVERAGE(H12,L13)</f>
        <v>0.4995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0.22699999999999998</v>
      </c>
      <c r="V12" s="21">
        <f>Q12*Q13/'Advanced - Home'!$S$33</f>
        <v>99.597263458601716</v>
      </c>
      <c r="W12" s="21">
        <f>AVERAGE(V12:V13)</f>
        <v>99.594665501698714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0.27900000000000003</v>
      </c>
      <c r="J13" s="32">
        <f>VLOOKUP($C13,'Four Factors - Home'!$B:$O,9,FALSE)/100</f>
        <v>0.13</v>
      </c>
      <c r="K13" s="32">
        <f>VLOOKUP($C13,'Four Factors - Home'!$B:$O,10,FALSE)/100</f>
        <v>0.23699999999999999</v>
      </c>
      <c r="L13" s="32">
        <f>VLOOKUP($C13,'Four Factors - Home'!$B:$O,11,FALSE)/100</f>
        <v>0.5</v>
      </c>
      <c r="M13" s="32">
        <f>VLOOKUP($C13,'Four Factors - Home'!$B:$O,12,FALSE)</f>
        <v>0.214</v>
      </c>
      <c r="N13" s="32">
        <f>VLOOKUP($C13,'Four Factors - Home'!$B:$O,13,FALSE)/100</f>
        <v>0.127</v>
      </c>
      <c r="O13" s="32">
        <f>VLOOKUP($C13,'Four Factors - Home'!$B:$O,14,FALSE)/100</f>
        <v>0.23699999999999999</v>
      </c>
      <c r="P13" s="21">
        <f>VLOOKUP($C13,'Advanced - Home'!B:T,18,FALSE)</f>
        <v>98.74</v>
      </c>
      <c r="Q13" s="21">
        <f>(P13+'Advanced - Home'!$S$33)/2</f>
        <v>98.777883172561616</v>
      </c>
      <c r="R13" s="32">
        <f>AVERAGE(H13,L12)</f>
        <v>0.52700000000000002</v>
      </c>
      <c r="S13" s="32">
        <f>AVERAGE(I13,M12)</f>
        <v>0.25950000000000001</v>
      </c>
      <c r="T13" s="32">
        <f>AVERAGE(J13,N12)</f>
        <v>0.13850000000000001</v>
      </c>
      <c r="U13" s="32">
        <f>AVERAGE(K13,O12)</f>
        <v>0.23599999999999999</v>
      </c>
      <c r="V13" s="21">
        <f>Q13*Q12/'Advanced - Road'!$S$33</f>
        <v>99.592067544795711</v>
      </c>
      <c r="W13" s="21">
        <f>W12</f>
        <v>99.594665501698714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99.635460878885326</v>
      </c>
      <c r="R14" s="31">
        <f>AVERAGE(H14,L15)</f>
        <v>0.501</v>
      </c>
      <c r="S14" s="31">
        <f>AVERAGE(I14,M15)</f>
        <v>0.28300000000000003</v>
      </c>
      <c r="T14" s="31">
        <f>AVERAGE(J14,N15)</f>
        <v>0.158</v>
      </c>
      <c r="U14" s="31">
        <f>AVERAGE(K14,O15)</f>
        <v>0.2225</v>
      </c>
      <c r="V14" s="17">
        <f>Q14*Q15/'Advanced - Home'!$S$33</f>
        <v>97.046276654095493</v>
      </c>
      <c r="W14" s="17">
        <f>AVERAGE(V14:V15)</f>
        <v>97.043745238717321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0.246</v>
      </c>
      <c r="J15" s="31">
        <f>VLOOKUP($C15,'Four Factors - Home'!$B:$O,9,FALSE)/100</f>
        <v>0.127</v>
      </c>
      <c r="K15" s="31">
        <f>VLOOKUP($C15,'Four Factors - Home'!$B:$O,10,FALSE)/100</f>
        <v>0.188</v>
      </c>
      <c r="L15" s="31">
        <f>VLOOKUP($C15,'Four Factors - Home'!$B:$O,11,FALSE)/100</f>
        <v>0.503</v>
      </c>
      <c r="M15" s="31">
        <f>VLOOKUP($C15,'Four Factors - Home'!$B:$O,12,FALSE)</f>
        <v>0.27600000000000002</v>
      </c>
      <c r="N15" s="31">
        <f>VLOOKUP($C15,'Four Factors - Home'!$B:$O,13,FALSE)/100</f>
        <v>0.16</v>
      </c>
      <c r="O15" s="31">
        <f>VLOOKUP($C15,'Four Factors - Home'!$B:$O,14,FALSE)/100</f>
        <v>0.22800000000000001</v>
      </c>
      <c r="P15" s="17">
        <f>VLOOKUP($C15,'Advanced - Home'!B:T,18,FALSE)</f>
        <v>93.68</v>
      </c>
      <c r="Q15" s="17">
        <f>(P15+'Advanced - Home'!$S$33)/2</f>
        <v>96.247883172561615</v>
      </c>
      <c r="R15" s="31">
        <f>AVERAGE(H15,L14)</f>
        <v>0.505</v>
      </c>
      <c r="S15" s="31">
        <f>AVERAGE(I15,M14)</f>
        <v>0.24299999999999999</v>
      </c>
      <c r="T15" s="31">
        <f>AVERAGE(J15,N14)</f>
        <v>0.13700000000000001</v>
      </c>
      <c r="U15" s="31">
        <f>AVERAGE(K15,O14)</f>
        <v>0.21149999999999999</v>
      </c>
      <c r="V15" s="17">
        <f>Q15*Q14/'Advanced - Road'!$S$33</f>
        <v>97.041213823339135</v>
      </c>
      <c r="W15" s="17">
        <f>W14</f>
        <v>97.043745238717321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99.635460878885326</v>
      </c>
      <c r="R16" s="32">
        <f>AVERAGE(H16,L17)</f>
        <v>0.51600000000000001</v>
      </c>
      <c r="S16" s="32">
        <f>AVERAGE(I16,M17)</f>
        <v>0.27249999999999996</v>
      </c>
      <c r="T16" s="32">
        <f>AVERAGE(J16,N17)</f>
        <v>0.13450000000000001</v>
      </c>
      <c r="U16" s="32">
        <f>AVERAGE(K16,O17)</f>
        <v>0.21299999999999999</v>
      </c>
      <c r="V16" s="21">
        <f>Q16*Q17/'Advanced - Home'!$S$33</f>
        <v>100.22744794588091</v>
      </c>
      <c r="W16" s="21">
        <f>AVERAGE(V16:V17)</f>
        <v>100.2248335508542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0.53700000000000003</v>
      </c>
      <c r="I17" s="32">
        <f>VLOOKUP($C17,'Four Factors - Home'!$B:$O,8,FALSE)</f>
        <v>0.28599999999999998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0.28100000000000003</v>
      </c>
      <c r="L17" s="32">
        <f>VLOOKUP($C17,'Four Factors - Home'!$B:$O,11,FALSE)/100</f>
        <v>0.53299999999999992</v>
      </c>
      <c r="M17" s="32">
        <f>VLOOKUP($C17,'Four Factors - Home'!$B:$O,12,FALSE)</f>
        <v>0.255</v>
      </c>
      <c r="N17" s="32">
        <f>VLOOKUP($C17,'Four Factors - Home'!$B:$O,13,FALSE)/100</f>
        <v>0.113</v>
      </c>
      <c r="O17" s="32">
        <f>VLOOKUP($C17,'Four Factors - Home'!$B:$O,14,FALSE)/100</f>
        <v>0.20899999999999999</v>
      </c>
      <c r="P17" s="21">
        <f>VLOOKUP($C17,'Advanced - Home'!B:T,18,FALSE)</f>
        <v>99.99</v>
      </c>
      <c r="Q17" s="21">
        <f>(P17+'Advanced - Home'!$S$33)/2</f>
        <v>99.402883172561616</v>
      </c>
      <c r="R17" s="32">
        <f>AVERAGE(H17,L16)</f>
        <v>0.51700000000000002</v>
      </c>
      <c r="S17" s="32">
        <f>AVERAGE(I17,M16)</f>
        <v>0.26300000000000001</v>
      </c>
      <c r="T17" s="32">
        <f>AVERAGE(J17,N16)</f>
        <v>0.14550000000000002</v>
      </c>
      <c r="U17" s="32">
        <f>AVERAGE(K17,O16)</f>
        <v>0.25800000000000001</v>
      </c>
      <c r="V17" s="21">
        <f>Q17*Q16/'Advanced - Road'!$S$33</f>
        <v>100.22221915582749</v>
      </c>
      <c r="W17" s="21">
        <f>W16</f>
        <v>100.2248335508542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99.635460878885326</v>
      </c>
      <c r="R18" s="31">
        <f>AVERAGE(H18,L19)</f>
        <v>0.495</v>
      </c>
      <c r="S18" s="31">
        <f>AVERAGE(I18,M19)</f>
        <v>0.28149999999999997</v>
      </c>
      <c r="T18" s="31">
        <f>AVERAGE(J18,N19)</f>
        <v>0.14750000000000002</v>
      </c>
      <c r="U18" s="31">
        <f>AVERAGE(K18,O19)</f>
        <v>0.20350000000000001</v>
      </c>
      <c r="V18" s="17">
        <f>Q18*Q19/'Advanced - Home'!$S$33</f>
        <v>99.375438519079424</v>
      </c>
      <c r="W18" s="17">
        <f>AVERAGE(V18:V19)</f>
        <v>99.372846348395981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0.503</v>
      </c>
      <c r="I19" s="31">
        <f>VLOOKUP($C19,'Four Factors - Home'!$B:$O,8,FALSE)</f>
        <v>0.22600000000000001</v>
      </c>
      <c r="J19" s="31">
        <f>VLOOKUP($C19,'Four Factors - Home'!$B:$O,9,FALSE)/100</f>
        <v>0.124</v>
      </c>
      <c r="K19" s="31">
        <f>VLOOKUP($C19,'Four Factors - Home'!$B:$O,10,FALSE)/100</f>
        <v>0.24199999999999999</v>
      </c>
      <c r="L19" s="31">
        <f>VLOOKUP($C19,'Four Factors - Home'!$B:$O,11,FALSE)/100</f>
        <v>0.49099999999999999</v>
      </c>
      <c r="M19" s="31">
        <f>VLOOKUP($C19,'Four Factors - Home'!$B:$O,12,FALSE)</f>
        <v>0.27300000000000002</v>
      </c>
      <c r="N19" s="31">
        <f>VLOOKUP($C19,'Four Factors - Home'!$B:$O,13,FALSE)/100</f>
        <v>0.13900000000000001</v>
      </c>
      <c r="O19" s="31">
        <f>VLOOKUP($C19,'Four Factors - Home'!$B:$O,14,FALSE)/100</f>
        <v>0.19</v>
      </c>
      <c r="P19" s="17">
        <f>VLOOKUP($C19,'Advanced - Home'!B:T,18,FALSE)</f>
        <v>98.3</v>
      </c>
      <c r="Q19" s="17">
        <f>(P19+'Advanced - Home'!$S$33)/2</f>
        <v>98.557883172561617</v>
      </c>
      <c r="R19" s="31">
        <f>AVERAGE(H19,L18)</f>
        <v>0.5</v>
      </c>
      <c r="S19" s="31">
        <f>AVERAGE(I19,M18)</f>
        <v>0.23299999999999998</v>
      </c>
      <c r="T19" s="31">
        <f>AVERAGE(J19,N18)</f>
        <v>0.13550000000000001</v>
      </c>
      <c r="U19" s="31">
        <f>AVERAGE(K19,O18)</f>
        <v>0.23849999999999999</v>
      </c>
      <c r="V19" s="17">
        <f>Q19*Q18/'Advanced - Road'!$S$33</f>
        <v>99.370254177712539</v>
      </c>
      <c r="W19" s="17">
        <f>W18</f>
        <v>99.372846348395981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99.635460878885326</v>
      </c>
      <c r="R20" s="32">
        <f>AVERAGE(H20,L21)</f>
        <v>0.48799999999999999</v>
      </c>
      <c r="S20" s="32">
        <f>AVERAGE(I20,M21)</f>
        <v>0.27200000000000002</v>
      </c>
      <c r="T20" s="32">
        <f>AVERAGE(J20,N21)</f>
        <v>0.14899999999999999</v>
      </c>
      <c r="U20" s="32">
        <f>AVERAGE(K20,O21)</f>
        <v>0.22599999999999998</v>
      </c>
      <c r="V20" s="21">
        <f>Q20*Q21/'Advanced - Home'!$S$33</f>
        <v>101.59872939020048</v>
      </c>
      <c r="W20" s="21">
        <f>AVERAGE(V20:V21)</f>
        <v>101.59607922581654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100.76288317256162</v>
      </c>
      <c r="R21" s="32">
        <f>AVERAGE(H21,L20)</f>
        <v>0.54400000000000004</v>
      </c>
      <c r="S21" s="32">
        <f>AVERAGE(I21,M20)</f>
        <v>0.2475</v>
      </c>
      <c r="T21" s="32">
        <f>AVERAGE(J21,N20)</f>
        <v>0.14399999999999999</v>
      </c>
      <c r="U21" s="32">
        <f>AVERAGE(K21,O20)</f>
        <v>0.23049999999999998</v>
      </c>
      <c r="V21" s="21">
        <f>Q21*Q20/'Advanced - Road'!$S$33</f>
        <v>101.59342906143262</v>
      </c>
      <c r="W21" s="21">
        <f>W20</f>
        <v>101.59607922581654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99.635460878885326</v>
      </c>
      <c r="R22" s="31">
        <f>AVERAGE(H22,L23)</f>
        <v>0.504</v>
      </c>
      <c r="S22" s="31">
        <f>AVERAGE(I22,M23)</f>
        <v>0.26349999999999996</v>
      </c>
      <c r="T22" s="31">
        <f>AVERAGE(J22,N23)</f>
        <v>0.1525</v>
      </c>
      <c r="U22" s="31">
        <f>AVERAGE(K22,O23)</f>
        <v>0.23150000000000001</v>
      </c>
      <c r="V22" s="17">
        <f>Q22*Q23/'Advanced - Home'!$S$33</f>
        <v>101.43740216145702</v>
      </c>
      <c r="W22" s="17">
        <f>AVERAGE(V22:V23)</f>
        <v>101.43475620523276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0.54500000000000004</v>
      </c>
      <c r="I23" s="31">
        <f>VLOOKUP($C23,'Four Factors - Home'!$B:$O,8,FALSE)</f>
        <v>0.312</v>
      </c>
      <c r="J23" s="31">
        <f>VLOOKUP($C23,'Four Factors - Home'!$B:$O,9,FALSE)/100</f>
        <v>0.13800000000000001</v>
      </c>
      <c r="K23" s="31">
        <f>VLOOKUP($C23,'Four Factors - Home'!$B:$O,10,FALSE)/100</f>
        <v>0.252</v>
      </c>
      <c r="L23" s="31">
        <f>VLOOKUP($C23,'Four Factors - Home'!$B:$O,11,FALSE)/100</f>
        <v>0.50900000000000001</v>
      </c>
      <c r="M23" s="31">
        <f>VLOOKUP($C23,'Four Factors - Home'!$B:$O,12,FALSE)</f>
        <v>0.23699999999999999</v>
      </c>
      <c r="N23" s="31">
        <f>VLOOKUP($C23,'Four Factors - Home'!$B:$O,13,FALSE)/100</f>
        <v>0.14899999999999999</v>
      </c>
      <c r="O23" s="31">
        <f>VLOOKUP($C23,'Four Factors - Home'!$B:$O,14,FALSE)/100</f>
        <v>0.24600000000000002</v>
      </c>
      <c r="P23" s="17">
        <f>VLOOKUP($C23,'Advanced - Home'!B:T,18,FALSE)</f>
        <v>102.39</v>
      </c>
      <c r="Q23" s="17">
        <f>(P23+'Advanced - Home'!$S$33)/2</f>
        <v>100.60288317256162</v>
      </c>
      <c r="R23" s="31">
        <f>AVERAGE(H23,L22)</f>
        <v>0.52100000000000002</v>
      </c>
      <c r="S23" s="31">
        <f>AVERAGE(I23,M22)</f>
        <v>0.27600000000000002</v>
      </c>
      <c r="T23" s="31">
        <f>AVERAGE(J23,N22)</f>
        <v>0.14250000000000002</v>
      </c>
      <c r="U23" s="31">
        <f>AVERAGE(K23,O22)</f>
        <v>0.24349999999999999</v>
      </c>
      <c r="V23" s="17">
        <f>Q23*Q22/'Advanced - Road'!$S$33</f>
        <v>101.43211024900849</v>
      </c>
      <c r="W23" s="17">
        <f>W22</f>
        <v>101.43475620523276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99.635460878885326</v>
      </c>
      <c r="R24" s="32">
        <f>AVERAGE(H24,L25)</f>
        <v>0.498</v>
      </c>
      <c r="S24" s="32">
        <f>AVERAGE(I24,M25)</f>
        <v>0.28549999999999998</v>
      </c>
      <c r="T24" s="32">
        <f>AVERAGE(J24,N25)</f>
        <v>0.153</v>
      </c>
      <c r="U24" s="32">
        <f>AVERAGE(K24,O25)</f>
        <v>0.22799999999999998</v>
      </c>
      <c r="V24" s="21">
        <f>Q24*Q25/'Advanced - Home'!$S$33</f>
        <v>99.551890175517627</v>
      </c>
      <c r="W24" s="21">
        <f>AVERAGE(V24:V25)</f>
        <v>99.549293402159535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0.52500000000000002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98.732883172561628</v>
      </c>
      <c r="R25" s="32">
        <f>AVERAGE(H25,L24)</f>
        <v>0.51100000000000001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0.2155</v>
      </c>
      <c r="V25" s="21">
        <f>Q25*Q24/'Advanced - Road'!$S$33</f>
        <v>99.546696628801442</v>
      </c>
      <c r="W25" s="21">
        <f>W24</f>
        <v>99.549293402159535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99.635460878885326</v>
      </c>
      <c r="R26" s="31">
        <f>AVERAGE(H26,L27)</f>
        <v>0.49349999999999999</v>
      </c>
      <c r="S26" s="31">
        <f>AVERAGE(I26,M27)</f>
        <v>0.28549999999999998</v>
      </c>
      <c r="T26" s="31">
        <f>AVERAGE(J26,N27)</f>
        <v>0.1535</v>
      </c>
      <c r="U26" s="31">
        <f>AVERAGE(K26,O27)</f>
        <v>0.23249999999999998</v>
      </c>
      <c r="V26" s="17">
        <f>Q26*Q27/'Advanced - Home'!$S$33</f>
        <v>99.446019181654691</v>
      </c>
      <c r="W26" s="17">
        <f>AVERAGE(V26:V27)</f>
        <v>99.443425169901388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0.53799999999999992</v>
      </c>
      <c r="I27" s="31">
        <f>VLOOKUP($C27,'Four Factors - Home'!$B:$O,8,FALSE)</f>
        <v>0.29599999999999999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0.48799999999999999</v>
      </c>
      <c r="M27" s="31">
        <f>VLOOKUP($C27,'Four Factors - Home'!$B:$O,12,FALSE)</f>
        <v>0.28100000000000003</v>
      </c>
      <c r="N27" s="31">
        <f>VLOOKUP($C27,'Four Factors - Home'!$B:$O,13,FALSE)/100</f>
        <v>0.151</v>
      </c>
      <c r="O27" s="31">
        <f>VLOOKUP($C27,'Four Factors - Home'!$B:$O,14,FALSE)/100</f>
        <v>0.248</v>
      </c>
      <c r="P27" s="17">
        <f>VLOOKUP($C27,'Advanced - Home'!B:T,18,FALSE)</f>
        <v>98.44</v>
      </c>
      <c r="Q27" s="17">
        <f>(P27+'Advanced - Home'!$S$33)/2</f>
        <v>98.62788317256161</v>
      </c>
      <c r="R27" s="31">
        <f>AVERAGE(H27,L26)</f>
        <v>0.51749999999999996</v>
      </c>
      <c r="S27" s="31">
        <f>AVERAGE(I27,M26)</f>
        <v>0.26800000000000002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99.440831158148086</v>
      </c>
      <c r="W27" s="17">
        <f>W26</f>
        <v>99.443425169901388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99.635460878885326</v>
      </c>
      <c r="R28" s="32">
        <f>AVERAGE(H28,L29)</f>
        <v>0.51550000000000007</v>
      </c>
      <c r="S28" s="32">
        <f>AVERAGE(I28,M29)</f>
        <v>0.27900000000000003</v>
      </c>
      <c r="T28" s="32">
        <f>AVERAGE(J28,N29)</f>
        <v>0.15000000000000002</v>
      </c>
      <c r="U28" s="32">
        <f>AVERAGE(K28,O29)</f>
        <v>0.22549999999999998</v>
      </c>
      <c r="V28" s="21">
        <f>Q28*Q29/'Advanced - Home'!$S$33</f>
        <v>100.40894107821735</v>
      </c>
      <c r="W28" s="21">
        <f>AVERAGE(V28:V29)</f>
        <v>100.406321949011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0.51500000000000001</v>
      </c>
      <c r="I29" s="32">
        <f>VLOOKUP($C29,'Four Factors - Home'!$B:$O,8,FALSE)</f>
        <v>0.26200000000000001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0.26400000000000001</v>
      </c>
      <c r="L29" s="32">
        <f>VLOOKUP($C29,'Four Factors - Home'!$B:$O,11,FALSE)/100</f>
        <v>0.53200000000000003</v>
      </c>
      <c r="M29" s="32">
        <f>VLOOKUP($C29,'Four Factors - Home'!$B:$O,12,FALSE)</f>
        <v>0.26800000000000002</v>
      </c>
      <c r="N29" s="32">
        <f>VLOOKUP($C29,'Four Factors - Home'!$B:$O,13,FALSE)/100</f>
        <v>0.14400000000000002</v>
      </c>
      <c r="O29" s="32">
        <f>VLOOKUP($C29,'Four Factors - Home'!$B:$O,14,FALSE)/100</f>
        <v>0.23399999999999999</v>
      </c>
      <c r="P29" s="21">
        <f>VLOOKUP($C29,'Advanced - Home'!B:T,18,FALSE)</f>
        <v>100.35</v>
      </c>
      <c r="Q29" s="21">
        <f>(P29+'Advanced - Home'!$S$33)/2</f>
        <v>99.582883172561623</v>
      </c>
      <c r="R29" s="32">
        <f>AVERAGE(H29,L28)</f>
        <v>0.50600000000000001</v>
      </c>
      <c r="S29" s="32">
        <f>AVERAGE(I29,M28)</f>
        <v>0.251</v>
      </c>
      <c r="T29" s="32">
        <f>AVERAGE(J29,N28)</f>
        <v>0.14699999999999999</v>
      </c>
      <c r="U29" s="32">
        <f>AVERAGE(K29,O28)</f>
        <v>0.2495</v>
      </c>
      <c r="V29" s="21">
        <f>Q29*Q28/'Advanced - Road'!$S$33</f>
        <v>100.40370281980465</v>
      </c>
      <c r="W29" s="21">
        <f>W28</f>
        <v>100.406321949011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99.635460878885326</v>
      </c>
      <c r="R30" s="31">
        <f t="shared" ref="R30" si="3">AVERAGE(H30,L31)</f>
        <v>0.48799999999999999</v>
      </c>
      <c r="S30" s="31">
        <f t="shared" ref="S30" si="4">AVERAGE(I30,M31)</f>
        <v>0.32099999999999995</v>
      </c>
      <c r="T30" s="31">
        <f t="shared" ref="T30" si="5">AVERAGE(J30,N31)</f>
        <v>0.1535</v>
      </c>
      <c r="U30" s="31">
        <f t="shared" ref="U30" si="6">AVERAGE(K30,O31)</f>
        <v>0.2145</v>
      </c>
      <c r="V30" s="17">
        <f>Q30*Q31/'Advanced - Home'!$S$33</f>
        <v>98.165484303503376</v>
      </c>
      <c r="W30" s="17">
        <f t="shared" ref="W30" si="7">AVERAGE(V30:V31)</f>
        <v>98.162923694017479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1</v>
      </c>
      <c r="AA30" s="19">
        <f t="shared" ref="AA30" si="10">Y30+Y31</f>
        <v>205</v>
      </c>
      <c r="AB30" s="4">
        <f t="shared" ref="AB30" si="11">D30-Z30</f>
        <v>-1</v>
      </c>
      <c r="AC30" s="4">
        <f t="shared" ref="AC30" si="12">AA30-E30</f>
        <v>205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0.46899999999999997</v>
      </c>
      <c r="I31" s="31">
        <f>VLOOKUP($C31,'Four Factors - Home'!$B:$O,8,FALSE)</f>
        <v>0.29699999999999999</v>
      </c>
      <c r="J31" s="31">
        <f>VLOOKUP($C31,'Four Factors - Home'!$B:$O,9,FALSE)/100</f>
        <v>0.14199999999999999</v>
      </c>
      <c r="K31" s="31">
        <f>VLOOKUP($C31,'Four Factors - Home'!$B:$O,10,FALSE)/100</f>
        <v>0.27399999999999997</v>
      </c>
      <c r="L31" s="31">
        <f>VLOOKUP($C31,'Four Factors - Home'!$B:$O,11,FALSE)/100</f>
        <v>0.47700000000000004</v>
      </c>
      <c r="M31" s="31">
        <f>VLOOKUP($C31,'Four Factors - Home'!$B:$O,12,FALSE)</f>
        <v>0.35199999999999998</v>
      </c>
      <c r="N31" s="31">
        <f>VLOOKUP($C31,'Four Factors - Home'!$B:$O,13,FALSE)/100</f>
        <v>0.151</v>
      </c>
      <c r="O31" s="31">
        <f>VLOOKUP($C31,'Four Factors - Home'!$B:$O,14,FALSE)/100</f>
        <v>0.21199999999999999</v>
      </c>
      <c r="P31" s="17">
        <f>VLOOKUP($C31,'Advanced - Home'!B:T,18,FALSE)</f>
        <v>95.9</v>
      </c>
      <c r="Q31" s="17">
        <f>(P31+'Advanced - Home'!$S$33)/2</f>
        <v>97.357883172561628</v>
      </c>
      <c r="R31" s="31">
        <f t="shared" ref="R31" si="17">AVERAGE(H31,L30)</f>
        <v>0.48299999999999998</v>
      </c>
      <c r="S31" s="31">
        <f t="shared" ref="S31" si="18">AVERAGE(I31,M30)</f>
        <v>0.26849999999999996</v>
      </c>
      <c r="T31" s="31">
        <f t="shared" ref="T31" si="19">AVERAGE(J31,N30)</f>
        <v>0.14449999999999999</v>
      </c>
      <c r="U31" s="31">
        <f t="shared" ref="U31" si="20">AVERAGE(K31,O30)</f>
        <v>0.25449999999999995</v>
      </c>
      <c r="V31" s="17">
        <f>Q31*Q30/'Advanced - Road'!$S$33</f>
        <v>98.160363084531568</v>
      </c>
      <c r="W31" s="17">
        <f t="shared" ref="W31" si="21">W30</f>
        <v>98.162923694017479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-1</v>
      </c>
      <c r="AA31" s="19">
        <f t="shared" ref="AA31" si="23">AA30</f>
        <v>205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99.635460878885326</v>
      </c>
      <c r="R32" s="32">
        <f t="shared" ref="R32" si="25">AVERAGE(H32,L33)</f>
        <v>0.49399999999999999</v>
      </c>
      <c r="S32" s="32">
        <f t="shared" ref="S32" si="26">AVERAGE(I32,M33)</f>
        <v>0.27600000000000002</v>
      </c>
      <c r="T32" s="32">
        <f t="shared" ref="T32" si="27">AVERAGE(J32,N33)</f>
        <v>0.14500000000000002</v>
      </c>
      <c r="U32" s="32">
        <f t="shared" ref="U32" si="28">AVERAGE(K32,O33)</f>
        <v>0.2195</v>
      </c>
      <c r="V32" s="21">
        <f>Q32*Q33/'Advanced - Home'!$S$33</f>
        <v>99.319982284198858</v>
      </c>
      <c r="W32" s="21">
        <f t="shared" ref="W32" si="29">AVERAGE(V32:V33)</f>
        <v>99.317391560070291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0.53100000000000003</v>
      </c>
      <c r="I33" s="32">
        <f>VLOOKUP($C33,'Four Factors - Home'!$B:$O,8,FALSE)</f>
        <v>0.27100000000000002</v>
      </c>
      <c r="J33" s="32">
        <f>VLOOKUP($C33,'Four Factors - Home'!$B:$O,9,FALSE)/100</f>
        <v>0.13900000000000001</v>
      </c>
      <c r="K33" s="32">
        <f>VLOOKUP($C33,'Four Factors - Home'!$B:$O,10,FALSE)/100</f>
        <v>0.221</v>
      </c>
      <c r="L33" s="32">
        <f>VLOOKUP($C33,'Four Factors - Home'!$B:$O,11,FALSE)/100</f>
        <v>0.48899999999999999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0.222</v>
      </c>
      <c r="P33" s="21">
        <f>VLOOKUP($C33,'Advanced - Home'!B:T,18,FALSE)</f>
        <v>98.19</v>
      </c>
      <c r="Q33" s="21">
        <f>(P33+'Advanced - Home'!$S$33)/2</f>
        <v>98.50288317256161</v>
      </c>
      <c r="R33" s="32">
        <f t="shared" ref="R33" si="37">AVERAGE(H33,L32)</f>
        <v>0.51400000000000001</v>
      </c>
      <c r="S33" s="32">
        <f t="shared" ref="S33" si="38">AVERAGE(I33,M32)</f>
        <v>0.2555</v>
      </c>
      <c r="T33" s="32">
        <f t="shared" ref="T33" si="39">AVERAGE(J33,N32)</f>
        <v>0.14300000000000002</v>
      </c>
      <c r="U33" s="32">
        <f t="shared" ref="U33" si="40">AVERAGE(K33,O32)</f>
        <v>0.22799999999999998</v>
      </c>
      <c r="V33" s="21">
        <f>Q33*Q32/'Advanced - Road'!$S$33</f>
        <v>99.314800835941739</v>
      </c>
      <c r="W33" s="21">
        <f t="shared" ref="W33" si="41">W32</f>
        <v>99.317391560070291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99.635460878885326</v>
      </c>
      <c r="R34" s="31">
        <f t="shared" ref="R34" si="45">AVERAGE(H34,L35)</f>
        <v>0.51150000000000007</v>
      </c>
      <c r="S34" s="31">
        <f t="shared" ref="S34" si="46">AVERAGE(I34,M35)</f>
        <v>0.29649999999999999</v>
      </c>
      <c r="T34" s="31">
        <f t="shared" ref="T34" si="47">AVERAGE(J34,N35)</f>
        <v>0.159</v>
      </c>
      <c r="U34" s="31">
        <f t="shared" ref="U34" si="48">AVERAGE(K34,O35)</f>
        <v>0.22549999999999998</v>
      </c>
      <c r="V34" s="17">
        <f>Q34*Q35/'Advanced - Home'!$S$33</f>
        <v>99.385521470875901</v>
      </c>
      <c r="W34" s="17">
        <f t="shared" ref="W34" si="49">AVERAGE(V34:V35)</f>
        <v>99.382929037182478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1</v>
      </c>
      <c r="AA34" s="19">
        <f t="shared" ref="AA34" si="51">Y34+Y35</f>
        <v>213</v>
      </c>
      <c r="AB34" s="4">
        <f t="shared" ref="AB34" si="52">D34-Z34</f>
        <v>-1</v>
      </c>
      <c r="AC34" s="4">
        <f t="shared" ref="AC34" si="53">AA34-E34</f>
        <v>213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0.53500000000000003</v>
      </c>
      <c r="I35" s="31">
        <f>VLOOKUP($C35,'Four Factors - Home'!$B:$O,8,FALSE)</f>
        <v>0.29599999999999999</v>
      </c>
      <c r="J35" s="31">
        <f>VLOOKUP($C35,'Four Factors - Home'!$B:$O,9,FALSE)/100</f>
        <v>0.14099999999999999</v>
      </c>
      <c r="K35" s="31">
        <f>VLOOKUP($C35,'Four Factors - Home'!$B:$O,10,FALSE)/100</f>
        <v>0.21199999999999999</v>
      </c>
      <c r="L35" s="31">
        <f>VLOOKUP($C35,'Four Factors - Home'!$B:$O,11,FALSE)/100</f>
        <v>0.52400000000000002</v>
      </c>
      <c r="M35" s="31">
        <f>VLOOKUP($C35,'Four Factors - Home'!$B:$O,12,FALSE)</f>
        <v>0.30299999999999999</v>
      </c>
      <c r="N35" s="31">
        <f>VLOOKUP($C35,'Four Factors - Home'!$B:$O,13,FALSE)/100</f>
        <v>0.16200000000000001</v>
      </c>
      <c r="O35" s="31">
        <f>VLOOKUP($C35,'Four Factors - Home'!$B:$O,14,FALSE)/100</f>
        <v>0.23399999999999999</v>
      </c>
      <c r="P35" s="17">
        <f>VLOOKUP($C35,'Advanced - Home'!B:T,18,FALSE)</f>
        <v>98.32</v>
      </c>
      <c r="Q35" s="17">
        <f>(P35+'Advanced - Home'!$S$33)/2</f>
        <v>98.567883172561608</v>
      </c>
      <c r="R35" s="31">
        <f t="shared" ref="R35" si="57">AVERAGE(H35,L34)</f>
        <v>0.51600000000000001</v>
      </c>
      <c r="S35" s="31">
        <f t="shared" ref="S35" si="58">AVERAGE(I35,M34)</f>
        <v>0.26800000000000002</v>
      </c>
      <c r="T35" s="31">
        <f t="shared" ref="T35" si="59">AVERAGE(J35,N34)</f>
        <v>0.14399999999999999</v>
      </c>
      <c r="U35" s="31">
        <f t="shared" ref="U35" si="60">AVERAGE(K35,O34)</f>
        <v>0.22349999999999998</v>
      </c>
      <c r="V35" s="17">
        <f>Q35*Q34/'Advanced - Road'!$S$33</f>
        <v>99.380336603489056</v>
      </c>
      <c r="W35" s="17">
        <f t="shared" ref="W35" si="61">W34</f>
        <v>99.382929037182478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-1</v>
      </c>
      <c r="AA35" s="19">
        <f t="shared" ref="AA35" si="63">AA34</f>
        <v>213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99.635460878885326</v>
      </c>
      <c r="R36" s="32">
        <f t="shared" ref="R36" si="65">AVERAGE(H36,L37)</f>
        <v>0.51449999999999996</v>
      </c>
      <c r="S36" s="32">
        <f t="shared" ref="S36" si="66">AVERAGE(I36,M37)</f>
        <v>0.28149999999999997</v>
      </c>
      <c r="T36" s="32">
        <f t="shared" ref="T36" si="67">AVERAGE(J36,N37)</f>
        <v>0.154</v>
      </c>
      <c r="U36" s="32">
        <f t="shared" ref="U36" si="68">AVERAGE(K36,O37)</f>
        <v>0.217</v>
      </c>
      <c r="V36" s="21">
        <f>Q36*Q37/'Advanced - Home'!$S$33</f>
        <v>98.538553519972652</v>
      </c>
      <c r="W36" s="21">
        <f t="shared" ref="W36" si="69">AVERAGE(V36:V37)</f>
        <v>98.535983179117508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97.727883172561619</v>
      </c>
      <c r="R37" s="32">
        <f t="shared" ref="R37" si="77">AVERAGE(H37,L36)</f>
        <v>0.51050000000000006</v>
      </c>
      <c r="S37" s="32">
        <f t="shared" ref="S37" si="78">AVERAGE(I37,M36)</f>
        <v>0.26800000000000002</v>
      </c>
      <c r="T37" s="32">
        <f t="shared" ref="T37" si="79">AVERAGE(J37,N36)</f>
        <v>0.14849999999999999</v>
      </c>
      <c r="U37" s="32">
        <f t="shared" ref="U37" si="80">AVERAGE(K37,O36)</f>
        <v>0.252</v>
      </c>
      <c r="V37" s="21">
        <f>Q37*Q36/'Advanced - Road'!$S$33</f>
        <v>98.533412838262365</v>
      </c>
      <c r="W37" s="21">
        <f t="shared" ref="W37" si="81">W36</f>
        <v>98.535983179117508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99.635460878885326</v>
      </c>
      <c r="R38" s="31">
        <f t="shared" ref="R38" si="85">AVERAGE(H38,L39)</f>
        <v>0.501</v>
      </c>
      <c r="S38" s="31">
        <f t="shared" ref="S38" si="86">AVERAGE(I38,M39)</f>
        <v>0.26500000000000001</v>
      </c>
      <c r="T38" s="31">
        <f t="shared" ref="T38" si="87">AVERAGE(J38,N39)</f>
        <v>0.14350000000000002</v>
      </c>
      <c r="U38" s="31">
        <f t="shared" ref="U38" si="88">AVERAGE(K38,O39)</f>
        <v>0.22199999999999998</v>
      </c>
      <c r="V38" s="17">
        <f>Q38*Q39/'Advanced - Home'!$S$33</f>
        <v>100.63076601773963</v>
      </c>
      <c r="W38" s="17">
        <f t="shared" ref="W38" si="89">AVERAGE(V38:V39)</f>
        <v>100.62814110231373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0.26300000000000001</v>
      </c>
      <c r="J39" s="31">
        <f>VLOOKUP($C39,'Four Factors - Home'!$B:$O,9,FALSE)/100</f>
        <v>0.12300000000000001</v>
      </c>
      <c r="K39" s="31">
        <f>VLOOKUP($C39,'Four Factors - Home'!$B:$O,10,FALSE)/100</f>
        <v>0.184</v>
      </c>
      <c r="L39" s="31">
        <f>VLOOKUP($C39,'Four Factors - Home'!$B:$O,11,FALSE)/100</f>
        <v>0.503</v>
      </c>
      <c r="M39" s="31">
        <f>VLOOKUP($C39,'Four Factors - Home'!$B:$O,12,FALSE)</f>
        <v>0.24</v>
      </c>
      <c r="N39" s="31">
        <f>VLOOKUP($C39,'Four Factors - Home'!$B:$O,13,FALSE)/100</f>
        <v>0.13100000000000001</v>
      </c>
      <c r="O39" s="31">
        <f>VLOOKUP($C39,'Four Factors - Home'!$B:$O,14,FALSE)/100</f>
        <v>0.22699999999999998</v>
      </c>
      <c r="P39" s="17">
        <f>VLOOKUP($C39,'Advanced - Home'!B:T,18,FALSE)</f>
        <v>100.79</v>
      </c>
      <c r="Q39" s="17">
        <f>(P39+'Advanced - Home'!$S$33)/2</f>
        <v>99.802883172561621</v>
      </c>
      <c r="R39" s="31">
        <f t="shared" ref="R39" si="97">AVERAGE(H39,L38)</f>
        <v>0.5</v>
      </c>
      <c r="S39" s="31">
        <f t="shared" ref="S39" si="98">AVERAGE(I39,M38)</f>
        <v>0.2515</v>
      </c>
      <c r="T39" s="31">
        <f t="shared" ref="T39" si="99">AVERAGE(J39,N38)</f>
        <v>0.13500000000000001</v>
      </c>
      <c r="U39" s="31">
        <f t="shared" ref="U39" si="100">AVERAGE(K39,O38)</f>
        <v>0.20949999999999999</v>
      </c>
      <c r="V39" s="17">
        <f>Q39*Q38/'Advanced - Road'!$S$33</f>
        <v>100.62551618688784</v>
      </c>
      <c r="W39" s="17">
        <f t="shared" ref="W39" si="101">W38</f>
        <v>100.62814110231373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99.635460878885326</v>
      </c>
      <c r="R40" s="32">
        <f t="shared" ref="R40" si="105">AVERAGE(H40,L41)</f>
        <v>0.50350000000000006</v>
      </c>
      <c r="S40" s="32">
        <f t="shared" ref="S40" si="106">AVERAGE(I40,M41)</f>
        <v>0.27649999999999997</v>
      </c>
      <c r="T40" s="32">
        <f t="shared" ref="T40" si="107">AVERAGE(J40,N41)</f>
        <v>0.14250000000000002</v>
      </c>
      <c r="U40" s="32">
        <f t="shared" ref="U40" si="108">AVERAGE(K40,O41)</f>
        <v>0.24299999999999999</v>
      </c>
      <c r="V40" s="21">
        <f>Q40*Q41/'Advanced - Home'!$S$33</f>
        <v>99.284691952911231</v>
      </c>
      <c r="W40" s="21">
        <f t="shared" ref="W40" si="109">AVERAGE(V40:V41)</f>
        <v>99.282102149317595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98.467883172561613</v>
      </c>
      <c r="R41" s="32">
        <f t="shared" ref="R41" si="117">AVERAGE(H41,L40)</f>
        <v>0.50850000000000006</v>
      </c>
      <c r="S41" s="32">
        <f t="shared" ref="S41" si="118">AVERAGE(I41,M40)</f>
        <v>0.23499999999999999</v>
      </c>
      <c r="T41" s="32">
        <f t="shared" ref="T41" si="119">AVERAGE(J41,N40)</f>
        <v>0.14599999999999999</v>
      </c>
      <c r="U41" s="32">
        <f t="shared" ref="U41" si="120">AVERAGE(K41,O40)</f>
        <v>0.254</v>
      </c>
      <c r="V41" s="21">
        <f>Q41*Q40/'Advanced - Road'!$S$33</f>
        <v>99.279512345723958</v>
      </c>
      <c r="W41" s="21">
        <f t="shared" ref="W41" si="121">W40</f>
        <v>99.282102149317595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99.635460878885326</v>
      </c>
      <c r="R42" s="31">
        <f t="shared" ref="R42" si="125">AVERAGE(H42,L43)</f>
        <v>0.4975</v>
      </c>
      <c r="S42" s="31">
        <f t="shared" ref="S42" si="126">AVERAGE(I42,M43)</f>
        <v>0.27849999999999997</v>
      </c>
      <c r="T42" s="31">
        <f t="shared" ref="T42" si="127">AVERAGE(J42,N43)</f>
        <v>0.14500000000000002</v>
      </c>
      <c r="U42" s="31">
        <f t="shared" ref="U42" si="128">AVERAGE(K42,O43)</f>
        <v>0.219</v>
      </c>
      <c r="V42" s="17">
        <f>Q42*Q43/'Advanced - Home'!$S$33</f>
        <v>100.64589044543432</v>
      </c>
      <c r="W42" s="17">
        <f t="shared" ref="W42" si="129">AVERAGE(V42:V43)</f>
        <v>100.64326513549345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0.51900000000000002</v>
      </c>
      <c r="I43" s="31">
        <f>VLOOKUP($C43,'Four Factors - Home'!$B:$O,8,FALSE)</f>
        <v>0.30199999999999999</v>
      </c>
      <c r="J43" s="31">
        <f>VLOOKUP($C43,'Four Factors - Home'!$B:$O,9,FALSE)/100</f>
        <v>0.14699999999999999</v>
      </c>
      <c r="K43" s="31">
        <f>VLOOKUP($C43,'Four Factors - Home'!$B:$O,10,FALSE)/100</f>
        <v>0.26800000000000002</v>
      </c>
      <c r="L43" s="31">
        <f>VLOOKUP($C43,'Four Factors - Home'!$B:$O,11,FALSE)/100</f>
        <v>0.496</v>
      </c>
      <c r="M43" s="31">
        <f>VLOOKUP($C43,'Four Factors - Home'!$B:$O,12,FALSE)</f>
        <v>0.26700000000000002</v>
      </c>
      <c r="N43" s="31">
        <f>VLOOKUP($C43,'Four Factors - Home'!$B:$O,13,FALSE)/100</f>
        <v>0.13400000000000001</v>
      </c>
      <c r="O43" s="31">
        <f>VLOOKUP($C43,'Four Factors - Home'!$B:$O,14,FALSE)/100</f>
        <v>0.221</v>
      </c>
      <c r="P43" s="17">
        <f>VLOOKUP($C43,'Advanced - Home'!B:T,18,FALSE)</f>
        <v>100.82</v>
      </c>
      <c r="Q43" s="17">
        <f>(P43+'Advanced - Home'!$S$33)/2</f>
        <v>99.817883172561608</v>
      </c>
      <c r="R43" s="31">
        <f t="shared" ref="R43" si="137">AVERAGE(H43,L42)</f>
        <v>0.50800000000000001</v>
      </c>
      <c r="S43" s="31">
        <f t="shared" ref="S43" si="138">AVERAGE(I43,M42)</f>
        <v>0.27100000000000002</v>
      </c>
      <c r="T43" s="31">
        <f t="shared" ref="T43" si="139">AVERAGE(J43,N42)</f>
        <v>0.14699999999999999</v>
      </c>
      <c r="U43" s="31">
        <f t="shared" ref="U43" si="140">AVERAGE(K43,O42)</f>
        <v>0.2515</v>
      </c>
      <c r="V43" s="17">
        <f>Q43*Q42/'Advanced - Road'!$S$33</f>
        <v>100.64063982555258</v>
      </c>
      <c r="W43" s="17">
        <f t="shared" ref="W43" si="141">W42</f>
        <v>100.64326513549345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99.635460878885326</v>
      </c>
      <c r="R44" s="32">
        <f t="shared" ref="R44" si="145">AVERAGE(H44,L45)</f>
        <v>0.50350000000000006</v>
      </c>
      <c r="S44" s="32">
        <f t="shared" ref="S44" si="146">AVERAGE(I44,M45)</f>
        <v>0.28149999999999997</v>
      </c>
      <c r="T44" s="32">
        <f t="shared" ref="T44" si="147">AVERAGE(J44,N45)</f>
        <v>0.14750000000000002</v>
      </c>
      <c r="U44" s="32">
        <f t="shared" ref="U44" si="148">AVERAGE(K44,O45)</f>
        <v>0.2225</v>
      </c>
      <c r="V44" s="21">
        <f>Q44*Q45/'Advanced - Home'!$S$33</f>
        <v>98.982203399017209</v>
      </c>
      <c r="W44" s="21">
        <f t="shared" ref="W44" si="149">AVERAGE(V44:V45)</f>
        <v>98.979621485722959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0.47799999999999998</v>
      </c>
      <c r="I45" s="32">
        <f>VLOOKUP($C45,'Four Factors - Home'!$B:$O,8,FALSE)</f>
        <v>0.25900000000000001</v>
      </c>
      <c r="J45" s="32">
        <f>VLOOKUP($C45,'Four Factors - Home'!$B:$O,9,FALSE)/100</f>
        <v>0.13300000000000001</v>
      </c>
      <c r="K45" s="32">
        <f>VLOOKUP($C45,'Four Factors - Home'!$B:$O,10,FALSE)/100</f>
        <v>0.22800000000000001</v>
      </c>
      <c r="L45" s="32">
        <f>VLOOKUP($C45,'Four Factors - Home'!$B:$O,11,FALSE)/100</f>
        <v>0.50800000000000001</v>
      </c>
      <c r="M45" s="32">
        <f>VLOOKUP($C45,'Four Factors - Home'!$B:$O,12,FALSE)</f>
        <v>0.27300000000000002</v>
      </c>
      <c r="N45" s="32">
        <f>VLOOKUP($C45,'Four Factors - Home'!$B:$O,13,FALSE)/100</f>
        <v>0.13900000000000001</v>
      </c>
      <c r="O45" s="32">
        <f>VLOOKUP($C45,'Four Factors - Home'!$B:$O,14,FALSE)/100</f>
        <v>0.22800000000000001</v>
      </c>
      <c r="P45" s="21">
        <f>VLOOKUP($C45,'Advanced - Home'!B:T,18,FALSE)</f>
        <v>97.52</v>
      </c>
      <c r="Q45" s="21">
        <f>(P45+'Advanced - Home'!$S$33)/2</f>
        <v>98.167883172561616</v>
      </c>
      <c r="R45" s="32">
        <f t="shared" ref="R45" si="157">AVERAGE(H45,L44)</f>
        <v>0.48750000000000004</v>
      </c>
      <c r="S45" s="32">
        <f t="shared" ref="S45" si="158">AVERAGE(I45,M44)</f>
        <v>0.2495</v>
      </c>
      <c r="T45" s="32">
        <f t="shared" ref="T45" si="159">AVERAGE(J45,N44)</f>
        <v>0.14000000000000001</v>
      </c>
      <c r="U45" s="32">
        <f t="shared" ref="U45" si="160">AVERAGE(K45,O44)</f>
        <v>0.23149999999999998</v>
      </c>
      <c r="V45" s="21">
        <f>Q45*Q44/'Advanced - Road'!$S$33</f>
        <v>98.977039572428723</v>
      </c>
      <c r="W45" s="21">
        <f t="shared" ref="W45" si="161">W44</f>
        <v>98.979621485722959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99.635460878885326</v>
      </c>
      <c r="R46" s="31">
        <f t="shared" ref="R46" si="165">AVERAGE(H46,L47)</f>
        <v>0.4975</v>
      </c>
      <c r="S46" s="31">
        <f t="shared" ref="S46" si="166">AVERAGE(I46,M47)</f>
        <v>0.30299999999999999</v>
      </c>
      <c r="T46" s="31">
        <f t="shared" ref="T46" si="167">AVERAGE(J46,N47)</f>
        <v>0.14950000000000002</v>
      </c>
      <c r="U46" s="31">
        <f t="shared" ref="U46" si="168">AVERAGE(K46,O47)</f>
        <v>0.22699999999999998</v>
      </c>
      <c r="V46" s="17">
        <f>Q46*Q47/'Advanced - Home'!$S$33</f>
        <v>100.57026830696081</v>
      </c>
      <c r="W46" s="17">
        <f t="shared" ref="W46" si="169">AVERAGE(V46:V47)</f>
        <v>100.5676449695948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-2</v>
      </c>
      <c r="AA46" s="19">
        <f t="shared" ref="AA46" si="171">Y46+Y47</f>
        <v>212</v>
      </c>
      <c r="AB46" s="4">
        <f t="shared" ref="AB46" si="172">D46-Z46</f>
        <v>2</v>
      </c>
      <c r="AC46" s="4">
        <f t="shared" ref="AC46" si="173">AA46-E46</f>
        <v>212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0.50600000000000001</v>
      </c>
      <c r="I47" s="31">
        <f>VLOOKUP($C47,'Four Factors - Home'!$B:$O,8,FALSE)</f>
        <v>0.26900000000000002</v>
      </c>
      <c r="J47" s="31">
        <f>VLOOKUP($C47,'Four Factors - Home'!$B:$O,9,FALSE)/100</f>
        <v>0.16600000000000001</v>
      </c>
      <c r="K47" s="31">
        <f>VLOOKUP($C47,'Four Factors - Home'!$B:$O,10,FALSE)/100</f>
        <v>0.215</v>
      </c>
      <c r="L47" s="31">
        <f>VLOOKUP($C47,'Four Factors - Home'!$B:$O,11,FALSE)/100</f>
        <v>0.496</v>
      </c>
      <c r="M47" s="31">
        <f>VLOOKUP($C47,'Four Factors - Home'!$B:$O,12,FALSE)</f>
        <v>0.316</v>
      </c>
      <c r="N47" s="31">
        <f>VLOOKUP($C47,'Four Factors - Home'!$B:$O,13,FALSE)/100</f>
        <v>0.14300000000000002</v>
      </c>
      <c r="O47" s="31">
        <f>VLOOKUP($C47,'Four Factors - Home'!$B:$O,14,FALSE)/100</f>
        <v>0.23699999999999999</v>
      </c>
      <c r="P47" s="17">
        <f>VLOOKUP($C47,'Advanced - Home'!B:T,18,FALSE)</f>
        <v>100.67</v>
      </c>
      <c r="Q47" s="17">
        <f>(P47+'Advanced - Home'!$S$33)/2</f>
        <v>99.742883172561619</v>
      </c>
      <c r="R47" s="31">
        <f t="shared" ref="R47" si="177">AVERAGE(H47,L46)</f>
        <v>0.50150000000000006</v>
      </c>
      <c r="S47" s="31">
        <f t="shared" ref="S47" si="178">AVERAGE(I47,M46)</f>
        <v>0.2545</v>
      </c>
      <c r="T47" s="31">
        <f t="shared" ref="T47" si="179">AVERAGE(J47,N46)</f>
        <v>0.1565</v>
      </c>
      <c r="U47" s="31">
        <f t="shared" ref="U47" si="180">AVERAGE(K47,O46)</f>
        <v>0.22499999999999998</v>
      </c>
      <c r="V47" s="17">
        <f>Q47*Q46/'Advanced - Road'!$S$33</f>
        <v>100.56502163222878</v>
      </c>
      <c r="W47" s="17">
        <f t="shared" ref="W47" si="181">W46</f>
        <v>100.5676449695948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2</v>
      </c>
      <c r="AA47" s="19">
        <f t="shared" ref="AA47" si="183">AA46</f>
        <v>212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99.635460878885326</v>
      </c>
      <c r="R48" s="32">
        <f t="shared" ref="R48" si="185">AVERAGE(H48,L49)</f>
        <v>0.50649999999999995</v>
      </c>
      <c r="S48" s="32">
        <f t="shared" ref="S48" si="186">AVERAGE(I48,M49)</f>
        <v>0.3125</v>
      </c>
      <c r="T48" s="32">
        <f t="shared" ref="T48" si="187">AVERAGE(J48,N49)</f>
        <v>0.151</v>
      </c>
      <c r="U48" s="32">
        <f t="shared" ref="U48" si="188">AVERAGE(K48,O49)</f>
        <v>0.22</v>
      </c>
      <c r="V48" s="21">
        <f>Q48*Q49/'Advanced - Home'!$S$33</f>
        <v>101.26095050501883</v>
      </c>
      <c r="W48" s="21">
        <f t="shared" ref="W48" si="189">AVERAGE(V48:V49)</f>
        <v>101.25830915146921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0</v>
      </c>
      <c r="AA48" s="23">
        <f t="shared" ref="AA48" si="191">Y48+Y49</f>
        <v>216</v>
      </c>
      <c r="AB48" s="22">
        <f t="shared" ref="AB48" si="192">D48-Z48</f>
        <v>0</v>
      </c>
      <c r="AC48" s="22">
        <f t="shared" ref="AC48" si="193">AA48-E48</f>
        <v>216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</v>
      </c>
      <c r="I49" s="32">
        <f>VLOOKUP($C49,'Four Factors - Home'!$B:$O,8,FALSE)</f>
        <v>0.30199999999999999</v>
      </c>
      <c r="J49" s="32">
        <f>VLOOKUP($C49,'Four Factors - Home'!$B:$O,9,FALSE)/100</f>
        <v>0.152</v>
      </c>
      <c r="K49" s="32">
        <f>VLOOKUP($C49,'Four Factors - Home'!$B:$O,10,FALSE)/100</f>
        <v>0.26700000000000002</v>
      </c>
      <c r="L49" s="32">
        <f>VLOOKUP($C49,'Four Factors - Home'!$B:$O,11,FALSE)/100</f>
        <v>0.51400000000000001</v>
      </c>
      <c r="M49" s="32">
        <f>VLOOKUP($C49,'Four Factors - Home'!$B:$O,12,FALSE)</f>
        <v>0.33500000000000002</v>
      </c>
      <c r="N49" s="32">
        <f>VLOOKUP($C49,'Four Factors - Home'!$B:$O,13,FALSE)/100</f>
        <v>0.14599999999999999</v>
      </c>
      <c r="O49" s="32">
        <f>VLOOKUP($C49,'Four Factors - Home'!$B:$O,14,FALSE)/100</f>
        <v>0.223</v>
      </c>
      <c r="P49" s="21">
        <f>VLOOKUP($C49,'Advanced - Home'!B:T,18,FALSE)</f>
        <v>102.04</v>
      </c>
      <c r="Q49" s="21">
        <f>(P49+'Advanced - Home'!$S$33)/2</f>
        <v>100.42788317256162</v>
      </c>
      <c r="R49" s="32">
        <f t="shared" ref="R49" si="197">AVERAGE(H49,L48)</f>
        <v>0.49850000000000005</v>
      </c>
      <c r="S49" s="32">
        <f t="shared" ref="S49" si="198">AVERAGE(I49,M48)</f>
        <v>0.27100000000000002</v>
      </c>
      <c r="T49" s="32">
        <f t="shared" ref="T49" si="199">AVERAGE(J49,N48)</f>
        <v>0.14949999999999999</v>
      </c>
      <c r="U49" s="32">
        <f t="shared" ref="U49" si="200">AVERAGE(K49,O48)</f>
        <v>0.251</v>
      </c>
      <c r="V49" s="21">
        <f>Q49*Q48/'Advanced - Road'!$S$33</f>
        <v>101.2556677979196</v>
      </c>
      <c r="W49" s="21">
        <f t="shared" ref="W49" si="201">W48</f>
        <v>101.25830915146921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0</v>
      </c>
      <c r="AA49" s="23">
        <f t="shared" ref="AA49" si="203">AA48</f>
        <v>216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99.635460878885326</v>
      </c>
      <c r="R50" s="31">
        <f t="shared" ref="R50" si="205">AVERAGE(H50,L51)</f>
        <v>0.502</v>
      </c>
      <c r="S50" s="31">
        <f t="shared" ref="S50" si="206">AVERAGE(I50,M51)</f>
        <v>0.30549999999999999</v>
      </c>
      <c r="T50" s="31">
        <f t="shared" ref="T50" si="207">AVERAGE(J50,N51)</f>
        <v>0.14250000000000002</v>
      </c>
      <c r="U50" s="31">
        <f t="shared" ref="U50" si="208">AVERAGE(K50,O51)</f>
        <v>0.22299999999999998</v>
      </c>
      <c r="V50" s="17">
        <f>Q50*Q51/'Advanced - Home'!$S$33</f>
        <v>99.79892249453107</v>
      </c>
      <c r="W50" s="17">
        <f t="shared" ref="W50" si="209">AVERAGE(V50:V51)</f>
        <v>99.796319277428481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0.13500000000000001</v>
      </c>
      <c r="K51" s="31">
        <f>VLOOKUP($C51,'Four Factors - Home'!$B:$O,10,FALSE)/100</f>
        <v>0.22899999999999998</v>
      </c>
      <c r="L51" s="31">
        <f>VLOOKUP($C51,'Four Factors - Home'!$B:$O,11,FALSE)/100</f>
        <v>0.505</v>
      </c>
      <c r="M51" s="31">
        <f>VLOOKUP($C51,'Four Factors - Home'!$B:$O,12,FALSE)</f>
        <v>0.32100000000000001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99.14</v>
      </c>
      <c r="Q51" s="17">
        <f>(P51+'Advanced - Home'!$S$33)/2</f>
        <v>98.977883172561619</v>
      </c>
      <c r="R51" s="31">
        <f t="shared" ref="R51" si="217">AVERAGE(H51,L50)</f>
        <v>0.51400000000000001</v>
      </c>
      <c r="S51" s="31">
        <f t="shared" ref="S51" si="218">AVERAGE(I51,M50)</f>
        <v>0.2535</v>
      </c>
      <c r="T51" s="31">
        <f t="shared" ref="T51" si="219">AVERAGE(J51,N50)</f>
        <v>0.14100000000000001</v>
      </c>
      <c r="U51" s="31">
        <f t="shared" ref="U51" si="220">AVERAGE(K51,O50)</f>
        <v>0.23199999999999998</v>
      </c>
      <c r="V51" s="17">
        <f>Q51*Q50/'Advanced - Road'!$S$33</f>
        <v>99.793716060325892</v>
      </c>
      <c r="W51" s="17">
        <f t="shared" ref="W51" si="221">W50</f>
        <v>99.796319277428481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99.635460878885326</v>
      </c>
      <c r="R52" s="32">
        <f t="shared" ref="R52" si="225">AVERAGE(H52,L53)</f>
        <v>0.51300000000000001</v>
      </c>
      <c r="S52" s="32">
        <f t="shared" ref="S52" si="226">AVERAGE(I52,M53)</f>
        <v>0.29799999999999999</v>
      </c>
      <c r="T52" s="32">
        <f t="shared" ref="T52" si="227">AVERAGE(J52,N53)</f>
        <v>0.1515</v>
      </c>
      <c r="U52" s="32">
        <f t="shared" ref="U52" si="228">AVERAGE(K52,O53)</f>
        <v>0.22299999999999998</v>
      </c>
      <c r="V52" s="21">
        <f>Q52*Q53/'Advanced - Home'!$S$33</f>
        <v>99.022535206203102</v>
      </c>
      <c r="W52" s="21">
        <f t="shared" ref="W52" si="229">AVERAGE(V52:V53)</f>
        <v>99.019952240868946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0.52600000000000002</v>
      </c>
      <c r="I53" s="32">
        <f>VLOOKUP($C53,'Four Factors - Home'!$B:$O,8,FALSE)</f>
        <v>0.29599999999999999</v>
      </c>
      <c r="J53" s="32">
        <f>VLOOKUP($C53,'Four Factors - Home'!$B:$O,9,FALSE)/100</f>
        <v>0.157</v>
      </c>
      <c r="K53" s="32">
        <f>VLOOKUP($C53,'Four Factors - Home'!$B:$O,10,FALSE)/100</f>
        <v>0.20800000000000002</v>
      </c>
      <c r="L53" s="32">
        <f>VLOOKUP($C53,'Four Factors - Home'!$B:$O,11,FALSE)/100</f>
        <v>0.52700000000000002</v>
      </c>
      <c r="M53" s="32">
        <f>VLOOKUP($C53,'Four Factors - Home'!$B:$O,12,FALSE)</f>
        <v>0.30599999999999999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0.22899999999999998</v>
      </c>
      <c r="P53" s="21">
        <f>VLOOKUP($C53,'Advanced - Home'!B:T,18,FALSE)</f>
        <v>97.6</v>
      </c>
      <c r="Q53" s="21">
        <f>(P53+'Advanced - Home'!$S$33)/2</f>
        <v>98.207883172561623</v>
      </c>
      <c r="R53" s="32">
        <f t="shared" ref="R53" si="237">AVERAGE(H53,L52)</f>
        <v>0.51150000000000007</v>
      </c>
      <c r="S53" s="32">
        <f t="shared" ref="S53" si="238">AVERAGE(I53,M52)</f>
        <v>0.26800000000000002</v>
      </c>
      <c r="T53" s="32">
        <f t="shared" ref="T53" si="239">AVERAGE(J53,N52)</f>
        <v>0.152</v>
      </c>
      <c r="U53" s="32">
        <f t="shared" ref="U53" si="240">AVERAGE(K53,O52)</f>
        <v>0.2215</v>
      </c>
      <c r="V53" s="21">
        <f>Q53*Q52/'Advanced - Road'!$S$33</f>
        <v>99.017369275534776</v>
      </c>
      <c r="W53" s="21">
        <f t="shared" ref="W53" si="241">W52</f>
        <v>99.019952240868946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99.635460878885326</v>
      </c>
      <c r="R54" s="31">
        <f t="shared" ref="R54" si="245">AVERAGE(H54,L55)</f>
        <v>0.49249999999999999</v>
      </c>
      <c r="S54" s="31">
        <f t="shared" ref="S54" si="246">AVERAGE(I54,M55)</f>
        <v>0.27100000000000002</v>
      </c>
      <c r="T54" s="31">
        <f t="shared" ref="T54" si="247">AVERAGE(J54,N55)</f>
        <v>0.1545</v>
      </c>
      <c r="U54" s="31">
        <f t="shared" ref="U54" si="248">AVERAGE(K54,O55)</f>
        <v>0.216</v>
      </c>
      <c r="V54" s="17">
        <f>Q54*Q55/'Advanced - Home'!$S$33</f>
        <v>98.825917646171973</v>
      </c>
      <c r="W54" s="17">
        <f t="shared" ref="W54" si="249">AVERAGE(V54:V55)</f>
        <v>98.823339809532413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0.52900000000000003</v>
      </c>
      <c r="I55" s="31">
        <f>VLOOKUP($C55,'Four Factors - Home'!$B:$O,8,FALSE)</f>
        <v>0.29199999999999998</v>
      </c>
      <c r="J55" s="31">
        <f>VLOOKUP($C55,'Four Factors - Home'!$B:$O,9,FALSE)/100</f>
        <v>0.13699999999999998</v>
      </c>
      <c r="K55" s="31">
        <f>VLOOKUP($C55,'Four Factors - Home'!$B:$O,10,FALSE)/100</f>
        <v>0.22699999999999998</v>
      </c>
      <c r="L55" s="31">
        <f>VLOOKUP($C55,'Four Factors - Home'!$B:$O,11,FALSE)/100</f>
        <v>0.48599999999999999</v>
      </c>
      <c r="M55" s="31">
        <f>VLOOKUP($C55,'Four Factors - Home'!$B:$O,12,FALSE)</f>
        <v>0.252</v>
      </c>
      <c r="N55" s="31">
        <f>VLOOKUP($C55,'Four Factors - Home'!$B:$O,13,FALSE)/100</f>
        <v>0.153</v>
      </c>
      <c r="O55" s="31">
        <f>VLOOKUP($C55,'Four Factors - Home'!$B:$O,14,FALSE)/100</f>
        <v>0.215</v>
      </c>
      <c r="P55" s="17">
        <f>VLOOKUP($C55,'Advanced - Home'!B:T,18,FALSE)</f>
        <v>97.21</v>
      </c>
      <c r="Q55" s="17">
        <f>(P55+'Advanced - Home'!$S$33)/2</f>
        <v>98.012883172561615</v>
      </c>
      <c r="R55" s="31">
        <f t="shared" ref="R55" si="257">AVERAGE(H55,L54)</f>
        <v>0.51300000000000001</v>
      </c>
      <c r="S55" s="31">
        <f t="shared" ref="S55" si="258">AVERAGE(I55,M54)</f>
        <v>0.26600000000000001</v>
      </c>
      <c r="T55" s="31">
        <f t="shared" ref="T55" si="259">AVERAGE(J55,N54)</f>
        <v>0.14199999999999999</v>
      </c>
      <c r="U55" s="31">
        <f t="shared" ref="U55" si="260">AVERAGE(K55,O54)</f>
        <v>0.23099999999999998</v>
      </c>
      <c r="V55" s="17">
        <f>Q55*Q54/'Advanced - Road'!$S$33</f>
        <v>98.820761972892853</v>
      </c>
      <c r="W55" s="17">
        <f t="shared" ref="W55" si="261">W54</f>
        <v>98.823339809532413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99.635460878885326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98.967078971322508</v>
      </c>
      <c r="W56" s="21">
        <f t="shared" ref="W56" si="269">AVERAGE(V56:V57)</f>
        <v>98.964497452543227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98.152883172561616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98.961915933763947</v>
      </c>
      <c r="W57" s="21">
        <f t="shared" ref="W57" si="281">W56</f>
        <v>98.964497452543227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99.635460878885326</v>
      </c>
      <c r="R58" s="31">
        <f t="shared" ref="R58" si="285">AVERAGE(H58,L59)</f>
        <v>0.49249999999999999</v>
      </c>
      <c r="S58" s="31">
        <f t="shared" ref="S58" si="286">AVERAGE(I58,M59)</f>
        <v>0.26300000000000001</v>
      </c>
      <c r="T58" s="31">
        <f t="shared" ref="T58" si="287">AVERAGE(J58,N59)</f>
        <v>0.14500000000000002</v>
      </c>
      <c r="U58" s="31">
        <f t="shared" ref="U58" si="288">AVERAGE(K58,O59)</f>
        <v>0.21199999999999999</v>
      </c>
      <c r="V58" s="17">
        <f>Q58*Q59/'Advanced - Home'!$S$33</f>
        <v>97.091649937179596</v>
      </c>
      <c r="W58" s="17">
        <f t="shared" ref="W58" si="289">AVERAGE(V58:V59)</f>
        <v>97.0891173382565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0.52500000000000002</v>
      </c>
      <c r="I59" s="31">
        <f>VLOOKUP($C59,'Four Factors - Home'!$B:$O,8,FALSE)</f>
        <v>0.311</v>
      </c>
      <c r="J59" s="31">
        <f>VLOOKUP($C59,'Four Factors - Home'!$B:$O,9,FALSE)/100</f>
        <v>0.14499999999999999</v>
      </c>
      <c r="K59" s="31">
        <f>VLOOKUP($C59,'Four Factors - Home'!$B:$O,10,FALSE)/100</f>
        <v>0.215</v>
      </c>
      <c r="L59" s="31">
        <f>VLOOKUP($C59,'Four Factors - Home'!$B:$O,11,FALSE)/100</f>
        <v>0.48599999999999999</v>
      </c>
      <c r="M59" s="31">
        <f>VLOOKUP($C59,'Four Factors - Home'!$B:$O,12,FALSE)</f>
        <v>0.23599999999999999</v>
      </c>
      <c r="N59" s="31">
        <f>VLOOKUP($C59,'Four Factors - Home'!$B:$O,13,FALSE)/100</f>
        <v>0.13400000000000001</v>
      </c>
      <c r="O59" s="31">
        <f>VLOOKUP($C59,'Four Factors - Home'!$B:$O,14,FALSE)/100</f>
        <v>0.20699999999999999</v>
      </c>
      <c r="P59" s="17">
        <f>VLOOKUP($C59,'Advanced - Home'!B:T,18,FALSE)</f>
        <v>93.77</v>
      </c>
      <c r="Q59" s="17">
        <f>(P59+'Advanced - Home'!$S$33)/2</f>
        <v>96.292883172561616</v>
      </c>
      <c r="R59" s="31">
        <f t="shared" ref="R59" si="297">AVERAGE(H59,L58)</f>
        <v>0.51100000000000001</v>
      </c>
      <c r="S59" s="31">
        <f t="shared" ref="S59" si="298">AVERAGE(I59,M58)</f>
        <v>0.27549999999999997</v>
      </c>
      <c r="T59" s="31">
        <f t="shared" ref="T59" si="299">AVERAGE(J59,N58)</f>
        <v>0.14599999999999999</v>
      </c>
      <c r="U59" s="31">
        <f t="shared" ref="U59" si="300">AVERAGE(K59,O58)</f>
        <v>0.22499999999999998</v>
      </c>
      <c r="V59" s="17">
        <f>Q59*Q58/'Advanced - Road'!$S$33</f>
        <v>97.086584739333418</v>
      </c>
      <c r="W59" s="17">
        <f t="shared" ref="W59" si="301">W58</f>
        <v>97.0891173382565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99.635460878885326</v>
      </c>
      <c r="R60" s="32">
        <f t="shared" ref="R60" si="305">AVERAGE(H60,L61)</f>
        <v>0.50750000000000006</v>
      </c>
      <c r="S60" s="32">
        <f t="shared" ref="S60" si="306">AVERAGE(I60,M61)</f>
        <v>0.29099999999999998</v>
      </c>
      <c r="T60" s="32">
        <f t="shared" ref="T60" si="307">AVERAGE(J60,N61)</f>
        <v>0.159</v>
      </c>
      <c r="U60" s="32">
        <f t="shared" ref="U60" si="308">AVERAGE(K60,O61)</f>
        <v>0.23649999999999999</v>
      </c>
      <c r="V60" s="21">
        <f>Q60*Q61/'Advanced - Home'!$S$33</f>
        <v>99.879586108902799</v>
      </c>
      <c r="W60" s="21">
        <f t="shared" ref="W60" si="309">AVERAGE(V60:V61)</f>
        <v>99.876980787720385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</v>
      </c>
      <c r="Q61" s="21">
        <f>(P61+'Advanced - Home'!$S$33)/2</f>
        <v>99.057883172561617</v>
      </c>
      <c r="R61" s="32">
        <f t="shared" ref="R61" si="317">AVERAGE(H61,L60)</f>
        <v>0.51850000000000007</v>
      </c>
      <c r="S61" s="32">
        <f t="shared" ref="S61" si="318">AVERAGE(I61,M60)</f>
        <v>0.2515</v>
      </c>
      <c r="T61" s="32">
        <f t="shared" ref="T61" si="319">AVERAGE(J61,N60)</f>
        <v>0.14799999999999999</v>
      </c>
      <c r="U61" s="32">
        <f t="shared" ref="U61" si="320">AVERAGE(K61,O60)</f>
        <v>0.24349999999999999</v>
      </c>
      <c r="V61" s="21">
        <f>Q61*Q60/'Advanced - Road'!$S$33</f>
        <v>99.874375466537956</v>
      </c>
      <c r="W61" s="21">
        <f t="shared" ref="W61" si="321">W60</f>
        <v>99.876980787720385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0.51800000000000002</v>
      </c>
      <c r="I62" s="31">
        <f>VLOOKUP($C62,'Four Factors - Road'!$B:$O,8,FALSE)</f>
        <v>0.28499999999999998</v>
      </c>
      <c r="J62" s="31">
        <f>VLOOKUP($C62,'Four Factors - Road'!$B:$O,9,FALSE)/100</f>
        <v>0.158</v>
      </c>
      <c r="K62" s="31">
        <f>VLOOKUP($C62,'Four Factors - Road'!$B:$O,10,FALSE)/100</f>
        <v>0.185</v>
      </c>
      <c r="L62" s="31">
        <f>VLOOKUP($C62,'Four Factors - Road'!$B:$O,11,FALSE)/100</f>
        <v>0.53500000000000003</v>
      </c>
      <c r="M62" s="31">
        <f>VLOOKUP($C62,'Four Factors - Road'!$B:$O,12,FALSE)</f>
        <v>0.27400000000000002</v>
      </c>
      <c r="N62" s="31">
        <f>VLOOKUP($C62,'Four Factors - Road'!$B:$O,13,FALSE)/100</f>
        <v>0.122</v>
      </c>
      <c r="O62" s="31">
        <f>VLOOKUP($C62,'Four Factors - Road'!$B:$O,14,FALSE)/100</f>
        <v>0.23399999999999999</v>
      </c>
      <c r="P62" s="17">
        <f>VLOOKUP($C62,'Advanced - Road'!B:T,18,FALSE)</f>
        <v>104.27</v>
      </c>
      <c r="Q62" s="17">
        <f>(P62+'Advanced - Road'!$S$33)/2</f>
        <v>101.54546087888532</v>
      </c>
      <c r="R62" s="31">
        <f t="shared" ref="R62" si="325">AVERAGE(H62,L63)</f>
        <v>0.52150000000000007</v>
      </c>
      <c r="S62" s="31">
        <f t="shared" ref="S62" si="326">AVERAGE(I62,M63)</f>
        <v>0.2515</v>
      </c>
      <c r="T62" s="31">
        <f t="shared" ref="T62" si="327">AVERAGE(J62,N63)</f>
        <v>0.1585</v>
      </c>
      <c r="U62" s="31">
        <f t="shared" ref="U62" si="328">AVERAGE(K62,O63)</f>
        <v>0.214</v>
      </c>
      <c r="V62" s="17">
        <f>Q62*Q63/'Advanced - Home'!$S$33</f>
        <v>101.50653121857293</v>
      </c>
      <c r="W62" s="17">
        <f t="shared" ref="W62" si="329">AVERAGE(V62:V63)</f>
        <v>101.5038834591434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0.51600000000000001</v>
      </c>
      <c r="I63" s="31">
        <f>VLOOKUP($C63,'Four Factors - Home'!$B:$O,8,FALSE)</f>
        <v>0.28899999999999998</v>
      </c>
      <c r="J63" s="31">
        <f>VLOOKUP($C63,'Four Factors - Home'!$B:$O,9,FALSE)/100</f>
        <v>0.15</v>
      </c>
      <c r="K63" s="31">
        <f>VLOOKUP($C63,'Four Factors - Home'!$B:$O,10,FALSE)/100</f>
        <v>0.248</v>
      </c>
      <c r="L63" s="31">
        <f>VLOOKUP($C63,'Four Factors - Home'!$B:$O,11,FALSE)/100</f>
        <v>0.52500000000000002</v>
      </c>
      <c r="M63" s="31">
        <f>VLOOKUP($C63,'Four Factors - Home'!$B:$O,12,FALSE)</f>
        <v>0.218</v>
      </c>
      <c r="N63" s="31">
        <f>VLOOKUP($C63,'Four Factors - Home'!$B:$O,13,FALSE)/100</f>
        <v>0.159</v>
      </c>
      <c r="O63" s="31">
        <f>VLOOKUP($C63,'Four Factors - Home'!$B:$O,14,FALSE)/100</f>
        <v>0.24299999999999999</v>
      </c>
      <c r="P63" s="17">
        <f>VLOOKUP($C63,'Advanced - Home'!B:T,18,FALSE)</f>
        <v>98.74</v>
      </c>
      <c r="Q63" s="17">
        <f>(P63+'Advanced - Home'!$S$33)/2</f>
        <v>98.777883172561616</v>
      </c>
      <c r="R63" s="31">
        <f t="shared" ref="R63" si="337">AVERAGE(H63,L62)</f>
        <v>0.52550000000000008</v>
      </c>
      <c r="S63" s="31">
        <f t="shared" ref="S63" si="338">AVERAGE(I63,M62)</f>
        <v>0.28149999999999997</v>
      </c>
      <c r="T63" s="31">
        <f t="shared" ref="T63" si="339">AVERAGE(J63,N62)</f>
        <v>0.13600000000000001</v>
      </c>
      <c r="U63" s="31">
        <f t="shared" ref="U63" si="340">AVERAGE(K63,O62)</f>
        <v>0.24099999999999999</v>
      </c>
      <c r="V63" s="17">
        <f>Q63*Q62/'Advanced - Road'!$S$33</f>
        <v>101.50123569971386</v>
      </c>
      <c r="W63" s="17">
        <f t="shared" ref="W63" si="341">W62</f>
        <v>101.5038834591434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0.51800000000000002</v>
      </c>
      <c r="I64" s="32">
        <f>VLOOKUP($C64,'Four Factors - Road'!$B:$O,8,FALSE)</f>
        <v>0.28499999999999998</v>
      </c>
      <c r="J64" s="32">
        <f>VLOOKUP($C64,'Four Factors - Road'!$B:$O,9,FALSE)/100</f>
        <v>0.158</v>
      </c>
      <c r="K64" s="32">
        <f>VLOOKUP($C64,'Four Factors - Road'!$B:$O,10,FALSE)/100</f>
        <v>0.185</v>
      </c>
      <c r="L64" s="32">
        <f>VLOOKUP($C64,'Four Factors - Road'!$B:$O,11,FALSE)/100</f>
        <v>0.53500000000000003</v>
      </c>
      <c r="M64" s="32">
        <f>VLOOKUP($C64,'Four Factors - Road'!$B:$O,12,FALSE)</f>
        <v>0.27400000000000002</v>
      </c>
      <c r="N64" s="32">
        <f>VLOOKUP($C64,'Four Factors - Road'!$B:$O,13,FALSE)/100</f>
        <v>0.122</v>
      </c>
      <c r="O64" s="32">
        <f>VLOOKUP($C64,'Four Factors - Road'!$B:$O,14,FALSE)/100</f>
        <v>0.23399999999999999</v>
      </c>
      <c r="P64" s="21">
        <f>VLOOKUP($C64,'Advanced - Road'!B:T,18,FALSE)</f>
        <v>104.27</v>
      </c>
      <c r="Q64" s="21">
        <f>(P64+'Advanced - Road'!$S$33)/2</f>
        <v>101.54546087888532</v>
      </c>
      <c r="R64" s="32">
        <f t="shared" ref="R64" si="345">AVERAGE(H64,L65)</f>
        <v>0.51300000000000001</v>
      </c>
      <c r="S64" s="32">
        <f t="shared" ref="S64" si="346">AVERAGE(I64,M65)</f>
        <v>0.27649999999999997</v>
      </c>
      <c r="T64" s="32">
        <f t="shared" ref="T64" si="347">AVERAGE(J64,N65)</f>
        <v>0.14350000000000002</v>
      </c>
      <c r="U64" s="32">
        <f t="shared" ref="U64" si="348">AVERAGE(K64,O65)</f>
        <v>0.2165</v>
      </c>
      <c r="V64" s="21">
        <f>Q64*Q65/'Advanced - Home'!$S$33</f>
        <v>103.77244231271882</v>
      </c>
      <c r="W64" s="21">
        <f t="shared" ref="W64" si="349">AVERAGE(V64:V65)</f>
        <v>103.76973544785642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100.98288317256163</v>
      </c>
      <c r="R65" s="32">
        <f t="shared" ref="R65" si="357">AVERAGE(H65,L64)</f>
        <v>0.51600000000000001</v>
      </c>
      <c r="S65" s="32">
        <f t="shared" ref="S65" si="358">AVERAGE(I65,M64)</f>
        <v>0.27200000000000002</v>
      </c>
      <c r="T65" s="32">
        <f t="shared" ref="T65" si="359">AVERAGE(J65,N64)</f>
        <v>0.14449999999999999</v>
      </c>
      <c r="U65" s="32">
        <f t="shared" ref="U65" si="360">AVERAGE(K65,O64)</f>
        <v>0.22</v>
      </c>
      <c r="V65" s="21">
        <f>Q65*Q64/'Advanced - Road'!$S$33</f>
        <v>103.76702858299403</v>
      </c>
      <c r="W65" s="21">
        <f t="shared" ref="W65" si="361">W64</f>
        <v>103.76973544785642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0.51800000000000002</v>
      </c>
      <c r="I66" s="31">
        <f>VLOOKUP($C66,'Four Factors - Road'!$B:$O,8,FALSE)</f>
        <v>0.28499999999999998</v>
      </c>
      <c r="J66" s="31">
        <f>VLOOKUP($C66,'Four Factors - Road'!$B:$O,9,FALSE)/100</f>
        <v>0.158</v>
      </c>
      <c r="K66" s="31">
        <f>VLOOKUP($C66,'Four Factors - Road'!$B:$O,10,FALSE)/100</f>
        <v>0.185</v>
      </c>
      <c r="L66" s="31">
        <f>VLOOKUP($C66,'Four Factors - Road'!$B:$O,11,FALSE)/100</f>
        <v>0.53500000000000003</v>
      </c>
      <c r="M66" s="31">
        <f>VLOOKUP($C66,'Four Factors - Road'!$B:$O,12,FALSE)</f>
        <v>0.27400000000000002</v>
      </c>
      <c r="N66" s="31">
        <f>VLOOKUP($C66,'Four Factors - Road'!$B:$O,13,FALSE)/100</f>
        <v>0.122</v>
      </c>
      <c r="O66" s="31">
        <f>VLOOKUP($C66,'Four Factors - Road'!$B:$O,14,FALSE)/100</f>
        <v>0.23399999999999999</v>
      </c>
      <c r="P66" s="17">
        <f>VLOOKUP($C66,'Advanced - Road'!B:T,18,FALSE)</f>
        <v>104.27</v>
      </c>
      <c r="Q66" s="17">
        <f>(P66+'Advanced - Road'!$S$33)/2</f>
        <v>101.54546087888532</v>
      </c>
      <c r="R66" s="31">
        <f t="shared" ref="R66" si="365">AVERAGE(H66,L67)</f>
        <v>0.51049999999999995</v>
      </c>
      <c r="S66" s="31">
        <f t="shared" ref="S66" si="366">AVERAGE(I66,M67)</f>
        <v>0.27349999999999997</v>
      </c>
      <c r="T66" s="31">
        <f t="shared" ref="T66" si="367">AVERAGE(J66,N67)</f>
        <v>0.14700000000000002</v>
      </c>
      <c r="U66" s="31">
        <f t="shared" ref="U66" si="368">AVERAGE(K66,O67)</f>
        <v>0.2195</v>
      </c>
      <c r="V66" s="17">
        <f>Q66*Q67/'Advanced - Home'!$S$33</f>
        <v>102.05631010082601</v>
      </c>
      <c r="W66" s="17">
        <f t="shared" ref="W66" si="369">AVERAGE(V66:V67)</f>
        <v>102.0536480006225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6</v>
      </c>
      <c r="AA66" s="19">
        <f t="shared" ref="AA66" si="371">Y66+Y67</f>
        <v>224</v>
      </c>
      <c r="AB66" s="4">
        <f t="shared" ref="AB66" si="372">D66-Z66</f>
        <v>-6</v>
      </c>
      <c r="AC66" s="4">
        <f t="shared" ref="AC66" si="373">AA66-E66</f>
        <v>224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99.312883172561612</v>
      </c>
      <c r="R67" s="31">
        <f t="shared" ref="R67" si="377">AVERAGE(H67,L66)</f>
        <v>0.53200000000000003</v>
      </c>
      <c r="S67" s="31">
        <f t="shared" ref="S67" si="378">AVERAGE(I67,M66)</f>
        <v>0.27050000000000002</v>
      </c>
      <c r="T67" s="31">
        <f t="shared" ref="T67" si="379">AVERAGE(J67,N66)</f>
        <v>0.1305</v>
      </c>
      <c r="U67" s="31">
        <f t="shared" ref="U67" si="380">AVERAGE(K67,O66)</f>
        <v>0.22849999999999998</v>
      </c>
      <c r="V67" s="17">
        <f>Q67*Q66/'Advanced - Road'!$S$33</f>
        <v>102.05098590041901</v>
      </c>
      <c r="W67" s="17">
        <f t="shared" ref="W67" si="381">W66</f>
        <v>102.0536480006225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115</v>
      </c>
      <c r="Z67" s="19">
        <f t="shared" ref="Z67" si="382">-Z66</f>
        <v>-6</v>
      </c>
      <c r="AA67" s="19">
        <f t="shared" ref="AA67" si="383">AA66</f>
        <v>224</v>
      </c>
      <c r="AB67" s="4"/>
      <c r="AC67" s="4"/>
      <c r="AD67" s="4">
        <f t="shared" si="13"/>
        <v>115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0.51800000000000002</v>
      </c>
      <c r="I68" s="32">
        <f>VLOOKUP($C68,'Four Factors - Road'!$B:$O,8,FALSE)</f>
        <v>0.28499999999999998</v>
      </c>
      <c r="J68" s="32">
        <f>VLOOKUP($C68,'Four Factors - Road'!$B:$O,9,FALSE)/100</f>
        <v>0.158</v>
      </c>
      <c r="K68" s="32">
        <f>VLOOKUP($C68,'Four Factors - Road'!$B:$O,10,FALSE)/100</f>
        <v>0.185</v>
      </c>
      <c r="L68" s="32">
        <f>VLOOKUP($C68,'Four Factors - Road'!$B:$O,11,FALSE)/100</f>
        <v>0.53500000000000003</v>
      </c>
      <c r="M68" s="32">
        <f>VLOOKUP($C68,'Four Factors - Road'!$B:$O,12,FALSE)</f>
        <v>0.27400000000000002</v>
      </c>
      <c r="N68" s="32">
        <f>VLOOKUP($C68,'Four Factors - Road'!$B:$O,13,FALSE)/100</f>
        <v>0.122</v>
      </c>
      <c r="O68" s="32">
        <f>VLOOKUP($C68,'Four Factors - Road'!$B:$O,14,FALSE)/100</f>
        <v>0.23399999999999999</v>
      </c>
      <c r="P68" s="21">
        <f>VLOOKUP($C68,'Advanced - Road'!B:T,18,FALSE)</f>
        <v>104.27</v>
      </c>
      <c r="Q68" s="21">
        <f>(P68+'Advanced - Road'!$S$33)/2</f>
        <v>101.54546087888532</v>
      </c>
      <c r="R68" s="32">
        <f t="shared" ref="R68" si="385">AVERAGE(H68,L69)</f>
        <v>0.51049999999999995</v>
      </c>
      <c r="S68" s="32">
        <f t="shared" ref="S68" si="386">AVERAGE(I68,M69)</f>
        <v>0.24099999999999999</v>
      </c>
      <c r="T68" s="32">
        <f t="shared" ref="T68" si="387">AVERAGE(J68,N69)</f>
        <v>0.14400000000000002</v>
      </c>
      <c r="U68" s="32">
        <f t="shared" ref="U68" si="388">AVERAGE(K68,O69)</f>
        <v>0.1905</v>
      </c>
      <c r="V68" s="21">
        <f>Q68*Q69/'Advanced - Home'!$S$33</f>
        <v>101.65553671002472</v>
      </c>
      <c r="W68" s="21">
        <f t="shared" ref="W68" si="389">AVERAGE(V68:V69)</f>
        <v>101.65288506384337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98.922883172561626</v>
      </c>
      <c r="R69" s="32">
        <f t="shared" ref="R69" si="397">AVERAGE(H69,L68)</f>
        <v>0.51700000000000002</v>
      </c>
      <c r="S69" s="32">
        <f t="shared" ref="S69" si="398">AVERAGE(I69,M68)</f>
        <v>0.29049999999999998</v>
      </c>
      <c r="T69" s="32">
        <f t="shared" ref="T69" si="399">AVERAGE(J69,N68)</f>
        <v>0.1205</v>
      </c>
      <c r="U69" s="32">
        <f t="shared" ref="U69" si="400">AVERAGE(K69,O68)</f>
        <v>0.21949999999999997</v>
      </c>
      <c r="V69" s="21">
        <f>Q69*Q68/'Advanced - Road'!$S$33</f>
        <v>101.65023341766201</v>
      </c>
      <c r="W69" s="21">
        <f t="shared" ref="W69" si="401">W68</f>
        <v>101.65288506384337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0.51800000000000002</v>
      </c>
      <c r="I70" s="31">
        <f>VLOOKUP($C70,'Four Factors - Road'!$B:$O,8,FALSE)</f>
        <v>0.28499999999999998</v>
      </c>
      <c r="J70" s="31">
        <f>VLOOKUP($C70,'Four Factors - Road'!$B:$O,9,FALSE)/100</f>
        <v>0.158</v>
      </c>
      <c r="K70" s="31">
        <f>VLOOKUP($C70,'Four Factors - Road'!$B:$O,10,FALSE)/100</f>
        <v>0.185</v>
      </c>
      <c r="L70" s="31">
        <f>VLOOKUP($C70,'Four Factors - Road'!$B:$O,11,FALSE)/100</f>
        <v>0.53500000000000003</v>
      </c>
      <c r="M70" s="31">
        <f>VLOOKUP($C70,'Four Factors - Road'!$B:$O,12,FALSE)</f>
        <v>0.27400000000000002</v>
      </c>
      <c r="N70" s="31">
        <f>VLOOKUP($C70,'Four Factors - Road'!$B:$O,13,FALSE)/100</f>
        <v>0.122</v>
      </c>
      <c r="O70" s="31">
        <f>VLOOKUP($C70,'Four Factors - Road'!$B:$O,14,FALSE)/100</f>
        <v>0.23399999999999999</v>
      </c>
      <c r="P70" s="17">
        <f>VLOOKUP($C70,'Advanced - Road'!B:T,18,FALSE)</f>
        <v>104.27</v>
      </c>
      <c r="Q70" s="17">
        <f>(P70+'Advanced - Road'!$S$33)/2</f>
        <v>101.54546087888532</v>
      </c>
      <c r="R70" s="31">
        <f t="shared" ref="R70" si="405">AVERAGE(H70,L71)</f>
        <v>0.51800000000000002</v>
      </c>
      <c r="S70" s="31">
        <f t="shared" ref="S70" si="406">AVERAGE(I70,M71)</f>
        <v>0.2525</v>
      </c>
      <c r="T70" s="31">
        <f t="shared" ref="T70" si="407">AVERAGE(J70,N71)</f>
        <v>0.14749999999999999</v>
      </c>
      <c r="U70" s="31">
        <f t="shared" ref="U70" si="408">AVERAGE(K70,O71)</f>
        <v>0.19400000000000001</v>
      </c>
      <c r="V70" s="17">
        <f>Q70*Q71/'Advanced - Home'!$S$33</f>
        <v>100.90023301197607</v>
      </c>
      <c r="W70" s="17">
        <f t="shared" ref="W70" si="409">AVERAGE(V70:V71)</f>
        <v>100.89760106760568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0.28699999999999998</v>
      </c>
      <c r="J71" s="31">
        <f>VLOOKUP($C71,'Four Factors - Home'!$B:$O,9,FALSE)/100</f>
        <v>0.13200000000000001</v>
      </c>
      <c r="K71" s="31">
        <f>VLOOKUP($C71,'Four Factors - Home'!$B:$O,10,FALSE)/100</f>
        <v>0.29699999999999999</v>
      </c>
      <c r="L71" s="31">
        <f>VLOOKUP($C71,'Four Factors - Home'!$B:$O,11,FALSE)/100</f>
        <v>0.51800000000000002</v>
      </c>
      <c r="M71" s="31">
        <f>VLOOKUP($C71,'Four Factors - Home'!$B:$O,12,FALSE)</f>
        <v>0.22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97.56</v>
      </c>
      <c r="Q71" s="17">
        <f>(P71+'Advanced - Home'!$S$33)/2</f>
        <v>98.187883172561612</v>
      </c>
      <c r="R71" s="31">
        <f t="shared" ref="R71" si="417">AVERAGE(H71,L70)</f>
        <v>0.50350000000000006</v>
      </c>
      <c r="S71" s="31">
        <f t="shared" ref="S71" si="418">AVERAGE(I71,M70)</f>
        <v>0.28049999999999997</v>
      </c>
      <c r="T71" s="31">
        <f t="shared" ref="T71" si="419">AVERAGE(J71,N70)</f>
        <v>0.127</v>
      </c>
      <c r="U71" s="31">
        <f t="shared" ref="U71" si="420">AVERAGE(K71,O70)</f>
        <v>0.26549999999999996</v>
      </c>
      <c r="V71" s="17">
        <f>Q71*Q70/'Advanced - Road'!$S$33</f>
        <v>100.89496912323527</v>
      </c>
      <c r="W71" s="17">
        <f t="shared" ref="W71" si="421">W70</f>
        <v>100.89760106760568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0.51800000000000002</v>
      </c>
      <c r="I72" s="32">
        <f>VLOOKUP($C72,'Four Factors - Road'!$B:$O,8,FALSE)</f>
        <v>0.28499999999999998</v>
      </c>
      <c r="J72" s="32">
        <f>VLOOKUP($C72,'Four Factors - Road'!$B:$O,9,FALSE)/100</f>
        <v>0.158</v>
      </c>
      <c r="K72" s="32">
        <f>VLOOKUP($C72,'Four Factors - Road'!$B:$O,10,FALSE)/100</f>
        <v>0.185</v>
      </c>
      <c r="L72" s="32">
        <f>VLOOKUP($C72,'Four Factors - Road'!$B:$O,11,FALSE)/100</f>
        <v>0.53500000000000003</v>
      </c>
      <c r="M72" s="32">
        <f>VLOOKUP($C72,'Four Factors - Road'!$B:$O,12,FALSE)</f>
        <v>0.27400000000000002</v>
      </c>
      <c r="N72" s="32">
        <f>VLOOKUP($C72,'Four Factors - Road'!$B:$O,13,FALSE)/100</f>
        <v>0.122</v>
      </c>
      <c r="O72" s="32">
        <f>VLOOKUP($C72,'Four Factors - Road'!$B:$O,14,FALSE)/100</f>
        <v>0.23399999999999999</v>
      </c>
      <c r="P72" s="21">
        <f>VLOOKUP($C72,'Advanced - Road'!B:T,18,FALSE)</f>
        <v>104.27</v>
      </c>
      <c r="Q72" s="21">
        <f>(P72+'Advanced - Road'!$S$33)/2</f>
        <v>101.54546087888532</v>
      </c>
      <c r="R72" s="32">
        <f t="shared" ref="R72" si="425">AVERAGE(H72,L73)</f>
        <v>0.50900000000000001</v>
      </c>
      <c r="S72" s="32">
        <f t="shared" ref="S72" si="426">AVERAGE(I72,M73)</f>
        <v>0.2495</v>
      </c>
      <c r="T72" s="32">
        <f t="shared" ref="T72" si="427">AVERAGE(J72,N73)</f>
        <v>0.14250000000000002</v>
      </c>
      <c r="U72" s="32">
        <f t="shared" ref="U72" si="428">AVERAGE(K72,O73)</f>
        <v>0.21099999999999999</v>
      </c>
      <c r="V72" s="21">
        <f>Q72*Q73/'Advanced - Home'!$S$33</f>
        <v>101.50653121857293</v>
      </c>
      <c r="W72" s="21">
        <f t="shared" ref="W72" si="429">AVERAGE(V72:V73)</f>
        <v>101.5038834591434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0.27900000000000003</v>
      </c>
      <c r="J73" s="32">
        <f>VLOOKUP($C73,'Four Factors - Home'!$B:$O,9,FALSE)/100</f>
        <v>0.13</v>
      </c>
      <c r="K73" s="32">
        <f>VLOOKUP($C73,'Four Factors - Home'!$B:$O,10,FALSE)/100</f>
        <v>0.23699999999999999</v>
      </c>
      <c r="L73" s="32">
        <f>VLOOKUP($C73,'Four Factors - Home'!$B:$O,11,FALSE)/100</f>
        <v>0.5</v>
      </c>
      <c r="M73" s="32">
        <f>VLOOKUP($C73,'Four Factors - Home'!$B:$O,12,FALSE)</f>
        <v>0.214</v>
      </c>
      <c r="N73" s="32">
        <f>VLOOKUP($C73,'Four Factors - Home'!$B:$O,13,FALSE)/100</f>
        <v>0.127</v>
      </c>
      <c r="O73" s="32">
        <f>VLOOKUP($C73,'Four Factors - Home'!$B:$O,14,FALSE)/100</f>
        <v>0.23699999999999999</v>
      </c>
      <c r="P73" s="21">
        <f>VLOOKUP($C73,'Advanced - Home'!B:T,18,FALSE)</f>
        <v>98.74</v>
      </c>
      <c r="Q73" s="21">
        <f>(P73+'Advanced - Home'!$S$33)/2</f>
        <v>98.777883172561616</v>
      </c>
      <c r="R73" s="32">
        <f t="shared" ref="R73" si="437">AVERAGE(H73,L72)</f>
        <v>0.54600000000000004</v>
      </c>
      <c r="S73" s="32">
        <f t="shared" ref="S73" si="438">AVERAGE(I73,M72)</f>
        <v>0.27650000000000002</v>
      </c>
      <c r="T73" s="32">
        <f t="shared" ref="T73" si="439">AVERAGE(J73,N72)</f>
        <v>0.126</v>
      </c>
      <c r="U73" s="32">
        <f t="shared" ref="U73" si="440">AVERAGE(K73,O72)</f>
        <v>0.23549999999999999</v>
      </c>
      <c r="V73" s="21">
        <f>Q73*Q72/'Advanced - Road'!$S$33</f>
        <v>101.50123569971386</v>
      </c>
      <c r="W73" s="21">
        <f t="shared" ref="W73" si="441">W72</f>
        <v>101.5038834591434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0.51800000000000002</v>
      </c>
      <c r="I74" s="31">
        <f>VLOOKUP($C74,'Four Factors - Road'!$B:$O,8,FALSE)</f>
        <v>0.28499999999999998</v>
      </c>
      <c r="J74" s="31">
        <f>VLOOKUP($C74,'Four Factors - Road'!$B:$O,9,FALSE)/100</f>
        <v>0.158</v>
      </c>
      <c r="K74" s="31">
        <f>VLOOKUP($C74,'Four Factors - Road'!$B:$O,10,FALSE)/100</f>
        <v>0.185</v>
      </c>
      <c r="L74" s="31">
        <f>VLOOKUP($C74,'Four Factors - Road'!$B:$O,11,FALSE)/100</f>
        <v>0.53500000000000003</v>
      </c>
      <c r="M74" s="31">
        <f>VLOOKUP($C74,'Four Factors - Road'!$B:$O,12,FALSE)</f>
        <v>0.27400000000000002</v>
      </c>
      <c r="N74" s="31">
        <f>VLOOKUP($C74,'Four Factors - Road'!$B:$O,13,FALSE)/100</f>
        <v>0.122</v>
      </c>
      <c r="O74" s="31">
        <f>VLOOKUP($C74,'Four Factors - Road'!$B:$O,14,FALSE)/100</f>
        <v>0.23399999999999999</v>
      </c>
      <c r="P74" s="17">
        <f>VLOOKUP($C74,'Advanced - Road'!B:T,18,FALSE)</f>
        <v>104.27</v>
      </c>
      <c r="Q74" s="17">
        <f>(P74+'Advanced - Road'!$S$33)/2</f>
        <v>101.54546087888532</v>
      </c>
      <c r="R74" s="31">
        <f t="shared" ref="R74" si="445">AVERAGE(H74,L75)</f>
        <v>0.51049999999999995</v>
      </c>
      <c r="S74" s="31">
        <f t="shared" ref="S74" si="446">AVERAGE(I74,M75)</f>
        <v>0.28049999999999997</v>
      </c>
      <c r="T74" s="31">
        <f t="shared" ref="T74" si="447">AVERAGE(J74,N75)</f>
        <v>0.159</v>
      </c>
      <c r="U74" s="31">
        <f t="shared" ref="U74" si="448">AVERAGE(K74,O75)</f>
        <v>0.20650000000000002</v>
      </c>
      <c r="V74" s="17">
        <f>Q74*Q75/'Advanced - Home'!$S$33</f>
        <v>98.906642298759294</v>
      </c>
      <c r="W74" s="17">
        <f t="shared" ref="W74" si="449">AVERAGE(V74:V75)</f>
        <v>98.904062356447724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0.246</v>
      </c>
      <c r="J75" s="31">
        <f>VLOOKUP($C75,'Four Factors - Home'!$B:$O,9,FALSE)/100</f>
        <v>0.127</v>
      </c>
      <c r="K75" s="31">
        <f>VLOOKUP($C75,'Four Factors - Home'!$B:$O,10,FALSE)/100</f>
        <v>0.188</v>
      </c>
      <c r="L75" s="31">
        <f>VLOOKUP($C75,'Four Factors - Home'!$B:$O,11,FALSE)/100</f>
        <v>0.503</v>
      </c>
      <c r="M75" s="31">
        <f>VLOOKUP($C75,'Four Factors - Home'!$B:$O,12,FALSE)</f>
        <v>0.27600000000000002</v>
      </c>
      <c r="N75" s="31">
        <f>VLOOKUP($C75,'Four Factors - Home'!$B:$O,13,FALSE)/100</f>
        <v>0.16</v>
      </c>
      <c r="O75" s="31">
        <f>VLOOKUP($C75,'Four Factors - Home'!$B:$O,14,FALSE)/100</f>
        <v>0.22800000000000001</v>
      </c>
      <c r="P75" s="17">
        <f>VLOOKUP($C75,'Advanced - Home'!B:T,18,FALSE)</f>
        <v>93.68</v>
      </c>
      <c r="Q75" s="17">
        <f>(P75+'Advanced - Home'!$S$33)/2</f>
        <v>96.247883172561615</v>
      </c>
      <c r="R75" s="31">
        <f t="shared" ref="R75" si="457">AVERAGE(H75,L74)</f>
        <v>0.52400000000000002</v>
      </c>
      <c r="S75" s="31">
        <f t="shared" ref="S75" si="458">AVERAGE(I75,M74)</f>
        <v>0.26</v>
      </c>
      <c r="T75" s="31">
        <f t="shared" ref="T75" si="459">AVERAGE(J75,N74)</f>
        <v>0.1245</v>
      </c>
      <c r="U75" s="31">
        <f t="shared" ref="U75" si="460">AVERAGE(K75,O74)</f>
        <v>0.21099999999999999</v>
      </c>
      <c r="V75" s="17">
        <f>Q75*Q74/'Advanced - Road'!$S$33</f>
        <v>98.901482414136169</v>
      </c>
      <c r="W75" s="17">
        <f t="shared" ref="W75" si="461">W74</f>
        <v>98.904062356447724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0.51800000000000002</v>
      </c>
      <c r="I76" s="32">
        <f>VLOOKUP($C76,'Four Factors - Road'!$B:$O,8,FALSE)</f>
        <v>0.28499999999999998</v>
      </c>
      <c r="J76" s="32">
        <f>VLOOKUP($C76,'Four Factors - Road'!$B:$O,9,FALSE)/100</f>
        <v>0.158</v>
      </c>
      <c r="K76" s="32">
        <f>VLOOKUP($C76,'Four Factors - Road'!$B:$O,10,FALSE)/100</f>
        <v>0.185</v>
      </c>
      <c r="L76" s="32">
        <f>VLOOKUP($C76,'Four Factors - Road'!$B:$O,11,FALSE)/100</f>
        <v>0.53500000000000003</v>
      </c>
      <c r="M76" s="32">
        <f>VLOOKUP($C76,'Four Factors - Road'!$B:$O,12,FALSE)</f>
        <v>0.27400000000000002</v>
      </c>
      <c r="N76" s="32">
        <f>VLOOKUP($C76,'Four Factors - Road'!$B:$O,13,FALSE)/100</f>
        <v>0.122</v>
      </c>
      <c r="O76" s="32">
        <f>VLOOKUP($C76,'Four Factors - Road'!$B:$O,14,FALSE)/100</f>
        <v>0.23399999999999999</v>
      </c>
      <c r="P76" s="21">
        <f>VLOOKUP($C76,'Advanced - Road'!B:T,18,FALSE)</f>
        <v>104.27</v>
      </c>
      <c r="Q76" s="21">
        <f>(P76+'Advanced - Road'!$S$33)/2</f>
        <v>101.54546087888532</v>
      </c>
      <c r="R76" s="32">
        <f t="shared" ref="R76" si="465">AVERAGE(H76,L77)</f>
        <v>0.52549999999999997</v>
      </c>
      <c r="S76" s="32">
        <f t="shared" ref="S76" si="466">AVERAGE(I76,M77)</f>
        <v>0.27</v>
      </c>
      <c r="T76" s="32">
        <f t="shared" ref="T76" si="467">AVERAGE(J76,N77)</f>
        <v>0.13550000000000001</v>
      </c>
      <c r="U76" s="32">
        <f t="shared" ref="U76" si="468">AVERAGE(K76,O77)</f>
        <v>0.19700000000000001</v>
      </c>
      <c r="V76" s="21">
        <f>Q76*Q77/'Advanced - Home'!$S$33</f>
        <v>102.14879626793402</v>
      </c>
      <c r="W76" s="21">
        <f t="shared" ref="W76" si="469">AVERAGE(V76:V77)</f>
        <v>102.14613175526387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0.53700000000000003</v>
      </c>
      <c r="I77" s="32">
        <f>VLOOKUP($C77,'Four Factors - Home'!$B:$O,8,FALSE)</f>
        <v>0.28599999999999998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0.28100000000000003</v>
      </c>
      <c r="L77" s="32">
        <f>VLOOKUP($C77,'Four Factors - Home'!$B:$O,11,FALSE)/100</f>
        <v>0.53299999999999992</v>
      </c>
      <c r="M77" s="32">
        <f>VLOOKUP($C77,'Four Factors - Home'!$B:$O,12,FALSE)</f>
        <v>0.255</v>
      </c>
      <c r="N77" s="32">
        <f>VLOOKUP($C77,'Four Factors - Home'!$B:$O,13,FALSE)/100</f>
        <v>0.113</v>
      </c>
      <c r="O77" s="32">
        <f>VLOOKUP($C77,'Four Factors - Home'!$B:$O,14,FALSE)/100</f>
        <v>0.20899999999999999</v>
      </c>
      <c r="P77" s="21">
        <f>VLOOKUP($C77,'Advanced - Home'!B:T,18,FALSE)</f>
        <v>99.99</v>
      </c>
      <c r="Q77" s="21">
        <f>(P77+'Advanced - Home'!$S$33)/2</f>
        <v>99.402883172561616</v>
      </c>
      <c r="R77" s="32">
        <f t="shared" ref="R77" si="477">AVERAGE(H77,L76)</f>
        <v>0.53600000000000003</v>
      </c>
      <c r="S77" s="32">
        <f t="shared" ref="S77" si="478">AVERAGE(I77,M76)</f>
        <v>0.28000000000000003</v>
      </c>
      <c r="T77" s="32">
        <f t="shared" ref="T77" si="479">AVERAGE(J77,N76)</f>
        <v>0.13300000000000001</v>
      </c>
      <c r="U77" s="32">
        <f t="shared" ref="U77" si="480">AVERAGE(K77,O76)</f>
        <v>0.25750000000000001</v>
      </c>
      <c r="V77" s="21">
        <f>Q77*Q76/'Advanced - Road'!$S$33</f>
        <v>102.14346724259373</v>
      </c>
      <c r="W77" s="21">
        <f t="shared" ref="W77" si="481">W76</f>
        <v>102.14613175526387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0.51800000000000002</v>
      </c>
      <c r="I78" s="31">
        <f>VLOOKUP($C78,'Four Factors - Road'!$B:$O,8,FALSE)</f>
        <v>0.28499999999999998</v>
      </c>
      <c r="J78" s="31">
        <f>VLOOKUP($C78,'Four Factors - Road'!$B:$O,9,FALSE)/100</f>
        <v>0.158</v>
      </c>
      <c r="K78" s="31">
        <f>VLOOKUP($C78,'Four Factors - Road'!$B:$O,10,FALSE)/100</f>
        <v>0.185</v>
      </c>
      <c r="L78" s="31">
        <f>VLOOKUP($C78,'Four Factors - Road'!$B:$O,11,FALSE)/100</f>
        <v>0.53500000000000003</v>
      </c>
      <c r="M78" s="31">
        <f>VLOOKUP($C78,'Four Factors - Road'!$B:$O,12,FALSE)</f>
        <v>0.27400000000000002</v>
      </c>
      <c r="N78" s="31">
        <f>VLOOKUP($C78,'Four Factors - Road'!$B:$O,13,FALSE)/100</f>
        <v>0.122</v>
      </c>
      <c r="O78" s="31">
        <f>VLOOKUP($C78,'Four Factors - Road'!$B:$O,14,FALSE)/100</f>
        <v>0.23399999999999999</v>
      </c>
      <c r="P78" s="17">
        <f>VLOOKUP($C78,'Advanced - Road'!B:T,18,FALSE)</f>
        <v>104.27</v>
      </c>
      <c r="Q78" s="17">
        <f>(P78+'Advanced - Road'!$S$33)/2</f>
        <v>101.54546087888532</v>
      </c>
      <c r="R78" s="31">
        <f t="shared" ref="R78" si="485">AVERAGE(H78,L79)</f>
        <v>0.50449999999999995</v>
      </c>
      <c r="S78" s="31">
        <f t="shared" ref="S78" si="486">AVERAGE(I78,M79)</f>
        <v>0.27900000000000003</v>
      </c>
      <c r="T78" s="31">
        <f t="shared" ref="T78" si="487">AVERAGE(J78,N79)</f>
        <v>0.14850000000000002</v>
      </c>
      <c r="U78" s="31">
        <f t="shared" ref="U78" si="488">AVERAGE(K78,O79)</f>
        <v>0.1875</v>
      </c>
      <c r="V78" s="17">
        <f>Q78*Q79/'Advanced - Home'!$S$33</f>
        <v>101.28045392119783</v>
      </c>
      <c r="W78" s="17">
        <f t="shared" ref="W78" si="489">AVERAGE(V78:V79)</f>
        <v>101.27781205890898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0.503</v>
      </c>
      <c r="I79" s="31">
        <f>VLOOKUP($C79,'Four Factors - Home'!$B:$O,8,FALSE)</f>
        <v>0.22600000000000001</v>
      </c>
      <c r="J79" s="31">
        <f>VLOOKUP($C79,'Four Factors - Home'!$B:$O,9,FALSE)/100</f>
        <v>0.124</v>
      </c>
      <c r="K79" s="31">
        <f>VLOOKUP($C79,'Four Factors - Home'!$B:$O,10,FALSE)/100</f>
        <v>0.24199999999999999</v>
      </c>
      <c r="L79" s="31">
        <f>VLOOKUP($C79,'Four Factors - Home'!$B:$O,11,FALSE)/100</f>
        <v>0.49099999999999999</v>
      </c>
      <c r="M79" s="31">
        <f>VLOOKUP($C79,'Four Factors - Home'!$B:$O,12,FALSE)</f>
        <v>0.27300000000000002</v>
      </c>
      <c r="N79" s="31">
        <f>VLOOKUP($C79,'Four Factors - Home'!$B:$O,13,FALSE)/100</f>
        <v>0.13900000000000001</v>
      </c>
      <c r="O79" s="31">
        <f>VLOOKUP($C79,'Four Factors - Home'!$B:$O,14,FALSE)/100</f>
        <v>0.19</v>
      </c>
      <c r="P79" s="17">
        <f>VLOOKUP($C79,'Advanced - Home'!B:T,18,FALSE)</f>
        <v>98.3</v>
      </c>
      <c r="Q79" s="17">
        <f>(P79+'Advanced - Home'!$S$33)/2</f>
        <v>98.557883172561617</v>
      </c>
      <c r="R79" s="31">
        <f t="shared" ref="R79" si="497">AVERAGE(H79,L78)</f>
        <v>0.51900000000000002</v>
      </c>
      <c r="S79" s="31">
        <f t="shared" ref="S79" si="498">AVERAGE(I79,M78)</f>
        <v>0.25</v>
      </c>
      <c r="T79" s="31">
        <f t="shared" ref="T79" si="499">AVERAGE(J79,N78)</f>
        <v>0.123</v>
      </c>
      <c r="U79" s="31">
        <f t="shared" ref="U79" si="500">AVERAGE(K79,O78)</f>
        <v>0.23799999999999999</v>
      </c>
      <c r="V79" s="17">
        <f>Q79*Q78/'Advanced - Road'!$S$33</f>
        <v>101.27517019662014</v>
      </c>
      <c r="W79" s="17">
        <f t="shared" ref="W79" si="501">W78</f>
        <v>101.27781205890898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0.51800000000000002</v>
      </c>
      <c r="I80" s="32">
        <f>VLOOKUP($C80,'Four Factors - Road'!$B:$O,8,FALSE)</f>
        <v>0.28499999999999998</v>
      </c>
      <c r="J80" s="32">
        <f>VLOOKUP($C80,'Four Factors - Road'!$B:$O,9,FALSE)/100</f>
        <v>0.158</v>
      </c>
      <c r="K80" s="32">
        <f>VLOOKUP($C80,'Four Factors - Road'!$B:$O,10,FALSE)/100</f>
        <v>0.185</v>
      </c>
      <c r="L80" s="32">
        <f>VLOOKUP($C80,'Four Factors - Road'!$B:$O,11,FALSE)/100</f>
        <v>0.53500000000000003</v>
      </c>
      <c r="M80" s="32">
        <f>VLOOKUP($C80,'Four Factors - Road'!$B:$O,12,FALSE)</f>
        <v>0.27400000000000002</v>
      </c>
      <c r="N80" s="32">
        <f>VLOOKUP($C80,'Four Factors - Road'!$B:$O,13,FALSE)/100</f>
        <v>0.122</v>
      </c>
      <c r="O80" s="32">
        <f>VLOOKUP($C80,'Four Factors - Road'!$B:$O,14,FALSE)/100</f>
        <v>0.23399999999999999</v>
      </c>
      <c r="P80" s="21">
        <f>VLOOKUP($C80,'Advanced - Road'!B:T,18,FALSE)</f>
        <v>104.27</v>
      </c>
      <c r="Q80" s="21">
        <f>(P80+'Advanced - Road'!$S$33)/2</f>
        <v>101.54546087888532</v>
      </c>
      <c r="R80" s="32">
        <f t="shared" ref="R80" si="505">AVERAGE(H80,L81)</f>
        <v>0.49750000000000005</v>
      </c>
      <c r="S80" s="32">
        <f t="shared" ref="S80" si="506">AVERAGE(I80,M81)</f>
        <v>0.26949999999999996</v>
      </c>
      <c r="T80" s="32">
        <f t="shared" ref="T80" si="507">AVERAGE(J80,N81)</f>
        <v>0.15</v>
      </c>
      <c r="U80" s="32">
        <f t="shared" ref="U80" si="508">AVERAGE(K80,O81)</f>
        <v>0.21</v>
      </c>
      <c r="V80" s="21">
        <f>Q80*Q81/'Advanced - Home'!$S$33</f>
        <v>103.54636501534372</v>
      </c>
      <c r="W80" s="21">
        <f t="shared" ref="W80" si="509">AVERAGE(V80:V81)</f>
        <v>103.54366404762202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100.76288317256162</v>
      </c>
      <c r="R81" s="32">
        <f t="shared" ref="R81" si="517">AVERAGE(H81,L80)</f>
        <v>0.56299999999999994</v>
      </c>
      <c r="S81" s="32">
        <f t="shared" ref="S81" si="518">AVERAGE(I81,M80)</f>
        <v>0.26450000000000001</v>
      </c>
      <c r="T81" s="32">
        <f t="shared" ref="T81" si="519">AVERAGE(J81,N80)</f>
        <v>0.13150000000000001</v>
      </c>
      <c r="U81" s="32">
        <f t="shared" ref="U81" si="520">AVERAGE(K81,O80)</f>
        <v>0.22999999999999998</v>
      </c>
      <c r="V81" s="21">
        <f>Q81*Q80/'Advanced - Road'!$S$33</f>
        <v>103.54096307990031</v>
      </c>
      <c r="W81" s="21">
        <f t="shared" ref="W81" si="521">W80</f>
        <v>103.54366404762202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0.51800000000000002</v>
      </c>
      <c r="I82" s="31">
        <f>VLOOKUP($C82,'Four Factors - Road'!$B:$O,8,FALSE)</f>
        <v>0.28499999999999998</v>
      </c>
      <c r="J82" s="31">
        <f>VLOOKUP($C82,'Four Factors - Road'!$B:$O,9,FALSE)/100</f>
        <v>0.158</v>
      </c>
      <c r="K82" s="31">
        <f>VLOOKUP($C82,'Four Factors - Road'!$B:$O,10,FALSE)/100</f>
        <v>0.185</v>
      </c>
      <c r="L82" s="31">
        <f>VLOOKUP($C82,'Four Factors - Road'!$B:$O,11,FALSE)/100</f>
        <v>0.53500000000000003</v>
      </c>
      <c r="M82" s="31">
        <f>VLOOKUP($C82,'Four Factors - Road'!$B:$O,12,FALSE)</f>
        <v>0.27400000000000002</v>
      </c>
      <c r="N82" s="31">
        <f>VLOOKUP($C82,'Four Factors - Road'!$B:$O,13,FALSE)/100</f>
        <v>0.122</v>
      </c>
      <c r="O82" s="31">
        <f>VLOOKUP($C82,'Four Factors - Road'!$B:$O,14,FALSE)/100</f>
        <v>0.23399999999999999</v>
      </c>
      <c r="P82" s="17">
        <f>VLOOKUP($C82,'Advanced - Road'!B:T,18,FALSE)</f>
        <v>104.27</v>
      </c>
      <c r="Q82" s="17">
        <f>(P82+'Advanced - Road'!$S$33)/2</f>
        <v>101.54546087888532</v>
      </c>
      <c r="R82" s="31">
        <f t="shared" ref="R82" si="525">AVERAGE(H82,L83)</f>
        <v>0.51350000000000007</v>
      </c>
      <c r="S82" s="31">
        <f t="shared" ref="S82" si="526">AVERAGE(I82,M83)</f>
        <v>0.26100000000000001</v>
      </c>
      <c r="T82" s="31">
        <f t="shared" ref="T82" si="527">AVERAGE(J82,N83)</f>
        <v>0.1535</v>
      </c>
      <c r="U82" s="31">
        <f t="shared" ref="U82" si="528">AVERAGE(K82,O83)</f>
        <v>0.21550000000000002</v>
      </c>
      <c r="V82" s="17">
        <f>Q82*Q83/'Advanced - Home'!$S$33</f>
        <v>103.3819451627073</v>
      </c>
      <c r="W82" s="17">
        <f t="shared" ref="W82" si="529">AVERAGE(V82:V83)</f>
        <v>103.37924848381519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0.54500000000000004</v>
      </c>
      <c r="I83" s="31">
        <f>VLOOKUP($C83,'Four Factors - Home'!$B:$O,8,FALSE)</f>
        <v>0.312</v>
      </c>
      <c r="J83" s="31">
        <f>VLOOKUP($C83,'Four Factors - Home'!$B:$O,9,FALSE)/100</f>
        <v>0.13800000000000001</v>
      </c>
      <c r="K83" s="31">
        <f>VLOOKUP($C83,'Four Factors - Home'!$B:$O,10,FALSE)/100</f>
        <v>0.252</v>
      </c>
      <c r="L83" s="31">
        <f>VLOOKUP($C83,'Four Factors - Home'!$B:$O,11,FALSE)/100</f>
        <v>0.50900000000000001</v>
      </c>
      <c r="M83" s="31">
        <f>VLOOKUP($C83,'Four Factors - Home'!$B:$O,12,FALSE)</f>
        <v>0.23699999999999999</v>
      </c>
      <c r="N83" s="31">
        <f>VLOOKUP($C83,'Four Factors - Home'!$B:$O,13,FALSE)/100</f>
        <v>0.14899999999999999</v>
      </c>
      <c r="O83" s="31">
        <f>VLOOKUP($C83,'Four Factors - Home'!$B:$O,14,FALSE)/100</f>
        <v>0.24600000000000002</v>
      </c>
      <c r="P83" s="17">
        <f>VLOOKUP($C83,'Advanced - Home'!B:T,18,FALSE)</f>
        <v>102.39</v>
      </c>
      <c r="Q83" s="17">
        <f>(P83+'Advanced - Home'!$S$33)/2</f>
        <v>100.60288317256162</v>
      </c>
      <c r="R83" s="31">
        <f t="shared" ref="R83" si="537">AVERAGE(H83,L82)</f>
        <v>0.54</v>
      </c>
      <c r="S83" s="31">
        <f t="shared" ref="S83" si="538">AVERAGE(I83,M82)</f>
        <v>0.29300000000000004</v>
      </c>
      <c r="T83" s="31">
        <f t="shared" ref="T83" si="539">AVERAGE(J83,N82)</f>
        <v>0.13</v>
      </c>
      <c r="U83" s="31">
        <f t="shared" ref="U83" si="540">AVERAGE(K83,O82)</f>
        <v>0.24299999999999999</v>
      </c>
      <c r="V83" s="17">
        <f>Q83*Q82/'Advanced - Road'!$S$33</f>
        <v>103.37655180492307</v>
      </c>
      <c r="W83" s="17">
        <f t="shared" ref="W83" si="541">W82</f>
        <v>103.37924848381519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0.51800000000000002</v>
      </c>
      <c r="I84" s="32">
        <f>VLOOKUP($C84,'Four Factors - Road'!$B:$O,8,FALSE)</f>
        <v>0.28499999999999998</v>
      </c>
      <c r="J84" s="32">
        <f>VLOOKUP($C84,'Four Factors - Road'!$B:$O,9,FALSE)/100</f>
        <v>0.158</v>
      </c>
      <c r="K84" s="32">
        <f>VLOOKUP($C84,'Four Factors - Road'!$B:$O,10,FALSE)/100</f>
        <v>0.185</v>
      </c>
      <c r="L84" s="32">
        <f>VLOOKUP($C84,'Four Factors - Road'!$B:$O,11,FALSE)/100</f>
        <v>0.53500000000000003</v>
      </c>
      <c r="M84" s="32">
        <f>VLOOKUP($C84,'Four Factors - Road'!$B:$O,12,FALSE)</f>
        <v>0.27400000000000002</v>
      </c>
      <c r="N84" s="32">
        <f>VLOOKUP($C84,'Four Factors - Road'!$B:$O,13,FALSE)/100</f>
        <v>0.122</v>
      </c>
      <c r="O84" s="32">
        <f>VLOOKUP($C84,'Four Factors - Road'!$B:$O,14,FALSE)/100</f>
        <v>0.23399999999999999</v>
      </c>
      <c r="P84" s="21">
        <f>VLOOKUP($C84,'Advanced - Road'!B:T,18,FALSE)</f>
        <v>104.27</v>
      </c>
      <c r="Q84" s="21">
        <f>(P84+'Advanced - Road'!$S$33)/2</f>
        <v>101.54546087888532</v>
      </c>
      <c r="R84" s="32">
        <f t="shared" ref="R84" si="545">AVERAGE(H84,L85)</f>
        <v>0.50750000000000006</v>
      </c>
      <c r="S84" s="32">
        <f t="shared" ref="S84" si="546">AVERAGE(I84,M85)</f>
        <v>0.28300000000000003</v>
      </c>
      <c r="T84" s="32">
        <f t="shared" ref="T84" si="547">AVERAGE(J84,N85)</f>
        <v>0.154</v>
      </c>
      <c r="U84" s="32">
        <f t="shared" ref="U84" si="548">AVERAGE(K84,O85)</f>
        <v>0.21199999999999999</v>
      </c>
      <c r="V84" s="21">
        <f>Q84*Q85/'Advanced - Home'!$S$33</f>
        <v>101.46028813501894</v>
      </c>
      <c r="W84" s="21">
        <f t="shared" ref="W84" si="549">AVERAGE(V84:V85)</f>
        <v>101.45764158182273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0.52500000000000002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98.732883172561628</v>
      </c>
      <c r="R85" s="32">
        <f t="shared" ref="R85" si="557">AVERAGE(H85,L84)</f>
        <v>0.53</v>
      </c>
      <c r="S85" s="32">
        <f t="shared" ref="S85" si="558">AVERAGE(I85,M84)</f>
        <v>0.26250000000000001</v>
      </c>
      <c r="T85" s="32">
        <f t="shared" ref="T85" si="559">AVERAGE(J85,N84)</f>
        <v>0.127</v>
      </c>
      <c r="U85" s="32">
        <f t="shared" ref="U85" si="560">AVERAGE(K85,O84)</f>
        <v>0.215</v>
      </c>
      <c r="V85" s="21">
        <f>Q85*Q84/'Advanced - Road'!$S$33</f>
        <v>101.45499502862651</v>
      </c>
      <c r="W85" s="21">
        <f t="shared" ref="W85" si="561">W84</f>
        <v>101.45764158182273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0.51800000000000002</v>
      </c>
      <c r="I86" s="31">
        <f>VLOOKUP($C86,'Four Factors - Road'!$B:$O,8,FALSE)</f>
        <v>0.28499999999999998</v>
      </c>
      <c r="J86" s="31">
        <f>VLOOKUP($C86,'Four Factors - Road'!$B:$O,9,FALSE)/100</f>
        <v>0.158</v>
      </c>
      <c r="K86" s="31">
        <f>VLOOKUP($C86,'Four Factors - Road'!$B:$O,10,FALSE)/100</f>
        <v>0.185</v>
      </c>
      <c r="L86" s="31">
        <f>VLOOKUP($C86,'Four Factors - Road'!$B:$O,11,FALSE)/100</f>
        <v>0.53500000000000003</v>
      </c>
      <c r="M86" s="31">
        <f>VLOOKUP($C86,'Four Factors - Road'!$B:$O,12,FALSE)</f>
        <v>0.27400000000000002</v>
      </c>
      <c r="N86" s="31">
        <f>VLOOKUP($C86,'Four Factors - Road'!$B:$O,13,FALSE)/100</f>
        <v>0.122</v>
      </c>
      <c r="O86" s="31">
        <f>VLOOKUP($C86,'Four Factors - Road'!$B:$O,14,FALSE)/100</f>
        <v>0.23399999999999999</v>
      </c>
      <c r="P86" s="17">
        <f>VLOOKUP($C86,'Advanced - Road'!B:T,18,FALSE)</f>
        <v>104.27</v>
      </c>
      <c r="Q86" s="17">
        <f>(P86+'Advanced - Road'!$S$33)/2</f>
        <v>101.54546087888532</v>
      </c>
      <c r="R86" s="31">
        <f t="shared" ref="R86" si="565">AVERAGE(H86,L87)</f>
        <v>0.503</v>
      </c>
      <c r="S86" s="31">
        <f t="shared" ref="S86" si="566">AVERAGE(I86,M87)</f>
        <v>0.28300000000000003</v>
      </c>
      <c r="T86" s="31">
        <f t="shared" ref="T86" si="567">AVERAGE(J86,N87)</f>
        <v>0.1545</v>
      </c>
      <c r="U86" s="31">
        <f t="shared" ref="U86" si="568">AVERAGE(K86,O87)</f>
        <v>0.2165</v>
      </c>
      <c r="V86" s="17">
        <f>Q86*Q87/'Advanced - Home'!$S$33</f>
        <v>101.35238760672627</v>
      </c>
      <c r="W86" s="17">
        <f t="shared" ref="W86" si="569">AVERAGE(V86:V87)</f>
        <v>101.34974386807448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0.53799999999999992</v>
      </c>
      <c r="I87" s="31">
        <f>VLOOKUP($C87,'Four Factors - Home'!$B:$O,8,FALSE)</f>
        <v>0.29599999999999999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0.48799999999999999</v>
      </c>
      <c r="M87" s="31">
        <f>VLOOKUP($C87,'Four Factors - Home'!$B:$O,12,FALSE)</f>
        <v>0.28100000000000003</v>
      </c>
      <c r="N87" s="31">
        <f>VLOOKUP($C87,'Four Factors - Home'!$B:$O,13,FALSE)/100</f>
        <v>0.151</v>
      </c>
      <c r="O87" s="31">
        <f>VLOOKUP($C87,'Four Factors - Home'!$B:$O,14,FALSE)/100</f>
        <v>0.248</v>
      </c>
      <c r="P87" s="17">
        <f>VLOOKUP($C87,'Advanced - Home'!B:T,18,FALSE)</f>
        <v>98.44</v>
      </c>
      <c r="Q87" s="17">
        <f>(P87+'Advanced - Home'!$S$33)/2</f>
        <v>98.62788317256161</v>
      </c>
      <c r="R87" s="31">
        <f t="shared" ref="R87" si="577">AVERAGE(H87,L86)</f>
        <v>0.53649999999999998</v>
      </c>
      <c r="S87" s="31">
        <f t="shared" ref="S87" si="578">AVERAGE(I87,M86)</f>
        <v>0.28500000000000003</v>
      </c>
      <c r="T87" s="31">
        <f t="shared" ref="T87" si="579">AVERAGE(J87,N86)</f>
        <v>0.129</v>
      </c>
      <c r="U87" s="31">
        <f t="shared" ref="U87" si="580">AVERAGE(K87,O86)</f>
        <v>0.22749999999999998</v>
      </c>
      <c r="V87" s="17">
        <f>Q87*Q86/'Advanced - Road'!$S$33</f>
        <v>101.34710012942269</v>
      </c>
      <c r="W87" s="17">
        <f t="shared" ref="W87" si="581">W86</f>
        <v>101.34974386807448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0.51800000000000002</v>
      </c>
      <c r="I88" s="32">
        <f>VLOOKUP($C88,'Four Factors - Road'!$B:$O,8,FALSE)</f>
        <v>0.28499999999999998</v>
      </c>
      <c r="J88" s="32">
        <f>VLOOKUP($C88,'Four Factors - Road'!$B:$O,9,FALSE)/100</f>
        <v>0.158</v>
      </c>
      <c r="K88" s="32">
        <f>VLOOKUP($C88,'Four Factors - Road'!$B:$O,10,FALSE)/100</f>
        <v>0.185</v>
      </c>
      <c r="L88" s="32">
        <f>VLOOKUP($C88,'Four Factors - Road'!$B:$O,11,FALSE)/100</f>
        <v>0.53500000000000003</v>
      </c>
      <c r="M88" s="32">
        <f>VLOOKUP($C88,'Four Factors - Road'!$B:$O,12,FALSE)</f>
        <v>0.27400000000000002</v>
      </c>
      <c r="N88" s="32">
        <f>VLOOKUP($C88,'Four Factors - Road'!$B:$O,13,FALSE)/100</f>
        <v>0.122</v>
      </c>
      <c r="O88" s="32">
        <f>VLOOKUP($C88,'Four Factors - Road'!$B:$O,14,FALSE)/100</f>
        <v>0.23399999999999999</v>
      </c>
      <c r="P88" s="21">
        <f>VLOOKUP($C88,'Advanced - Road'!B:T,18,FALSE)</f>
        <v>104.27</v>
      </c>
      <c r="Q88" s="21">
        <f>(P88+'Advanced - Road'!$S$33)/2</f>
        <v>101.54546087888532</v>
      </c>
      <c r="R88" s="32">
        <f t="shared" ref="R88" si="585">AVERAGE(H88,L89)</f>
        <v>0.52500000000000002</v>
      </c>
      <c r="S88" s="32">
        <f t="shared" ref="S88" si="586">AVERAGE(I88,M89)</f>
        <v>0.27649999999999997</v>
      </c>
      <c r="T88" s="32">
        <f t="shared" ref="T88" si="587">AVERAGE(J88,N89)</f>
        <v>0.15100000000000002</v>
      </c>
      <c r="U88" s="32">
        <f t="shared" ref="U88" si="588">AVERAGE(K88,O89)</f>
        <v>0.20949999999999999</v>
      </c>
      <c r="V88" s="21">
        <f>Q88*Q89/'Advanced - Home'!$S$33</f>
        <v>102.33376860215</v>
      </c>
      <c r="W88" s="21">
        <f t="shared" ref="W88" si="589">AVERAGE(V88:V89)</f>
        <v>102.33109926454657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4</v>
      </c>
      <c r="AA88" s="23">
        <f t="shared" ref="AA88" si="591">Y88+Y89</f>
        <v>224</v>
      </c>
      <c r="AB88" s="22">
        <f t="shared" ref="AB88" si="592">D88-Z88</f>
        <v>-4</v>
      </c>
      <c r="AC88" s="22">
        <f t="shared" ref="AC88" si="593">AA88-E88</f>
        <v>224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0.51500000000000001</v>
      </c>
      <c r="I89" s="32">
        <f>VLOOKUP($C89,'Four Factors - Home'!$B:$O,8,FALSE)</f>
        <v>0.26200000000000001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0.26400000000000001</v>
      </c>
      <c r="L89" s="32">
        <f>VLOOKUP($C89,'Four Factors - Home'!$B:$O,11,FALSE)/100</f>
        <v>0.53200000000000003</v>
      </c>
      <c r="M89" s="32">
        <f>VLOOKUP($C89,'Four Factors - Home'!$B:$O,12,FALSE)</f>
        <v>0.26800000000000002</v>
      </c>
      <c r="N89" s="32">
        <f>VLOOKUP($C89,'Four Factors - Home'!$B:$O,13,FALSE)/100</f>
        <v>0.14400000000000002</v>
      </c>
      <c r="O89" s="32">
        <f>VLOOKUP($C89,'Four Factors - Home'!$B:$O,14,FALSE)/100</f>
        <v>0.23399999999999999</v>
      </c>
      <c r="P89" s="21">
        <f>VLOOKUP($C89,'Advanced - Home'!B:T,18,FALSE)</f>
        <v>100.35</v>
      </c>
      <c r="Q89" s="21">
        <f>(P89+'Advanced - Home'!$S$33)/2</f>
        <v>99.582883172561623</v>
      </c>
      <c r="R89" s="32">
        <f t="shared" ref="R89" si="597">AVERAGE(H89,L88)</f>
        <v>0.52500000000000002</v>
      </c>
      <c r="S89" s="32">
        <f t="shared" ref="S89" si="598">AVERAGE(I89,M88)</f>
        <v>0.26800000000000002</v>
      </c>
      <c r="T89" s="32">
        <f t="shared" ref="T89" si="599">AVERAGE(J89,N88)</f>
        <v>0.13450000000000001</v>
      </c>
      <c r="U89" s="32">
        <f t="shared" ref="U89" si="600">AVERAGE(K89,O88)</f>
        <v>0.249</v>
      </c>
      <c r="V89" s="21">
        <f>Q89*Q88/'Advanced - Road'!$S$33</f>
        <v>102.32842992694313</v>
      </c>
      <c r="W89" s="21">
        <f t="shared" ref="W89" si="601">W88</f>
        <v>102.33109926454657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-4</v>
      </c>
      <c r="AA89" s="23">
        <f t="shared" ref="AA89" si="603">AA88</f>
        <v>224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0.51800000000000002</v>
      </c>
      <c r="I90" s="31">
        <f>VLOOKUP($C90,'Four Factors - Road'!$B:$O,8,FALSE)</f>
        <v>0.28499999999999998</v>
      </c>
      <c r="J90" s="31">
        <f>VLOOKUP($C90,'Four Factors - Road'!$B:$O,9,FALSE)/100</f>
        <v>0.158</v>
      </c>
      <c r="K90" s="31">
        <f>VLOOKUP($C90,'Four Factors - Road'!$B:$O,10,FALSE)/100</f>
        <v>0.185</v>
      </c>
      <c r="L90" s="31">
        <f>VLOOKUP($C90,'Four Factors - Road'!$B:$O,11,FALSE)/100</f>
        <v>0.53500000000000003</v>
      </c>
      <c r="M90" s="31">
        <f>VLOOKUP($C90,'Four Factors - Road'!$B:$O,12,FALSE)</f>
        <v>0.27400000000000002</v>
      </c>
      <c r="N90" s="31">
        <f>VLOOKUP($C90,'Four Factors - Road'!$B:$O,13,FALSE)/100</f>
        <v>0.122</v>
      </c>
      <c r="O90" s="31">
        <f>VLOOKUP($C90,'Four Factors - Road'!$B:$O,14,FALSE)/100</f>
        <v>0.23399999999999999</v>
      </c>
      <c r="P90" s="17">
        <f>VLOOKUP($C90,'Advanced - Road'!B:T,18,FALSE)</f>
        <v>104.27</v>
      </c>
      <c r="Q90" s="17">
        <f>(P90+'Advanced - Road'!$S$33)/2</f>
        <v>101.54546087888532</v>
      </c>
      <c r="R90" s="31">
        <f t="shared" ref="R90" si="605">AVERAGE(H90,L91)</f>
        <v>0.49750000000000005</v>
      </c>
      <c r="S90" s="31">
        <f t="shared" ref="S90" si="606">AVERAGE(I90,M91)</f>
        <v>0.31850000000000001</v>
      </c>
      <c r="T90" s="31">
        <f t="shared" ref="T90" si="607">AVERAGE(J90,N91)</f>
        <v>0.1545</v>
      </c>
      <c r="U90" s="31">
        <f t="shared" ref="U90" si="608">AVERAGE(K90,O91)</f>
        <v>0.19850000000000001</v>
      </c>
      <c r="V90" s="17">
        <f>Q90*Q91/'Advanced - Home'!$S$33</f>
        <v>100.04730502642458</v>
      </c>
      <c r="W90" s="17">
        <f t="shared" ref="W90" si="609">AVERAGE(V90:V91)</f>
        <v>100.04469533035771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6</v>
      </c>
      <c r="AA90" s="19">
        <f t="shared" ref="AA90" si="611">Y90+Y91</f>
        <v>214</v>
      </c>
      <c r="AB90" s="4">
        <f t="shared" ref="AB90" si="612">D90-Z90</f>
        <v>-6</v>
      </c>
      <c r="AC90" s="4">
        <f t="shared" ref="AC90" si="613">AA90-E90</f>
        <v>214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0.46899999999999997</v>
      </c>
      <c r="I91" s="31">
        <f>VLOOKUP($C91,'Four Factors - Home'!$B:$O,8,FALSE)</f>
        <v>0.29699999999999999</v>
      </c>
      <c r="J91" s="31">
        <f>VLOOKUP($C91,'Four Factors - Home'!$B:$O,9,FALSE)/100</f>
        <v>0.14199999999999999</v>
      </c>
      <c r="K91" s="31">
        <f>VLOOKUP($C91,'Four Factors - Home'!$B:$O,10,FALSE)/100</f>
        <v>0.27399999999999997</v>
      </c>
      <c r="L91" s="31">
        <f>VLOOKUP($C91,'Four Factors - Home'!$B:$O,11,FALSE)/100</f>
        <v>0.47700000000000004</v>
      </c>
      <c r="M91" s="31">
        <f>VLOOKUP($C91,'Four Factors - Home'!$B:$O,12,FALSE)</f>
        <v>0.35199999999999998</v>
      </c>
      <c r="N91" s="31">
        <f>VLOOKUP($C91,'Four Factors - Home'!$B:$O,13,FALSE)/100</f>
        <v>0.151</v>
      </c>
      <c r="O91" s="31">
        <f>VLOOKUP($C91,'Four Factors - Home'!$B:$O,14,FALSE)/100</f>
        <v>0.21199999999999999</v>
      </c>
      <c r="P91" s="17">
        <f>VLOOKUP($C91,'Advanced - Home'!B:T,18,FALSE)</f>
        <v>95.9</v>
      </c>
      <c r="Q91" s="17">
        <f>(P91+'Advanced - Home'!$S$33)/2</f>
        <v>97.357883172561628</v>
      </c>
      <c r="R91" s="31">
        <f t="shared" ref="R91" si="617">AVERAGE(H91,L90)</f>
        <v>0.502</v>
      </c>
      <c r="S91" s="31">
        <f t="shared" ref="S91" si="618">AVERAGE(I91,M90)</f>
        <v>0.28549999999999998</v>
      </c>
      <c r="T91" s="31">
        <f t="shared" ref="T91" si="619">AVERAGE(J91,N90)</f>
        <v>0.13200000000000001</v>
      </c>
      <c r="U91" s="31">
        <f t="shared" ref="U91" si="620">AVERAGE(K91,O90)</f>
        <v>0.254</v>
      </c>
      <c r="V91" s="17">
        <f>Q91*Q90/'Advanced - Road'!$S$33</f>
        <v>100.04208563429083</v>
      </c>
      <c r="W91" s="17">
        <f t="shared" ref="W91" si="621">W90</f>
        <v>100.04469533035771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-6</v>
      </c>
      <c r="AA91" s="19">
        <f t="shared" ref="AA91" si="623">AA90</f>
        <v>214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0.51800000000000002</v>
      </c>
      <c r="I92" s="32">
        <f>VLOOKUP($C92,'Four Factors - Road'!$B:$O,8,FALSE)</f>
        <v>0.28499999999999998</v>
      </c>
      <c r="J92" s="32">
        <f>VLOOKUP($C92,'Four Factors - Road'!$B:$O,9,FALSE)/100</f>
        <v>0.158</v>
      </c>
      <c r="K92" s="32">
        <f>VLOOKUP($C92,'Four Factors - Road'!$B:$O,10,FALSE)/100</f>
        <v>0.185</v>
      </c>
      <c r="L92" s="32">
        <f>VLOOKUP($C92,'Four Factors - Road'!$B:$O,11,FALSE)/100</f>
        <v>0.53500000000000003</v>
      </c>
      <c r="M92" s="32">
        <f>VLOOKUP($C92,'Four Factors - Road'!$B:$O,12,FALSE)</f>
        <v>0.27400000000000002</v>
      </c>
      <c r="N92" s="32">
        <f>VLOOKUP($C92,'Four Factors - Road'!$B:$O,13,FALSE)/100</f>
        <v>0.122</v>
      </c>
      <c r="O92" s="32">
        <f>VLOOKUP($C92,'Four Factors - Road'!$B:$O,14,FALSE)/100</f>
        <v>0.23399999999999999</v>
      </c>
      <c r="P92" s="21">
        <f>VLOOKUP($C92,'Advanced - Road'!B:T,18,FALSE)</f>
        <v>104.27</v>
      </c>
      <c r="Q92" s="21">
        <f>(P92+'Advanced - Road'!$S$33)/2</f>
        <v>101.54546087888532</v>
      </c>
      <c r="R92" s="32">
        <f t="shared" ref="R92" si="625">AVERAGE(H92,L93)</f>
        <v>0.50350000000000006</v>
      </c>
      <c r="S92" s="32">
        <f t="shared" ref="S92" si="626">AVERAGE(I92,M93)</f>
        <v>0.27349999999999997</v>
      </c>
      <c r="T92" s="32">
        <f t="shared" ref="T92" si="627">AVERAGE(J92,N93)</f>
        <v>0.14600000000000002</v>
      </c>
      <c r="U92" s="32">
        <f t="shared" ref="U92" si="628">AVERAGE(K92,O93)</f>
        <v>0.20350000000000001</v>
      </c>
      <c r="V92" s="21">
        <f>Q92*Q93/'Advanced - Home'!$S$33</f>
        <v>101.22393459685405</v>
      </c>
      <c r="W92" s="21">
        <f t="shared" ref="W92" si="629">AVERAGE(V92:V93)</f>
        <v>101.22129420885038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106</v>
      </c>
      <c r="Z92" s="23">
        <f t="shared" ref="Z92" si="630">Y93-Y92</f>
        <v>8</v>
      </c>
      <c r="AA92" s="23">
        <f t="shared" ref="AA92" si="631">Y92+Y93</f>
        <v>220</v>
      </c>
      <c r="AB92" s="22">
        <f t="shared" ref="AB92" si="632">D92-Z92</f>
        <v>-8</v>
      </c>
      <c r="AC92" s="22">
        <f t="shared" ref="AC92" si="633">AA92-E92</f>
        <v>220</v>
      </c>
      <c r="AD92" s="22">
        <f t="shared" si="13"/>
        <v>106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0.53100000000000003</v>
      </c>
      <c r="I93" s="32">
        <f>VLOOKUP($C93,'Four Factors - Home'!$B:$O,8,FALSE)</f>
        <v>0.27100000000000002</v>
      </c>
      <c r="J93" s="32">
        <f>VLOOKUP($C93,'Four Factors - Home'!$B:$O,9,FALSE)/100</f>
        <v>0.13900000000000001</v>
      </c>
      <c r="K93" s="32">
        <f>VLOOKUP($C93,'Four Factors - Home'!$B:$O,10,FALSE)/100</f>
        <v>0.221</v>
      </c>
      <c r="L93" s="32">
        <f>VLOOKUP($C93,'Four Factors - Home'!$B:$O,11,FALSE)/100</f>
        <v>0.48899999999999999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0.222</v>
      </c>
      <c r="P93" s="21">
        <f>VLOOKUP($C93,'Advanced - Home'!B:T,18,FALSE)</f>
        <v>98.19</v>
      </c>
      <c r="Q93" s="21">
        <f>(P93+'Advanced - Home'!$S$33)/2</f>
        <v>98.50288317256161</v>
      </c>
      <c r="R93" s="32">
        <f t="shared" ref="R93" si="637">AVERAGE(H93,L92)</f>
        <v>0.53300000000000003</v>
      </c>
      <c r="S93" s="32">
        <f t="shared" ref="S93" si="638">AVERAGE(I93,M92)</f>
        <v>0.27250000000000002</v>
      </c>
      <c r="T93" s="32">
        <f t="shared" ref="T93" si="639">AVERAGE(J93,N92)</f>
        <v>0.1305</v>
      </c>
      <c r="U93" s="32">
        <f t="shared" ref="U93" si="640">AVERAGE(K93,O92)</f>
        <v>0.22749999999999998</v>
      </c>
      <c r="V93" s="21">
        <f>Q93*Q92/'Advanced - Road'!$S$33</f>
        <v>101.21865382084671</v>
      </c>
      <c r="W93" s="21">
        <f t="shared" ref="W93" si="641">W92</f>
        <v>101.22129420885038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-8</v>
      </c>
      <c r="AA93" s="23">
        <f t="shared" ref="AA93" si="643">AA92</f>
        <v>220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0.51800000000000002</v>
      </c>
      <c r="I94" s="31">
        <f>VLOOKUP($C94,'Four Factors - Road'!$B:$O,8,FALSE)</f>
        <v>0.28499999999999998</v>
      </c>
      <c r="J94" s="31">
        <f>VLOOKUP($C94,'Four Factors - Road'!$B:$O,9,FALSE)/100</f>
        <v>0.158</v>
      </c>
      <c r="K94" s="31">
        <f>VLOOKUP($C94,'Four Factors - Road'!$B:$O,10,FALSE)/100</f>
        <v>0.185</v>
      </c>
      <c r="L94" s="31">
        <f>VLOOKUP($C94,'Four Factors - Road'!$B:$O,11,FALSE)/100</f>
        <v>0.53500000000000003</v>
      </c>
      <c r="M94" s="31">
        <f>VLOOKUP($C94,'Four Factors - Road'!$B:$O,12,FALSE)</f>
        <v>0.27400000000000002</v>
      </c>
      <c r="N94" s="31">
        <f>VLOOKUP($C94,'Four Factors - Road'!$B:$O,13,FALSE)/100</f>
        <v>0.122</v>
      </c>
      <c r="O94" s="31">
        <f>VLOOKUP($C94,'Four Factors - Road'!$B:$O,14,FALSE)/100</f>
        <v>0.23399999999999999</v>
      </c>
      <c r="P94" s="17">
        <f>VLOOKUP($C94,'Advanced - Road'!B:T,18,FALSE)</f>
        <v>104.27</v>
      </c>
      <c r="Q94" s="17">
        <f>(P94+'Advanced - Road'!$S$33)/2</f>
        <v>101.54546087888532</v>
      </c>
      <c r="R94" s="31">
        <f t="shared" ref="R94" si="645">AVERAGE(H94,L95)</f>
        <v>0.52100000000000002</v>
      </c>
      <c r="S94" s="31">
        <f t="shared" ref="S94" si="646">AVERAGE(I94,M95)</f>
        <v>0.29399999999999998</v>
      </c>
      <c r="T94" s="31">
        <f t="shared" ref="T94" si="647">AVERAGE(J94,N95)</f>
        <v>0.16</v>
      </c>
      <c r="U94" s="31">
        <f t="shared" ref="U94" si="648">AVERAGE(K94,O95)</f>
        <v>0.20949999999999999</v>
      </c>
      <c r="V94" s="17">
        <f>Q94*Q95/'Advanced - Home'!$S$33</f>
        <v>101.2907301619876</v>
      </c>
      <c r="W94" s="17">
        <f t="shared" ref="W94" si="649">AVERAGE(V94:V95)</f>
        <v>101.28808803164691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0.53500000000000003</v>
      </c>
      <c r="I95" s="31">
        <f>VLOOKUP($C95,'Four Factors - Home'!$B:$O,8,FALSE)</f>
        <v>0.29599999999999999</v>
      </c>
      <c r="J95" s="31">
        <f>VLOOKUP($C95,'Four Factors - Home'!$B:$O,9,FALSE)/100</f>
        <v>0.14099999999999999</v>
      </c>
      <c r="K95" s="31">
        <f>VLOOKUP($C95,'Four Factors - Home'!$B:$O,10,FALSE)/100</f>
        <v>0.21199999999999999</v>
      </c>
      <c r="L95" s="31">
        <f>VLOOKUP($C95,'Four Factors - Home'!$B:$O,11,FALSE)/100</f>
        <v>0.52400000000000002</v>
      </c>
      <c r="M95" s="31">
        <f>VLOOKUP($C95,'Four Factors - Home'!$B:$O,12,FALSE)</f>
        <v>0.30299999999999999</v>
      </c>
      <c r="N95" s="31">
        <f>VLOOKUP($C95,'Four Factors - Home'!$B:$O,13,FALSE)/100</f>
        <v>0.16200000000000001</v>
      </c>
      <c r="O95" s="31">
        <f>VLOOKUP($C95,'Four Factors - Home'!$B:$O,14,FALSE)/100</f>
        <v>0.23399999999999999</v>
      </c>
      <c r="P95" s="17">
        <f>VLOOKUP($C95,'Advanced - Home'!B:T,18,FALSE)</f>
        <v>98.32</v>
      </c>
      <c r="Q95" s="17">
        <f>(P95+'Advanced - Home'!$S$33)/2</f>
        <v>98.567883172561608</v>
      </c>
      <c r="R95" s="31">
        <f t="shared" ref="R95" si="659">AVERAGE(H95,L94)</f>
        <v>0.53500000000000003</v>
      </c>
      <c r="S95" s="31">
        <f t="shared" ref="S95" si="660">AVERAGE(I95,M94)</f>
        <v>0.28500000000000003</v>
      </c>
      <c r="T95" s="31">
        <f t="shared" ref="T95" si="661">AVERAGE(J95,N94)</f>
        <v>0.13150000000000001</v>
      </c>
      <c r="U95" s="31">
        <f t="shared" ref="U95" si="662">AVERAGE(K95,O94)</f>
        <v>0.22299999999999998</v>
      </c>
      <c r="V95" s="17">
        <f>Q95*Q94/'Advanced - Road'!$S$33</f>
        <v>101.28544590130622</v>
      </c>
      <c r="W95" s="17">
        <f t="shared" ref="W95" si="663">W94</f>
        <v>101.28808803164691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0.51800000000000002</v>
      </c>
      <c r="I96" s="32">
        <f>VLOOKUP($C96,'Four Factors - Road'!$B:$O,8,FALSE)</f>
        <v>0.28499999999999998</v>
      </c>
      <c r="J96" s="32">
        <f>VLOOKUP($C96,'Four Factors - Road'!$B:$O,9,FALSE)/100</f>
        <v>0.158</v>
      </c>
      <c r="K96" s="32">
        <f>VLOOKUP($C96,'Four Factors - Road'!$B:$O,10,FALSE)/100</f>
        <v>0.185</v>
      </c>
      <c r="L96" s="32">
        <f>VLOOKUP($C96,'Four Factors - Road'!$B:$O,11,FALSE)/100</f>
        <v>0.53500000000000003</v>
      </c>
      <c r="M96" s="32">
        <f>VLOOKUP($C96,'Four Factors - Road'!$B:$O,12,FALSE)</f>
        <v>0.27400000000000002</v>
      </c>
      <c r="N96" s="32">
        <f>VLOOKUP($C96,'Four Factors - Road'!$B:$O,13,FALSE)/100</f>
        <v>0.122</v>
      </c>
      <c r="O96" s="32">
        <f>VLOOKUP($C96,'Four Factors - Road'!$B:$O,14,FALSE)/100</f>
        <v>0.23399999999999999</v>
      </c>
      <c r="P96" s="21">
        <f>VLOOKUP($C96,'Advanced - Road'!B:T,18,FALSE)</f>
        <v>104.27</v>
      </c>
      <c r="Q96" s="21">
        <f>(P96+'Advanced - Road'!$S$33)/2</f>
        <v>101.54546087888532</v>
      </c>
      <c r="R96" s="32">
        <f t="shared" ref="R96" si="667">AVERAGE(H96,L97)</f>
        <v>0.52400000000000002</v>
      </c>
      <c r="S96" s="32">
        <f t="shared" ref="S96" si="668">AVERAGE(I96,M97)</f>
        <v>0.27900000000000003</v>
      </c>
      <c r="T96" s="32">
        <f t="shared" ref="T96" si="669">AVERAGE(J96,N97)</f>
        <v>0.155</v>
      </c>
      <c r="U96" s="32">
        <f t="shared" ref="U96" si="670">AVERAGE(K96,O97)</f>
        <v>0.20100000000000001</v>
      </c>
      <c r="V96" s="21">
        <f>Q96*Q97/'Advanced - Home'!$S$33</f>
        <v>100.42752593564632</v>
      </c>
      <c r="W96" s="21">
        <f t="shared" ref="W96" si="671">AVERAGE(V96:V97)</f>
        <v>100.424906321661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97.727883172561619</v>
      </c>
      <c r="R97" s="32">
        <f t="shared" ref="R97" si="679">AVERAGE(H97,L96)</f>
        <v>0.52950000000000008</v>
      </c>
      <c r="S97" s="32">
        <f t="shared" ref="S97" si="680">AVERAGE(I97,M96)</f>
        <v>0.28500000000000003</v>
      </c>
      <c r="T97" s="32">
        <f t="shared" ref="T97" si="681">AVERAGE(J97,N96)</f>
        <v>0.13600000000000001</v>
      </c>
      <c r="U97" s="32">
        <f t="shared" ref="U97" si="682">AVERAGE(K97,O96)</f>
        <v>0.25149999999999995</v>
      </c>
      <c r="V97" s="21">
        <f>Q97*Q96/'Advanced - Road'!$S$33</f>
        <v>100.42228670767568</v>
      </c>
      <c r="W97" s="21">
        <f t="shared" ref="W97" si="683">W96</f>
        <v>100.424906321661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0.51800000000000002</v>
      </c>
      <c r="I98" s="31">
        <f>VLOOKUP($C98,'Four Factors - Road'!$B:$O,8,FALSE)</f>
        <v>0.28499999999999998</v>
      </c>
      <c r="J98" s="31">
        <f>VLOOKUP($C98,'Four Factors - Road'!$B:$O,9,FALSE)/100</f>
        <v>0.158</v>
      </c>
      <c r="K98" s="31">
        <f>VLOOKUP($C98,'Four Factors - Road'!$B:$O,10,FALSE)/100</f>
        <v>0.185</v>
      </c>
      <c r="L98" s="31">
        <f>VLOOKUP($C98,'Four Factors - Road'!$B:$O,11,FALSE)/100</f>
        <v>0.53500000000000003</v>
      </c>
      <c r="M98" s="31">
        <f>VLOOKUP($C98,'Four Factors - Road'!$B:$O,12,FALSE)</f>
        <v>0.27400000000000002</v>
      </c>
      <c r="N98" s="31">
        <f>VLOOKUP($C98,'Four Factors - Road'!$B:$O,13,FALSE)/100</f>
        <v>0.122</v>
      </c>
      <c r="O98" s="31">
        <f>VLOOKUP($C98,'Four Factors - Road'!$B:$O,14,FALSE)/100</f>
        <v>0.23399999999999999</v>
      </c>
      <c r="P98" s="17">
        <f>VLOOKUP($C98,'Advanced - Road'!B:T,18,FALSE)</f>
        <v>104.27</v>
      </c>
      <c r="Q98" s="17">
        <f>(P98+'Advanced - Road'!$S$33)/2</f>
        <v>101.54546087888532</v>
      </c>
      <c r="R98" s="31">
        <f t="shared" ref="R98" si="687">AVERAGE(H98,L99)</f>
        <v>0.51049999999999995</v>
      </c>
      <c r="S98" s="31">
        <f t="shared" ref="S98" si="688">AVERAGE(I98,M99)</f>
        <v>0.26249999999999996</v>
      </c>
      <c r="T98" s="31">
        <f t="shared" ref="T98" si="689">AVERAGE(J98,N99)</f>
        <v>0.14450000000000002</v>
      </c>
      <c r="U98" s="31">
        <f t="shared" ref="U98" si="690">AVERAGE(K98,O99)</f>
        <v>0.20599999999999999</v>
      </c>
      <c r="V98" s="17">
        <f>Q98*Q99/'Advanced - Home'!$S$33</f>
        <v>102.55984589952511</v>
      </c>
      <c r="W98" s="17">
        <f t="shared" ref="W98" si="691">AVERAGE(V98:V99)</f>
        <v>102.55717066478098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0.26300000000000001</v>
      </c>
      <c r="J99" s="31">
        <f>VLOOKUP($C99,'Four Factors - Home'!$B:$O,9,FALSE)/100</f>
        <v>0.12300000000000001</v>
      </c>
      <c r="K99" s="31">
        <f>VLOOKUP($C99,'Four Factors - Home'!$B:$O,10,FALSE)/100</f>
        <v>0.184</v>
      </c>
      <c r="L99" s="31">
        <f>VLOOKUP($C99,'Four Factors - Home'!$B:$O,11,FALSE)/100</f>
        <v>0.503</v>
      </c>
      <c r="M99" s="31">
        <f>VLOOKUP($C99,'Four Factors - Home'!$B:$O,12,FALSE)</f>
        <v>0.24</v>
      </c>
      <c r="N99" s="31">
        <f>VLOOKUP($C99,'Four Factors - Home'!$B:$O,13,FALSE)/100</f>
        <v>0.13100000000000001</v>
      </c>
      <c r="O99" s="31">
        <f>VLOOKUP($C99,'Four Factors - Home'!$B:$O,14,FALSE)/100</f>
        <v>0.22699999999999998</v>
      </c>
      <c r="P99" s="17">
        <f>VLOOKUP($C99,'Advanced - Home'!B:T,18,FALSE)</f>
        <v>100.79</v>
      </c>
      <c r="Q99" s="17">
        <f>(P99+'Advanced - Home'!$S$33)/2</f>
        <v>99.802883172561621</v>
      </c>
      <c r="R99" s="31">
        <f t="shared" ref="R99" si="699">AVERAGE(H99,L98)</f>
        <v>0.51900000000000002</v>
      </c>
      <c r="S99" s="31">
        <f t="shared" ref="S99" si="700">AVERAGE(I99,M98)</f>
        <v>0.26850000000000002</v>
      </c>
      <c r="T99" s="31">
        <f t="shared" ref="T99" si="701">AVERAGE(J99,N98)</f>
        <v>0.1225</v>
      </c>
      <c r="U99" s="31">
        <f t="shared" ref="U99" si="702">AVERAGE(K99,O98)</f>
        <v>0.20899999999999999</v>
      </c>
      <c r="V99" s="17">
        <f>Q99*Q98/'Advanced - Road'!$S$33</f>
        <v>102.55449543003685</v>
      </c>
      <c r="W99" s="17">
        <f t="shared" ref="W99" si="703">W98</f>
        <v>102.55717066478098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0.51800000000000002</v>
      </c>
      <c r="I100" s="32">
        <f>VLOOKUP($C100,'Four Factors - Road'!$B:$O,8,FALSE)</f>
        <v>0.28499999999999998</v>
      </c>
      <c r="J100" s="32">
        <f>VLOOKUP($C100,'Four Factors - Road'!$B:$O,9,FALSE)/100</f>
        <v>0.158</v>
      </c>
      <c r="K100" s="32">
        <f>VLOOKUP($C100,'Four Factors - Road'!$B:$O,10,FALSE)/100</f>
        <v>0.185</v>
      </c>
      <c r="L100" s="32">
        <f>VLOOKUP($C100,'Four Factors - Road'!$B:$O,11,FALSE)/100</f>
        <v>0.53500000000000003</v>
      </c>
      <c r="M100" s="32">
        <f>VLOOKUP($C100,'Four Factors - Road'!$B:$O,12,FALSE)</f>
        <v>0.27400000000000002</v>
      </c>
      <c r="N100" s="32">
        <f>VLOOKUP($C100,'Four Factors - Road'!$B:$O,13,FALSE)/100</f>
        <v>0.122</v>
      </c>
      <c r="O100" s="32">
        <f>VLOOKUP($C100,'Four Factors - Road'!$B:$O,14,FALSE)/100</f>
        <v>0.23399999999999999</v>
      </c>
      <c r="P100" s="21">
        <f>VLOOKUP($C100,'Advanced - Road'!B:T,18,FALSE)</f>
        <v>104.27</v>
      </c>
      <c r="Q100" s="21">
        <f>(P100+'Advanced - Road'!$S$33)/2</f>
        <v>101.54546087888532</v>
      </c>
      <c r="R100" s="32">
        <f t="shared" ref="R100" si="707">AVERAGE(H100,L101)</f>
        <v>0.51300000000000001</v>
      </c>
      <c r="S100" s="32">
        <f t="shared" ref="S100" si="708">AVERAGE(I100,M101)</f>
        <v>0.27400000000000002</v>
      </c>
      <c r="T100" s="32">
        <f t="shared" ref="T100" si="709">AVERAGE(J100,N101)</f>
        <v>0.14350000000000002</v>
      </c>
      <c r="U100" s="32">
        <f t="shared" ref="U100" si="710">AVERAGE(K100,O101)</f>
        <v>0.22699999999999998</v>
      </c>
      <c r="V100" s="21">
        <f>Q100*Q101/'Advanced - Home'!$S$33</f>
        <v>101.18796775408984</v>
      </c>
      <c r="W100" s="21">
        <f t="shared" ref="W100" si="711">AVERAGE(V100:V101)</f>
        <v>101.18532830426764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98.467883172561613</v>
      </c>
      <c r="R101" s="32">
        <f t="shared" ref="R101" si="719">AVERAGE(H101,L100)</f>
        <v>0.52750000000000008</v>
      </c>
      <c r="S101" s="32">
        <f t="shared" ref="S101" si="720">AVERAGE(I101,M100)</f>
        <v>0.252</v>
      </c>
      <c r="T101" s="32">
        <f t="shared" ref="T101" si="721">AVERAGE(J101,N100)</f>
        <v>0.13350000000000001</v>
      </c>
      <c r="U101" s="32">
        <f t="shared" ref="U101" si="722">AVERAGE(K101,O100)</f>
        <v>0.2535</v>
      </c>
      <c r="V101" s="21">
        <f>Q101*Q100/'Advanced - Road'!$S$33</f>
        <v>101.18268885444544</v>
      </c>
      <c r="W101" s="21">
        <f t="shared" ref="W101" si="723">W100</f>
        <v>101.18532830426764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0.51800000000000002</v>
      </c>
      <c r="I102" s="31">
        <f>VLOOKUP($C102,'Four Factors - Road'!$B:$O,8,FALSE)</f>
        <v>0.28499999999999998</v>
      </c>
      <c r="J102" s="31">
        <f>VLOOKUP($C102,'Four Factors - Road'!$B:$O,9,FALSE)/100</f>
        <v>0.158</v>
      </c>
      <c r="K102" s="31">
        <f>VLOOKUP($C102,'Four Factors - Road'!$B:$O,10,FALSE)/100</f>
        <v>0.185</v>
      </c>
      <c r="L102" s="31">
        <f>VLOOKUP($C102,'Four Factors - Road'!$B:$O,11,FALSE)/100</f>
        <v>0.53500000000000003</v>
      </c>
      <c r="M102" s="31">
        <f>VLOOKUP($C102,'Four Factors - Road'!$B:$O,12,FALSE)</f>
        <v>0.27400000000000002</v>
      </c>
      <c r="N102" s="31">
        <f>VLOOKUP($C102,'Four Factors - Road'!$B:$O,13,FALSE)/100</f>
        <v>0.122</v>
      </c>
      <c r="O102" s="31">
        <f>VLOOKUP($C102,'Four Factors - Road'!$B:$O,14,FALSE)/100</f>
        <v>0.23399999999999999</v>
      </c>
      <c r="P102" s="17">
        <f>VLOOKUP($C102,'Advanced - Road'!B:T,18,FALSE)</f>
        <v>104.27</v>
      </c>
      <c r="Q102" s="17">
        <f>(P102+'Advanced - Road'!$S$33)/2</f>
        <v>101.54546087888532</v>
      </c>
      <c r="R102" s="31">
        <f t="shared" ref="R102" si="727">AVERAGE(H102,L103)</f>
        <v>0.50700000000000001</v>
      </c>
      <c r="S102" s="31">
        <f t="shared" ref="S102" si="728">AVERAGE(I102,M103)</f>
        <v>0.27600000000000002</v>
      </c>
      <c r="T102" s="31">
        <f t="shared" ref="T102" si="729">AVERAGE(J102,N103)</f>
        <v>0.14600000000000002</v>
      </c>
      <c r="U102" s="31">
        <f t="shared" ref="U102" si="730">AVERAGE(K102,O103)</f>
        <v>0.20300000000000001</v>
      </c>
      <c r="V102" s="17">
        <f>Q102*Q103/'Advanced - Home'!$S$33</f>
        <v>102.57526026070977</v>
      </c>
      <c r="W102" s="17">
        <f t="shared" ref="W102" si="731">AVERAGE(V102:V103)</f>
        <v>102.57258462388786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7</v>
      </c>
      <c r="AA102" s="19">
        <f t="shared" ref="AA102" si="733">Y102+Y103</f>
        <v>223</v>
      </c>
      <c r="AB102" s="4">
        <f t="shared" ref="AB102" si="734">D102-Z102</f>
        <v>-7</v>
      </c>
      <c r="AC102" s="4">
        <f t="shared" ref="AC102" si="735">AA102-E102</f>
        <v>223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0.51900000000000002</v>
      </c>
      <c r="I103" s="31">
        <f>VLOOKUP($C103,'Four Factors - Home'!$B:$O,8,FALSE)</f>
        <v>0.30199999999999999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0.26800000000000002</v>
      </c>
      <c r="L103" s="31">
        <f>VLOOKUP($C103,'Four Factors - Home'!$B:$O,11,FALSE)/100</f>
        <v>0.496</v>
      </c>
      <c r="M103" s="31">
        <f>VLOOKUP($C103,'Four Factors - Home'!$B:$O,12,FALSE)</f>
        <v>0.26700000000000002</v>
      </c>
      <c r="N103" s="31">
        <f>VLOOKUP($C103,'Four Factors - Home'!$B:$O,13,FALSE)/100</f>
        <v>0.13400000000000001</v>
      </c>
      <c r="O103" s="31">
        <f>VLOOKUP($C103,'Four Factors - Home'!$B:$O,14,FALSE)/100</f>
        <v>0.221</v>
      </c>
      <c r="P103" s="17">
        <f>VLOOKUP($C103,'Advanced - Home'!B:T,18,FALSE)</f>
        <v>100.82</v>
      </c>
      <c r="Q103" s="17">
        <f>(P103+'Advanced - Home'!$S$33)/2</f>
        <v>99.817883172561608</v>
      </c>
      <c r="R103" s="31">
        <f t="shared" ref="R103" si="739">AVERAGE(H103,L102)</f>
        <v>0.52700000000000002</v>
      </c>
      <c r="S103" s="31">
        <f t="shared" ref="S103" si="740">AVERAGE(I103,M102)</f>
        <v>0.28800000000000003</v>
      </c>
      <c r="T103" s="31">
        <f t="shared" ref="T103" si="741">AVERAGE(J103,N102)</f>
        <v>0.13450000000000001</v>
      </c>
      <c r="U103" s="31">
        <f t="shared" ref="U103" si="742">AVERAGE(K103,O102)</f>
        <v>0.251</v>
      </c>
      <c r="V103" s="17">
        <f>Q103*Q102/'Advanced - Road'!$S$33</f>
        <v>102.56990898706596</v>
      </c>
      <c r="W103" s="17">
        <f t="shared" ref="W103" si="743">W102</f>
        <v>102.57258462388786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-7</v>
      </c>
      <c r="AA103" s="19">
        <f t="shared" ref="AA103" si="745">AA102</f>
        <v>223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0.51800000000000002</v>
      </c>
      <c r="I104" s="32">
        <f>VLOOKUP($C104,'Four Factors - Road'!$B:$O,8,FALSE)</f>
        <v>0.28499999999999998</v>
      </c>
      <c r="J104" s="32">
        <f>VLOOKUP($C104,'Four Factors - Road'!$B:$O,9,FALSE)/100</f>
        <v>0.158</v>
      </c>
      <c r="K104" s="32">
        <f>VLOOKUP($C104,'Four Factors - Road'!$B:$O,10,FALSE)/100</f>
        <v>0.185</v>
      </c>
      <c r="L104" s="32">
        <f>VLOOKUP($C104,'Four Factors - Road'!$B:$O,11,FALSE)/100</f>
        <v>0.53500000000000003</v>
      </c>
      <c r="M104" s="32">
        <f>VLOOKUP($C104,'Four Factors - Road'!$B:$O,12,FALSE)</f>
        <v>0.27400000000000002</v>
      </c>
      <c r="N104" s="32">
        <f>VLOOKUP($C104,'Four Factors - Road'!$B:$O,13,FALSE)/100</f>
        <v>0.122</v>
      </c>
      <c r="O104" s="32">
        <f>VLOOKUP($C104,'Four Factors - Road'!$B:$O,14,FALSE)/100</f>
        <v>0.23399999999999999</v>
      </c>
      <c r="P104" s="21">
        <f>VLOOKUP($C104,'Advanced - Road'!B:T,18,FALSE)</f>
        <v>104.27</v>
      </c>
      <c r="Q104" s="21">
        <f>(P104+'Advanced - Road'!$S$33)/2</f>
        <v>101.54546087888532</v>
      </c>
      <c r="R104" s="32">
        <f t="shared" ref="R104" si="747">AVERAGE(H104,L105)</f>
        <v>0.51300000000000001</v>
      </c>
      <c r="S104" s="32">
        <f t="shared" ref="S104" si="748">AVERAGE(I104,M105)</f>
        <v>0.27900000000000003</v>
      </c>
      <c r="T104" s="32">
        <f t="shared" ref="T104" si="749">AVERAGE(J104,N105)</f>
        <v>0.14850000000000002</v>
      </c>
      <c r="U104" s="32">
        <f t="shared" ref="U104" si="750">AVERAGE(K104,O105)</f>
        <v>0.20650000000000002</v>
      </c>
      <c r="V104" s="21">
        <f>Q104*Q105/'Advanced - Home'!$S$33</f>
        <v>100.87968053039653</v>
      </c>
      <c r="W104" s="21">
        <f t="shared" ref="W104" si="751">AVERAGE(V104:V105)</f>
        <v>100.87704912212982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107</v>
      </c>
      <c r="Z104" s="23">
        <f t="shared" ref="Z104" si="752">Y105-Y104</f>
        <v>3</v>
      </c>
      <c r="AA104" s="23">
        <f t="shared" ref="AA104" si="753">Y104+Y105</f>
        <v>217</v>
      </c>
      <c r="AB104" s="22">
        <f t="shared" ref="AB104" si="754">D104-Z104</f>
        <v>-3</v>
      </c>
      <c r="AC104" s="22">
        <f t="shared" ref="AC104" si="755">AA104-E104</f>
        <v>217</v>
      </c>
      <c r="AD104" s="22">
        <f t="shared" si="655"/>
        <v>107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0.47799999999999998</v>
      </c>
      <c r="I105" s="32">
        <f>VLOOKUP($C105,'Four Factors - Home'!$B:$O,8,FALSE)</f>
        <v>0.25900000000000001</v>
      </c>
      <c r="J105" s="32">
        <f>VLOOKUP($C105,'Four Factors - Home'!$B:$O,9,FALSE)/100</f>
        <v>0.13300000000000001</v>
      </c>
      <c r="K105" s="32">
        <f>VLOOKUP($C105,'Four Factors - Home'!$B:$O,10,FALSE)/100</f>
        <v>0.22800000000000001</v>
      </c>
      <c r="L105" s="32">
        <f>VLOOKUP($C105,'Four Factors - Home'!$B:$O,11,FALSE)/100</f>
        <v>0.50800000000000001</v>
      </c>
      <c r="M105" s="32">
        <f>VLOOKUP($C105,'Four Factors - Home'!$B:$O,12,FALSE)</f>
        <v>0.27300000000000002</v>
      </c>
      <c r="N105" s="32">
        <f>VLOOKUP($C105,'Four Factors - Home'!$B:$O,13,FALSE)/100</f>
        <v>0.13900000000000001</v>
      </c>
      <c r="O105" s="32">
        <f>VLOOKUP($C105,'Four Factors - Home'!$B:$O,14,FALSE)/100</f>
        <v>0.22800000000000001</v>
      </c>
      <c r="P105" s="21">
        <f>VLOOKUP($C105,'Advanced - Home'!B:T,18,FALSE)</f>
        <v>97.52</v>
      </c>
      <c r="Q105" s="21">
        <f>(P105+'Advanced - Home'!$S$33)/2</f>
        <v>98.167883172561616</v>
      </c>
      <c r="R105" s="32">
        <f t="shared" ref="R105" si="759">AVERAGE(H105,L104)</f>
        <v>0.50649999999999995</v>
      </c>
      <c r="S105" s="32">
        <f t="shared" ref="S105" si="760">AVERAGE(I105,M104)</f>
        <v>0.26650000000000001</v>
      </c>
      <c r="T105" s="32">
        <f t="shared" ref="T105" si="761">AVERAGE(J105,N104)</f>
        <v>0.1275</v>
      </c>
      <c r="U105" s="32">
        <f t="shared" ref="U105" si="762">AVERAGE(K105,O104)</f>
        <v>0.23099999999999998</v>
      </c>
      <c r="V105" s="21">
        <f>Q105*Q104/'Advanced - Road'!$S$33</f>
        <v>100.87441771386311</v>
      </c>
      <c r="W105" s="21">
        <f t="shared" ref="W105" si="763">W104</f>
        <v>100.87704912212982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-3</v>
      </c>
      <c r="AA105" s="23">
        <f t="shared" ref="AA105" si="765">AA104</f>
        <v>217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0.51800000000000002</v>
      </c>
      <c r="I106" s="31">
        <f>VLOOKUP($C106,'Four Factors - Road'!$B:$O,8,FALSE)</f>
        <v>0.28499999999999998</v>
      </c>
      <c r="J106" s="31">
        <f>VLOOKUP($C106,'Four Factors - Road'!$B:$O,9,FALSE)/100</f>
        <v>0.158</v>
      </c>
      <c r="K106" s="31">
        <f>VLOOKUP($C106,'Four Factors - Road'!$B:$O,10,FALSE)/100</f>
        <v>0.185</v>
      </c>
      <c r="L106" s="31">
        <f>VLOOKUP($C106,'Four Factors - Road'!$B:$O,11,FALSE)/100</f>
        <v>0.53500000000000003</v>
      </c>
      <c r="M106" s="31">
        <f>VLOOKUP($C106,'Four Factors - Road'!$B:$O,12,FALSE)</f>
        <v>0.27400000000000002</v>
      </c>
      <c r="N106" s="31">
        <f>VLOOKUP($C106,'Four Factors - Road'!$B:$O,13,FALSE)/100</f>
        <v>0.122</v>
      </c>
      <c r="O106" s="31">
        <f>VLOOKUP($C106,'Four Factors - Road'!$B:$O,14,FALSE)/100</f>
        <v>0.23399999999999999</v>
      </c>
      <c r="P106" s="17">
        <f>VLOOKUP($C106,'Advanced - Road'!B:T,18,FALSE)</f>
        <v>104.27</v>
      </c>
      <c r="Q106" s="17">
        <f>(P106+'Advanced - Road'!$S$33)/2</f>
        <v>101.54546087888532</v>
      </c>
      <c r="R106" s="31">
        <f t="shared" ref="R106" si="767">AVERAGE(H106,L107)</f>
        <v>0.50700000000000001</v>
      </c>
      <c r="S106" s="31">
        <f t="shared" ref="S106" si="768">AVERAGE(I106,M107)</f>
        <v>0.30049999999999999</v>
      </c>
      <c r="T106" s="31">
        <f t="shared" ref="T106" si="769">AVERAGE(J106,N107)</f>
        <v>0.15050000000000002</v>
      </c>
      <c r="U106" s="31">
        <f t="shared" ref="U106" si="770">AVERAGE(K106,O107)</f>
        <v>0.21099999999999999</v>
      </c>
      <c r="V106" s="17">
        <f>Q106*Q107/'Advanced - Home'!$S$33</f>
        <v>102.49818845478643</v>
      </c>
      <c r="W106" s="17">
        <f t="shared" ref="W106" si="771">AVERAGE(V106:V107)</f>
        <v>102.49551482835341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0.50600000000000001</v>
      </c>
      <c r="I107" s="31">
        <f>VLOOKUP($C107,'Four Factors - Home'!$B:$O,8,FALSE)</f>
        <v>0.26900000000000002</v>
      </c>
      <c r="J107" s="31">
        <f>VLOOKUP($C107,'Four Factors - Home'!$B:$O,9,FALSE)/100</f>
        <v>0.16600000000000001</v>
      </c>
      <c r="K107" s="31">
        <f>VLOOKUP($C107,'Four Factors - Home'!$B:$O,10,FALSE)/100</f>
        <v>0.215</v>
      </c>
      <c r="L107" s="31">
        <f>VLOOKUP($C107,'Four Factors - Home'!$B:$O,11,FALSE)/100</f>
        <v>0.496</v>
      </c>
      <c r="M107" s="31">
        <f>VLOOKUP($C107,'Four Factors - Home'!$B:$O,12,FALSE)</f>
        <v>0.316</v>
      </c>
      <c r="N107" s="31">
        <f>VLOOKUP($C107,'Four Factors - Home'!$B:$O,13,FALSE)/100</f>
        <v>0.14300000000000002</v>
      </c>
      <c r="O107" s="31">
        <f>VLOOKUP($C107,'Four Factors - Home'!$B:$O,14,FALSE)/100</f>
        <v>0.23699999999999999</v>
      </c>
      <c r="P107" s="17">
        <f>VLOOKUP($C107,'Advanced - Home'!B:T,18,FALSE)</f>
        <v>100.67</v>
      </c>
      <c r="Q107" s="17">
        <f>(P107+'Advanced - Home'!$S$33)/2</f>
        <v>99.742883172561619</v>
      </c>
      <c r="R107" s="31">
        <f t="shared" ref="R107" si="779">AVERAGE(H107,L106)</f>
        <v>0.52049999999999996</v>
      </c>
      <c r="S107" s="31">
        <f t="shared" ref="S107" si="780">AVERAGE(I107,M106)</f>
        <v>0.27150000000000002</v>
      </c>
      <c r="T107" s="31">
        <f t="shared" ref="T107" si="781">AVERAGE(J107,N106)</f>
        <v>0.14400000000000002</v>
      </c>
      <c r="U107" s="31">
        <f t="shared" ref="U107" si="782">AVERAGE(K107,O106)</f>
        <v>0.22449999999999998</v>
      </c>
      <c r="V107" s="17">
        <f>Q107*Q106/'Advanced - Road'!$S$33</f>
        <v>102.49284120192037</v>
      </c>
      <c r="W107" s="17">
        <f t="shared" ref="W107" si="783">W106</f>
        <v>102.49551482835341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0.51800000000000002</v>
      </c>
      <c r="I108" s="32">
        <f>VLOOKUP($C108,'Four Factors - Road'!$B:$O,8,FALSE)</f>
        <v>0.28499999999999998</v>
      </c>
      <c r="J108" s="32">
        <f>VLOOKUP($C108,'Four Factors - Road'!$B:$O,9,FALSE)/100</f>
        <v>0.158</v>
      </c>
      <c r="K108" s="32">
        <f>VLOOKUP($C108,'Four Factors - Road'!$B:$O,10,FALSE)/100</f>
        <v>0.185</v>
      </c>
      <c r="L108" s="32">
        <f>VLOOKUP($C108,'Four Factors - Road'!$B:$O,11,FALSE)/100</f>
        <v>0.53500000000000003</v>
      </c>
      <c r="M108" s="32">
        <f>VLOOKUP($C108,'Four Factors - Road'!$B:$O,12,FALSE)</f>
        <v>0.27400000000000002</v>
      </c>
      <c r="N108" s="32">
        <f>VLOOKUP($C108,'Four Factors - Road'!$B:$O,13,FALSE)/100</f>
        <v>0.122</v>
      </c>
      <c r="O108" s="32">
        <f>VLOOKUP($C108,'Four Factors - Road'!$B:$O,14,FALSE)/100</f>
        <v>0.23399999999999999</v>
      </c>
      <c r="P108" s="21">
        <f>VLOOKUP($C108,'Advanced - Road'!B:T,18,FALSE)</f>
        <v>104.27</v>
      </c>
      <c r="Q108" s="21">
        <f>(P108+'Advanced - Road'!$S$33)/2</f>
        <v>101.54546087888532</v>
      </c>
      <c r="R108" s="32">
        <f t="shared" ref="R108" si="787">AVERAGE(H108,L109)</f>
        <v>0.51600000000000001</v>
      </c>
      <c r="S108" s="32">
        <f t="shared" ref="S108" si="788">AVERAGE(I108,M109)</f>
        <v>0.31</v>
      </c>
      <c r="T108" s="32">
        <f t="shared" ref="T108" si="789">AVERAGE(J108,N109)</f>
        <v>0.152</v>
      </c>
      <c r="U108" s="32">
        <f t="shared" ref="U108" si="790">AVERAGE(K108,O109)</f>
        <v>0.20400000000000001</v>
      </c>
      <c r="V108" s="21">
        <f>Q108*Q109/'Advanced - Home'!$S$33</f>
        <v>103.20211094888619</v>
      </c>
      <c r="W108" s="21">
        <f t="shared" ref="W108" si="791">AVERAGE(V108:V109)</f>
        <v>103.19941896090145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</v>
      </c>
      <c r="I109" s="32">
        <f>VLOOKUP($C109,'Four Factors - Home'!$B:$O,8,FALSE)</f>
        <v>0.30199999999999999</v>
      </c>
      <c r="J109" s="32">
        <f>VLOOKUP($C109,'Four Factors - Home'!$B:$O,9,FALSE)/100</f>
        <v>0.152</v>
      </c>
      <c r="K109" s="32">
        <f>VLOOKUP($C109,'Four Factors - Home'!$B:$O,10,FALSE)/100</f>
        <v>0.26700000000000002</v>
      </c>
      <c r="L109" s="32">
        <f>VLOOKUP($C109,'Four Factors - Home'!$B:$O,11,FALSE)/100</f>
        <v>0.51400000000000001</v>
      </c>
      <c r="M109" s="32">
        <f>VLOOKUP($C109,'Four Factors - Home'!$B:$O,12,FALSE)</f>
        <v>0.33500000000000002</v>
      </c>
      <c r="N109" s="32">
        <f>VLOOKUP($C109,'Four Factors - Home'!$B:$O,13,FALSE)/100</f>
        <v>0.14599999999999999</v>
      </c>
      <c r="O109" s="32">
        <f>VLOOKUP($C109,'Four Factors - Home'!$B:$O,14,FALSE)/100</f>
        <v>0.223</v>
      </c>
      <c r="P109" s="21">
        <f>VLOOKUP($C109,'Advanced - Home'!B:T,18,FALSE)</f>
        <v>102.04</v>
      </c>
      <c r="Q109" s="21">
        <f>(P109+'Advanced - Home'!$S$33)/2</f>
        <v>100.42788317256162</v>
      </c>
      <c r="R109" s="32">
        <f t="shared" ref="R109" si="799">AVERAGE(H109,L108)</f>
        <v>0.51750000000000007</v>
      </c>
      <c r="S109" s="32">
        <f t="shared" ref="S109" si="800">AVERAGE(I109,M108)</f>
        <v>0.28800000000000003</v>
      </c>
      <c r="T109" s="32">
        <f t="shared" ref="T109" si="801">AVERAGE(J109,N108)</f>
        <v>0.13700000000000001</v>
      </c>
      <c r="U109" s="32">
        <f t="shared" ref="U109" si="802">AVERAGE(K109,O108)</f>
        <v>0.2505</v>
      </c>
      <c r="V109" s="21">
        <f>Q109*Q108/'Advanced - Road'!$S$33</f>
        <v>103.19672697291672</v>
      </c>
      <c r="W109" s="21">
        <f t="shared" ref="W109" si="803">W108</f>
        <v>103.19941896090145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0.51800000000000002</v>
      </c>
      <c r="I110" s="31">
        <f>VLOOKUP($C110,'Four Factors - Road'!$B:$O,8,FALSE)</f>
        <v>0.28499999999999998</v>
      </c>
      <c r="J110" s="31">
        <f>VLOOKUP($C110,'Four Factors - Road'!$B:$O,9,FALSE)/100</f>
        <v>0.158</v>
      </c>
      <c r="K110" s="31">
        <f>VLOOKUP($C110,'Four Factors - Road'!$B:$O,10,FALSE)/100</f>
        <v>0.185</v>
      </c>
      <c r="L110" s="31">
        <f>VLOOKUP($C110,'Four Factors - Road'!$B:$O,11,FALSE)/100</f>
        <v>0.53500000000000003</v>
      </c>
      <c r="M110" s="31">
        <f>VLOOKUP($C110,'Four Factors - Road'!$B:$O,12,FALSE)</f>
        <v>0.27400000000000002</v>
      </c>
      <c r="N110" s="31">
        <f>VLOOKUP($C110,'Four Factors - Road'!$B:$O,13,FALSE)/100</f>
        <v>0.122</v>
      </c>
      <c r="O110" s="31">
        <f>VLOOKUP($C110,'Four Factors - Road'!$B:$O,14,FALSE)/100</f>
        <v>0.23399999999999999</v>
      </c>
      <c r="P110" s="17">
        <f>VLOOKUP($C110,'Advanced - Road'!B:T,18,FALSE)</f>
        <v>104.27</v>
      </c>
      <c r="Q110" s="17">
        <f>(P110+'Advanced - Road'!$S$33)/2</f>
        <v>101.54546087888532</v>
      </c>
      <c r="R110" s="31">
        <f t="shared" ref="R110" si="807">AVERAGE(H110,L111)</f>
        <v>0.51150000000000007</v>
      </c>
      <c r="S110" s="31">
        <f t="shared" ref="S110" si="808">AVERAGE(I110,M111)</f>
        <v>0.30299999999999999</v>
      </c>
      <c r="T110" s="31">
        <f t="shared" ref="T110" si="809">AVERAGE(J110,N111)</f>
        <v>0.14350000000000002</v>
      </c>
      <c r="U110" s="31">
        <f t="shared" ref="U110" si="810">AVERAGE(K110,O111)</f>
        <v>0.20699999999999999</v>
      </c>
      <c r="V110" s="17">
        <f>Q110*Q111/'Advanced - Home'!$S$33</f>
        <v>101.71205603436847</v>
      </c>
      <c r="W110" s="17">
        <f t="shared" ref="W110" si="811">AVERAGE(V110:V111)</f>
        <v>101.70940291390195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5</v>
      </c>
      <c r="AA110" s="19">
        <f t="shared" ref="AA110" si="813">Y110+Y111</f>
        <v>225</v>
      </c>
      <c r="AB110" s="4">
        <f t="shared" ref="AB110" si="814">D110-Z110</f>
        <v>-5</v>
      </c>
      <c r="AC110" s="4">
        <f t="shared" ref="AC110" si="815">AA110-E110</f>
        <v>225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0.13500000000000001</v>
      </c>
      <c r="K111" s="31">
        <f>VLOOKUP($C111,'Four Factors - Home'!$B:$O,10,FALSE)/100</f>
        <v>0.22899999999999998</v>
      </c>
      <c r="L111" s="31">
        <f>VLOOKUP($C111,'Four Factors - Home'!$B:$O,11,FALSE)/100</f>
        <v>0.505</v>
      </c>
      <c r="M111" s="31">
        <f>VLOOKUP($C111,'Four Factors - Home'!$B:$O,12,FALSE)</f>
        <v>0.32100000000000001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99.14</v>
      </c>
      <c r="Q111" s="17">
        <f>(P111+'Advanced - Home'!$S$33)/2</f>
        <v>98.977883172561619</v>
      </c>
      <c r="R111" s="31">
        <f t="shared" ref="R111" si="819">AVERAGE(H111,L110)</f>
        <v>0.53300000000000003</v>
      </c>
      <c r="S111" s="31">
        <f t="shared" ref="S111" si="820">AVERAGE(I111,M110)</f>
        <v>0.27050000000000002</v>
      </c>
      <c r="T111" s="31">
        <f t="shared" ref="T111" si="821">AVERAGE(J111,N110)</f>
        <v>0.1285</v>
      </c>
      <c r="U111" s="31">
        <f t="shared" ref="U111" si="822">AVERAGE(K111,O110)</f>
        <v>0.23149999999999998</v>
      </c>
      <c r="V111" s="17">
        <f>Q111*Q110/'Advanced - Road'!$S$33</f>
        <v>101.70674979343542</v>
      </c>
      <c r="W111" s="17">
        <f t="shared" ref="W111" si="823">W110</f>
        <v>101.70940291390195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115</v>
      </c>
      <c r="Z111" s="19">
        <f t="shared" ref="Z111" si="824">-Z110</f>
        <v>-5</v>
      </c>
      <c r="AA111" s="19">
        <f t="shared" ref="AA111" si="825">AA110</f>
        <v>225</v>
      </c>
      <c r="AB111" s="4"/>
      <c r="AC111" s="4"/>
      <c r="AD111" s="4">
        <f t="shared" si="655"/>
        <v>115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0.51800000000000002</v>
      </c>
      <c r="I112" s="32">
        <f>VLOOKUP($C112,'Four Factors - Road'!$B:$O,8,FALSE)</f>
        <v>0.28499999999999998</v>
      </c>
      <c r="J112" s="32">
        <f>VLOOKUP($C112,'Four Factors - Road'!$B:$O,9,FALSE)/100</f>
        <v>0.158</v>
      </c>
      <c r="K112" s="32">
        <f>VLOOKUP($C112,'Four Factors - Road'!$B:$O,10,FALSE)/100</f>
        <v>0.185</v>
      </c>
      <c r="L112" s="32">
        <f>VLOOKUP($C112,'Four Factors - Road'!$B:$O,11,FALSE)/100</f>
        <v>0.53500000000000003</v>
      </c>
      <c r="M112" s="32">
        <f>VLOOKUP($C112,'Four Factors - Road'!$B:$O,12,FALSE)</f>
        <v>0.27400000000000002</v>
      </c>
      <c r="N112" s="32">
        <f>VLOOKUP($C112,'Four Factors - Road'!$B:$O,13,FALSE)/100</f>
        <v>0.122</v>
      </c>
      <c r="O112" s="32">
        <f>VLOOKUP($C112,'Four Factors - Road'!$B:$O,14,FALSE)/100</f>
        <v>0.23399999999999999</v>
      </c>
      <c r="P112" s="21">
        <f>VLOOKUP($C112,'Advanced - Road'!B:T,18,FALSE)</f>
        <v>104.27</v>
      </c>
      <c r="Q112" s="21">
        <f>(P112+'Advanced - Road'!$S$33)/2</f>
        <v>101.54546087888532</v>
      </c>
      <c r="R112" s="32">
        <f t="shared" ref="R112" si="827">AVERAGE(H112,L113)</f>
        <v>0.52249999999999996</v>
      </c>
      <c r="S112" s="32">
        <f t="shared" ref="S112" si="828">AVERAGE(I112,M113)</f>
        <v>0.29549999999999998</v>
      </c>
      <c r="T112" s="32">
        <f t="shared" ref="T112" si="829">AVERAGE(J112,N113)</f>
        <v>0.1525</v>
      </c>
      <c r="U112" s="32">
        <f t="shared" ref="U112" si="830">AVERAGE(K112,O113)</f>
        <v>0.20699999999999999</v>
      </c>
      <c r="V112" s="21">
        <f>Q112*Q113/'Advanced - Home'!$S$33</f>
        <v>100.92078549355563</v>
      </c>
      <c r="W112" s="21">
        <f t="shared" ref="W112" si="831">AVERAGE(V112:V113)</f>
        <v>100.91815301308152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0.52600000000000002</v>
      </c>
      <c r="I113" s="32">
        <f>VLOOKUP($C113,'Four Factors - Home'!$B:$O,8,FALSE)</f>
        <v>0.29599999999999999</v>
      </c>
      <c r="J113" s="32">
        <f>VLOOKUP($C113,'Four Factors - Home'!$B:$O,9,FALSE)/100</f>
        <v>0.157</v>
      </c>
      <c r="K113" s="32">
        <f>VLOOKUP($C113,'Four Factors - Home'!$B:$O,10,FALSE)/100</f>
        <v>0.20800000000000002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0.30599999999999999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0.22899999999999998</v>
      </c>
      <c r="P113" s="21">
        <f>VLOOKUP($C113,'Advanced - Home'!B:T,18,FALSE)</f>
        <v>97.6</v>
      </c>
      <c r="Q113" s="21">
        <f>(P113+'Advanced - Home'!$S$33)/2</f>
        <v>98.207883172561623</v>
      </c>
      <c r="R113" s="32">
        <f t="shared" ref="R113" si="839">AVERAGE(H113,L112)</f>
        <v>0.53049999999999997</v>
      </c>
      <c r="S113" s="32">
        <f t="shared" ref="S113" si="840">AVERAGE(I113,M112)</f>
        <v>0.28500000000000003</v>
      </c>
      <c r="T113" s="32">
        <f t="shared" ref="T113" si="841">AVERAGE(J113,N112)</f>
        <v>0.13950000000000001</v>
      </c>
      <c r="U113" s="32">
        <f t="shared" ref="U113" si="842">AVERAGE(K113,O112)</f>
        <v>0.221</v>
      </c>
      <c r="V113" s="21">
        <f>Q113*Q112/'Advanced - Road'!$S$33</f>
        <v>100.91552053260742</v>
      </c>
      <c r="W113" s="21">
        <f t="shared" ref="W113" si="843">W112</f>
        <v>100.91815301308152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0.51800000000000002</v>
      </c>
      <c r="I114" s="31">
        <f>VLOOKUP($C114,'Four Factors - Road'!$B:$O,8,FALSE)</f>
        <v>0.28499999999999998</v>
      </c>
      <c r="J114" s="31">
        <f>VLOOKUP($C114,'Four Factors - Road'!$B:$O,9,FALSE)/100</f>
        <v>0.158</v>
      </c>
      <c r="K114" s="31">
        <f>VLOOKUP($C114,'Four Factors - Road'!$B:$O,10,FALSE)/100</f>
        <v>0.185</v>
      </c>
      <c r="L114" s="31">
        <f>VLOOKUP($C114,'Four Factors - Road'!$B:$O,11,FALSE)/100</f>
        <v>0.53500000000000003</v>
      </c>
      <c r="M114" s="31">
        <f>VLOOKUP($C114,'Four Factors - Road'!$B:$O,12,FALSE)</f>
        <v>0.27400000000000002</v>
      </c>
      <c r="N114" s="31">
        <f>VLOOKUP($C114,'Four Factors - Road'!$B:$O,13,FALSE)/100</f>
        <v>0.122</v>
      </c>
      <c r="O114" s="31">
        <f>VLOOKUP($C114,'Four Factors - Road'!$B:$O,14,FALSE)/100</f>
        <v>0.23399999999999999</v>
      </c>
      <c r="P114" s="17">
        <f>VLOOKUP($C114,'Advanced - Road'!B:T,18,FALSE)</f>
        <v>104.27</v>
      </c>
      <c r="Q114" s="17">
        <f>(P114+'Advanced - Road'!$S$33)/2</f>
        <v>101.54546087888532</v>
      </c>
      <c r="R114" s="31">
        <f t="shared" ref="R114" si="847">AVERAGE(H114,L115)</f>
        <v>0.502</v>
      </c>
      <c r="S114" s="31">
        <f t="shared" ref="S114" si="848">AVERAGE(I114,M115)</f>
        <v>0.26849999999999996</v>
      </c>
      <c r="T114" s="31">
        <f t="shared" ref="T114" si="849">AVERAGE(J114,N115)</f>
        <v>0.1555</v>
      </c>
      <c r="U114" s="31">
        <f t="shared" ref="U114" si="850">AVERAGE(K114,O115)</f>
        <v>0.2</v>
      </c>
      <c r="V114" s="17">
        <f>Q114*Q115/'Advanced - Home'!$S$33</f>
        <v>100.72039879815497</v>
      </c>
      <c r="W114" s="17">
        <f t="shared" ref="W114" si="851">AVERAGE(V114:V115)</f>
        <v>100.71777154469194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0.52900000000000003</v>
      </c>
      <c r="I115" s="31">
        <f>VLOOKUP($C115,'Four Factors - Home'!$B:$O,8,FALSE)</f>
        <v>0.29199999999999998</v>
      </c>
      <c r="J115" s="31">
        <f>VLOOKUP($C115,'Four Factors - Home'!$B:$O,9,FALSE)/100</f>
        <v>0.13699999999999998</v>
      </c>
      <c r="K115" s="31">
        <f>VLOOKUP($C115,'Four Factors - Home'!$B:$O,10,FALSE)/100</f>
        <v>0.22699999999999998</v>
      </c>
      <c r="L115" s="31">
        <f>VLOOKUP($C115,'Four Factors - Home'!$B:$O,11,FALSE)/100</f>
        <v>0.48599999999999999</v>
      </c>
      <c r="M115" s="31">
        <f>VLOOKUP($C115,'Four Factors - Home'!$B:$O,12,FALSE)</f>
        <v>0.252</v>
      </c>
      <c r="N115" s="31">
        <f>VLOOKUP($C115,'Four Factors - Home'!$B:$O,13,FALSE)/100</f>
        <v>0.153</v>
      </c>
      <c r="O115" s="31">
        <f>VLOOKUP($C115,'Four Factors - Home'!$B:$O,14,FALSE)/100</f>
        <v>0.215</v>
      </c>
      <c r="P115" s="17">
        <f>VLOOKUP($C115,'Advanced - Home'!B:T,18,FALSE)</f>
        <v>97.21</v>
      </c>
      <c r="Q115" s="17">
        <f>(P115+'Advanced - Home'!$S$33)/2</f>
        <v>98.012883172561615</v>
      </c>
      <c r="R115" s="31">
        <f t="shared" ref="R115" si="859">AVERAGE(H115,L114)</f>
        <v>0.53200000000000003</v>
      </c>
      <c r="S115" s="31">
        <f t="shared" ref="S115" si="860">AVERAGE(I115,M114)</f>
        <v>0.28300000000000003</v>
      </c>
      <c r="T115" s="31">
        <f t="shared" ref="T115" si="861">AVERAGE(J115,N114)</f>
        <v>0.1295</v>
      </c>
      <c r="U115" s="31">
        <f t="shared" ref="U115" si="862">AVERAGE(K115,O114)</f>
        <v>0.23049999999999998</v>
      </c>
      <c r="V115" s="17">
        <f>Q115*Q114/'Advanced - Road'!$S$33</f>
        <v>100.71514429122891</v>
      </c>
      <c r="W115" s="17">
        <f t="shared" ref="W115" si="863">W114</f>
        <v>100.71777154469194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0.51800000000000002</v>
      </c>
      <c r="I116" s="32">
        <f>VLOOKUP($C116,'Four Factors - Road'!$B:$O,8,FALSE)</f>
        <v>0.28499999999999998</v>
      </c>
      <c r="J116" s="32">
        <f>VLOOKUP($C116,'Four Factors - Road'!$B:$O,9,FALSE)/100</f>
        <v>0.158</v>
      </c>
      <c r="K116" s="32">
        <f>VLOOKUP($C116,'Four Factors - Road'!$B:$O,10,FALSE)/100</f>
        <v>0.185</v>
      </c>
      <c r="L116" s="32">
        <f>VLOOKUP($C116,'Four Factors - Road'!$B:$O,11,FALSE)/100</f>
        <v>0.53500000000000003</v>
      </c>
      <c r="M116" s="32">
        <f>VLOOKUP($C116,'Four Factors - Road'!$B:$O,12,FALSE)</f>
        <v>0.27400000000000002</v>
      </c>
      <c r="N116" s="32">
        <f>VLOOKUP($C116,'Four Factors - Road'!$B:$O,13,FALSE)/100</f>
        <v>0.122</v>
      </c>
      <c r="O116" s="32">
        <f>VLOOKUP($C116,'Four Factors - Road'!$B:$O,14,FALSE)/100</f>
        <v>0.23399999999999999</v>
      </c>
      <c r="P116" s="21">
        <f>VLOOKUP($C116,'Advanced - Road'!B:T,18,FALSE)</f>
        <v>104.27</v>
      </c>
      <c r="Q116" s="21">
        <f>(P116+'Advanced - Road'!$S$33)/2</f>
        <v>101.54546087888532</v>
      </c>
      <c r="R116" s="32">
        <f t="shared" ref="R116" si="867">AVERAGE(H116,L117)</f>
        <v>0.51100000000000001</v>
      </c>
      <c r="S116" s="32">
        <f t="shared" ref="S116" si="868">AVERAGE(I116,M117)</f>
        <v>0.27900000000000003</v>
      </c>
      <c r="T116" s="32">
        <f t="shared" ref="T116" si="869">AVERAGE(J116,N117)</f>
        <v>0.15050000000000002</v>
      </c>
      <c r="U116" s="32">
        <f t="shared" ref="U116" si="870">AVERAGE(K116,O117)</f>
        <v>0.2145</v>
      </c>
      <c r="V116" s="21">
        <f>Q116*Q117/'Advanced - Home'!$S$33</f>
        <v>100.86426616921185</v>
      </c>
      <c r="W116" s="21">
        <f t="shared" ref="W116" si="871">AVERAGE(V116:V117)</f>
        <v>100.86163516302292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98.152883172561616</v>
      </c>
      <c r="R117" s="32">
        <f t="shared" ref="R117" si="879">AVERAGE(H117,L116)</f>
        <v>0.53049999999999997</v>
      </c>
      <c r="S117" s="32">
        <f t="shared" ref="S117" si="880">AVERAGE(I117,M116)</f>
        <v>0.29449999999999998</v>
      </c>
      <c r="T117" s="32">
        <f t="shared" ref="T117" si="881">AVERAGE(J117,N116)</f>
        <v>0.1245</v>
      </c>
      <c r="U117" s="32">
        <f t="shared" ref="U117" si="882">AVERAGE(K117,O116)</f>
        <v>0.25149999999999995</v>
      </c>
      <c r="V117" s="21">
        <f>Q117*Q116/'Advanced - Road'!$S$33</f>
        <v>100.85900415683399</v>
      </c>
      <c r="W117" s="21">
        <f t="shared" ref="W117" si="883">W116</f>
        <v>100.86163516302292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0.51800000000000002</v>
      </c>
      <c r="I118" s="31">
        <f>VLOOKUP($C118,'Four Factors - Road'!$B:$O,8,FALSE)</f>
        <v>0.28499999999999998</v>
      </c>
      <c r="J118" s="31">
        <f>VLOOKUP($C118,'Four Factors - Road'!$B:$O,9,FALSE)/100</f>
        <v>0.158</v>
      </c>
      <c r="K118" s="31">
        <f>VLOOKUP($C118,'Four Factors - Road'!$B:$O,10,FALSE)/100</f>
        <v>0.185</v>
      </c>
      <c r="L118" s="31">
        <f>VLOOKUP($C118,'Four Factors - Road'!$B:$O,11,FALSE)/100</f>
        <v>0.53500000000000003</v>
      </c>
      <c r="M118" s="31">
        <f>VLOOKUP($C118,'Four Factors - Road'!$B:$O,12,FALSE)</f>
        <v>0.27400000000000002</v>
      </c>
      <c r="N118" s="31">
        <f>VLOOKUP($C118,'Four Factors - Road'!$B:$O,13,FALSE)/100</f>
        <v>0.122</v>
      </c>
      <c r="O118" s="31">
        <f>VLOOKUP($C118,'Four Factors - Road'!$B:$O,14,FALSE)/100</f>
        <v>0.23399999999999999</v>
      </c>
      <c r="P118" s="17">
        <f>VLOOKUP($C118,'Advanced - Road'!B:T,18,FALSE)</f>
        <v>104.27</v>
      </c>
      <c r="Q118" s="17">
        <f>(P118+'Advanced - Road'!$S$33)/2</f>
        <v>101.54546087888532</v>
      </c>
      <c r="R118" s="31">
        <f t="shared" ref="R118" si="887">AVERAGE(H118,L119)</f>
        <v>0.502</v>
      </c>
      <c r="S118" s="31">
        <f t="shared" ref="S118" si="888">AVERAGE(I118,M119)</f>
        <v>0.26049999999999995</v>
      </c>
      <c r="T118" s="31">
        <f t="shared" ref="T118" si="889">AVERAGE(J118,N119)</f>
        <v>0.14600000000000002</v>
      </c>
      <c r="U118" s="31">
        <f t="shared" ref="U118" si="890">AVERAGE(K118,O119)</f>
        <v>0.19600000000000001</v>
      </c>
      <c r="V118" s="17">
        <f>Q118*Q119/'Advanced - Home'!$S$33</f>
        <v>98.952885382313298</v>
      </c>
      <c r="W118" s="17">
        <f t="shared" ref="W118" si="891">AVERAGE(V118:V119)</f>
        <v>98.950304233768406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0.52500000000000002</v>
      </c>
      <c r="I119" s="31">
        <f>VLOOKUP($C119,'Four Factors - Home'!$B:$O,8,FALSE)</f>
        <v>0.311</v>
      </c>
      <c r="J119" s="31">
        <f>VLOOKUP($C119,'Four Factors - Home'!$B:$O,9,FALSE)/100</f>
        <v>0.14499999999999999</v>
      </c>
      <c r="K119" s="31">
        <f>VLOOKUP($C119,'Four Factors - Home'!$B:$O,10,FALSE)/100</f>
        <v>0.215</v>
      </c>
      <c r="L119" s="31">
        <f>VLOOKUP($C119,'Four Factors - Home'!$B:$O,11,FALSE)/100</f>
        <v>0.48599999999999999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0.13400000000000001</v>
      </c>
      <c r="O119" s="31">
        <f>VLOOKUP($C119,'Four Factors - Home'!$B:$O,14,FALSE)/100</f>
        <v>0.20699999999999999</v>
      </c>
      <c r="P119" s="17">
        <f>VLOOKUP($C119,'Advanced - Home'!B:T,18,FALSE)</f>
        <v>93.77</v>
      </c>
      <c r="Q119" s="17">
        <f>(P119+'Advanced - Home'!$S$33)/2</f>
        <v>96.292883172561616</v>
      </c>
      <c r="R119" s="31">
        <f t="shared" ref="R119" si="899">AVERAGE(H119,L118)</f>
        <v>0.53</v>
      </c>
      <c r="S119" s="31">
        <f t="shared" ref="S119" si="900">AVERAGE(I119,M118)</f>
        <v>0.29249999999999998</v>
      </c>
      <c r="T119" s="31">
        <f t="shared" ref="T119" si="901">AVERAGE(J119,N118)</f>
        <v>0.13350000000000001</v>
      </c>
      <c r="U119" s="31">
        <f t="shared" ref="U119" si="902">AVERAGE(K119,O118)</f>
        <v>0.22449999999999998</v>
      </c>
      <c r="V119" s="17">
        <f>Q119*Q118/'Advanced - Road'!$S$33</f>
        <v>98.947723085223529</v>
      </c>
      <c r="W119" s="17">
        <f t="shared" ref="W119" si="903">W118</f>
        <v>98.950304233768406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0.51800000000000002</v>
      </c>
      <c r="I120" s="32">
        <f>VLOOKUP($C120,'Four Factors - Road'!$B:$O,8,FALSE)</f>
        <v>0.28499999999999998</v>
      </c>
      <c r="J120" s="32">
        <f>VLOOKUP($C120,'Four Factors - Road'!$B:$O,9,FALSE)/100</f>
        <v>0.158</v>
      </c>
      <c r="K120" s="32">
        <f>VLOOKUP($C120,'Four Factors - Road'!$B:$O,10,FALSE)/100</f>
        <v>0.185</v>
      </c>
      <c r="L120" s="32">
        <f>VLOOKUP($C120,'Four Factors - Road'!$B:$O,11,FALSE)/100</f>
        <v>0.53500000000000003</v>
      </c>
      <c r="M120" s="32">
        <f>VLOOKUP($C120,'Four Factors - Road'!$B:$O,12,FALSE)</f>
        <v>0.27400000000000002</v>
      </c>
      <c r="N120" s="32">
        <f>VLOOKUP($C120,'Four Factors - Road'!$B:$O,13,FALSE)/100</f>
        <v>0.122</v>
      </c>
      <c r="O120" s="32">
        <f>VLOOKUP($C120,'Four Factors - Road'!$B:$O,14,FALSE)/100</f>
        <v>0.23399999999999999</v>
      </c>
      <c r="P120" s="21">
        <f>VLOOKUP($C120,'Advanced - Road'!B:T,18,FALSE)</f>
        <v>104.27</v>
      </c>
      <c r="Q120" s="21">
        <f>(P120+'Advanced - Road'!$S$33)/2</f>
        <v>101.54546087888532</v>
      </c>
      <c r="R120" s="32">
        <f t="shared" ref="R120" si="907">AVERAGE(H120,L121)</f>
        <v>0.51700000000000002</v>
      </c>
      <c r="S120" s="32">
        <f t="shared" ref="S120" si="908">AVERAGE(I120,M121)</f>
        <v>0.28849999999999998</v>
      </c>
      <c r="T120" s="32">
        <f t="shared" ref="T120" si="909">AVERAGE(J120,N121)</f>
        <v>0.16</v>
      </c>
      <c r="U120" s="32">
        <f t="shared" ref="U120" si="910">AVERAGE(K120,O121)</f>
        <v>0.2205</v>
      </c>
      <c r="V120" s="21">
        <f>Q120*Q121/'Advanced - Home'!$S$33</f>
        <v>101.79426596068669</v>
      </c>
      <c r="W120" s="21">
        <f t="shared" ref="W120" si="911">AVERAGE(V120:V121)</f>
        <v>101.79161069580536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7</v>
      </c>
      <c r="AA120" s="23">
        <f t="shared" ref="AA120" si="913">Y120+Y121</f>
        <v>223</v>
      </c>
      <c r="AB120" s="22">
        <f t="shared" ref="AB120" si="914">D120-Z120</f>
        <v>-7</v>
      </c>
      <c r="AC120" s="22">
        <f t="shared" ref="AC120" si="915">AA120-E120</f>
        <v>223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</v>
      </c>
      <c r="Q121" s="21">
        <f>(P121+'Advanced - Home'!$S$33)/2</f>
        <v>99.057883172561617</v>
      </c>
      <c r="R121" s="32">
        <f t="shared" ref="R121" si="919">AVERAGE(H121,L120)</f>
        <v>0.53750000000000009</v>
      </c>
      <c r="S121" s="32">
        <f t="shared" ref="S121" si="920">AVERAGE(I121,M120)</f>
        <v>0.26850000000000002</v>
      </c>
      <c r="T121" s="32">
        <f t="shared" ref="T121" si="921">AVERAGE(J121,N120)</f>
        <v>0.13550000000000001</v>
      </c>
      <c r="U121" s="32">
        <f t="shared" ref="U121" si="922">AVERAGE(K121,O120)</f>
        <v>0.24299999999999999</v>
      </c>
      <c r="V121" s="21">
        <f>Q121*Q120/'Advanced - Road'!$S$33</f>
        <v>101.78895543092403</v>
      </c>
      <c r="W121" s="21">
        <f t="shared" ref="W121" si="923">W120</f>
        <v>101.79161069580536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-7</v>
      </c>
      <c r="AA121" s="23">
        <f t="shared" ref="AA121" si="925">AA120</f>
        <v>223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0.52200000000000002</v>
      </c>
      <c r="I122" s="31">
        <f>VLOOKUP($C122,'Four Factors - Road'!$B:$O,8,FALSE)</f>
        <v>0.26900000000000002</v>
      </c>
      <c r="J122" s="31">
        <f>VLOOKUP($C122,'Four Factors - Road'!$B:$O,9,FALSE)/100</f>
        <v>0.124</v>
      </c>
      <c r="K122" s="31">
        <f>VLOOKUP($C122,'Four Factors - Road'!$B:$O,10,FALSE)/100</f>
        <v>0.19899999999999998</v>
      </c>
      <c r="L122" s="31">
        <f>VLOOKUP($C122,'Four Factors - Road'!$B:$O,11,FALSE)/100</f>
        <v>0.50700000000000001</v>
      </c>
      <c r="M122" s="31">
        <f>VLOOKUP($C122,'Four Factors - Road'!$B:$O,12,FALSE)</f>
        <v>0.317</v>
      </c>
      <c r="N122" s="31">
        <f>VLOOKUP($C122,'Four Factors - Road'!$B:$O,13,FALSE)/100</f>
        <v>0.14300000000000002</v>
      </c>
      <c r="O122" s="31">
        <f>VLOOKUP($C122,'Four Factors - Road'!$B:$O,14,FALSE)/100</f>
        <v>0.24600000000000002</v>
      </c>
      <c r="P122" s="17">
        <f>VLOOKUP($C122,'Advanced - Road'!B:T,18,FALSE)</f>
        <v>98.14</v>
      </c>
      <c r="Q122" s="17">
        <f>(P122+'Advanced - Road'!$S$33)/2</f>
        <v>98.480460878885324</v>
      </c>
      <c r="R122" s="31">
        <f t="shared" ref="R122" si="927">AVERAGE(H122,L123)</f>
        <v>0.52350000000000008</v>
      </c>
      <c r="S122" s="31">
        <f t="shared" ref="S122" si="928">AVERAGE(I122,M123)</f>
        <v>0.24349999999999999</v>
      </c>
      <c r="T122" s="31">
        <f t="shared" ref="T122" si="929">AVERAGE(J122,N123)</f>
        <v>0.14150000000000001</v>
      </c>
      <c r="U122" s="31">
        <f t="shared" ref="U122" si="930">AVERAGE(K122,O123)</f>
        <v>0.22099999999999997</v>
      </c>
      <c r="V122" s="17">
        <f>Q122*Q123/'Advanced - Home'!$S$33</f>
        <v>98.442706252964669</v>
      </c>
      <c r="W122" s="17">
        <f t="shared" ref="W122" si="931">AVERAGE(V122:V123)</f>
        <v>98.440138412249183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0.51600000000000001</v>
      </c>
      <c r="I123" s="31">
        <f>VLOOKUP($C123,'Four Factors - Home'!$B:$O,8,FALSE)</f>
        <v>0.28899999999999998</v>
      </c>
      <c r="J123" s="31">
        <f>VLOOKUP($C123,'Four Factors - Home'!$B:$O,9,FALSE)/100</f>
        <v>0.15</v>
      </c>
      <c r="K123" s="31">
        <f>VLOOKUP($C123,'Four Factors - Home'!$B:$O,10,FALSE)/100</f>
        <v>0.248</v>
      </c>
      <c r="L123" s="31">
        <f>VLOOKUP($C123,'Four Factors - Home'!$B:$O,11,FALSE)/100</f>
        <v>0.52500000000000002</v>
      </c>
      <c r="M123" s="31">
        <f>VLOOKUP($C123,'Four Factors - Home'!$B:$O,12,FALSE)</f>
        <v>0.218</v>
      </c>
      <c r="N123" s="31">
        <f>VLOOKUP($C123,'Four Factors - Home'!$B:$O,13,FALSE)/100</f>
        <v>0.159</v>
      </c>
      <c r="O123" s="31">
        <f>VLOOKUP($C123,'Four Factors - Home'!$B:$O,14,FALSE)/100</f>
        <v>0.24299999999999999</v>
      </c>
      <c r="P123" s="17">
        <f>VLOOKUP($C123,'Advanced - Home'!B:T,18,FALSE)</f>
        <v>98.74</v>
      </c>
      <c r="Q123" s="17">
        <f>(P123+'Advanced - Home'!$S$33)/2</f>
        <v>98.777883172561616</v>
      </c>
      <c r="R123" s="31">
        <f t="shared" ref="R123" si="939">AVERAGE(H123,L122)</f>
        <v>0.51150000000000007</v>
      </c>
      <c r="S123" s="31">
        <f t="shared" ref="S123" si="940">AVERAGE(I123,M122)</f>
        <v>0.30299999999999999</v>
      </c>
      <c r="T123" s="31">
        <f t="shared" ref="T123" si="941">AVERAGE(J123,N122)</f>
        <v>0.14650000000000002</v>
      </c>
      <c r="U123" s="31">
        <f t="shared" ref="U123" si="942">AVERAGE(K123,O122)</f>
        <v>0.247</v>
      </c>
      <c r="V123" s="17">
        <f>Q123*Q122/'Advanced - Road'!$S$33</f>
        <v>98.437570571533712</v>
      </c>
      <c r="W123" s="17">
        <f t="shared" ref="W123" si="943">W122</f>
        <v>98.440138412249183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0.52200000000000002</v>
      </c>
      <c r="I124" s="32">
        <f>VLOOKUP($C124,'Four Factors - Road'!$B:$O,8,FALSE)</f>
        <v>0.26900000000000002</v>
      </c>
      <c r="J124" s="32">
        <f>VLOOKUP($C124,'Four Factors - Road'!$B:$O,9,FALSE)/100</f>
        <v>0.124</v>
      </c>
      <c r="K124" s="32">
        <f>VLOOKUP($C124,'Four Factors - Road'!$B:$O,10,FALSE)/100</f>
        <v>0.19899999999999998</v>
      </c>
      <c r="L124" s="32">
        <f>VLOOKUP($C124,'Four Factors - Road'!$B:$O,11,FALSE)/100</f>
        <v>0.50700000000000001</v>
      </c>
      <c r="M124" s="32">
        <f>VLOOKUP($C124,'Four Factors - Road'!$B:$O,12,FALSE)</f>
        <v>0.317</v>
      </c>
      <c r="N124" s="32">
        <f>VLOOKUP($C124,'Four Factors - Road'!$B:$O,13,FALSE)/100</f>
        <v>0.14300000000000002</v>
      </c>
      <c r="O124" s="32">
        <f>VLOOKUP($C124,'Four Factors - Road'!$B:$O,14,FALSE)/100</f>
        <v>0.24600000000000002</v>
      </c>
      <c r="P124" s="21">
        <f>VLOOKUP($C124,'Advanced - Road'!B:T,18,FALSE)</f>
        <v>98.14</v>
      </c>
      <c r="Q124" s="21">
        <f>(P124+'Advanced - Road'!$S$33)/2</f>
        <v>98.480460878885324</v>
      </c>
      <c r="R124" s="32">
        <f t="shared" ref="R124" si="947">AVERAGE(H124,L125)</f>
        <v>0.51500000000000001</v>
      </c>
      <c r="S124" s="32">
        <f t="shared" ref="S124" si="948">AVERAGE(I124,M125)</f>
        <v>0.26850000000000002</v>
      </c>
      <c r="T124" s="32">
        <f t="shared" ref="T124" si="949">AVERAGE(J124,N125)</f>
        <v>0.1265</v>
      </c>
      <c r="U124" s="32">
        <f t="shared" ref="U124" si="950">AVERAGE(K124,O125)</f>
        <v>0.22349999999999998</v>
      </c>
      <c r="V124" s="21">
        <f>Q124*Q125/'Advanced - Home'!$S$33</f>
        <v>100.64022416199479</v>
      </c>
      <c r="W124" s="21">
        <f t="shared" ref="W124" si="951">AVERAGE(V124:V125)</f>
        <v>100.63759899985678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100.98288317256163</v>
      </c>
      <c r="R125" s="32">
        <f t="shared" ref="R125" si="959">AVERAGE(H125,L124)</f>
        <v>0.502</v>
      </c>
      <c r="S125" s="32">
        <f t="shared" ref="S125" si="960">AVERAGE(I125,M124)</f>
        <v>0.29349999999999998</v>
      </c>
      <c r="T125" s="32">
        <f t="shared" ref="T125" si="961">AVERAGE(J125,N124)</f>
        <v>0.155</v>
      </c>
      <c r="U125" s="32">
        <f t="shared" ref="U125" si="962">AVERAGE(K125,O124)</f>
        <v>0.22600000000000003</v>
      </c>
      <c r="V125" s="21">
        <f>Q125*Q124/'Advanced - Road'!$S$33</f>
        <v>100.63497383771877</v>
      </c>
      <c r="W125" s="21">
        <f t="shared" ref="W125" si="963">W124</f>
        <v>100.63759899985678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0.52200000000000002</v>
      </c>
      <c r="I126" s="31">
        <f>VLOOKUP($C126,'Four Factors - Road'!$B:$O,8,FALSE)</f>
        <v>0.26900000000000002</v>
      </c>
      <c r="J126" s="31">
        <f>VLOOKUP($C126,'Four Factors - Road'!$B:$O,9,FALSE)/100</f>
        <v>0.124</v>
      </c>
      <c r="K126" s="31">
        <f>VLOOKUP($C126,'Four Factors - Road'!$B:$O,10,FALSE)/100</f>
        <v>0.19899999999999998</v>
      </c>
      <c r="L126" s="31">
        <f>VLOOKUP($C126,'Four Factors - Road'!$B:$O,11,FALSE)/100</f>
        <v>0.50700000000000001</v>
      </c>
      <c r="M126" s="31">
        <f>VLOOKUP($C126,'Four Factors - Road'!$B:$O,12,FALSE)</f>
        <v>0.317</v>
      </c>
      <c r="N126" s="31">
        <f>VLOOKUP($C126,'Four Factors - Road'!$B:$O,13,FALSE)/100</f>
        <v>0.14300000000000002</v>
      </c>
      <c r="O126" s="31">
        <f>VLOOKUP($C126,'Four Factors - Road'!$B:$O,14,FALSE)/100</f>
        <v>0.24600000000000002</v>
      </c>
      <c r="P126" s="17">
        <f>VLOOKUP($C126,'Advanced - Road'!B:T,18,FALSE)</f>
        <v>98.14</v>
      </c>
      <c r="Q126" s="17">
        <f>(P126+'Advanced - Road'!$S$33)/2</f>
        <v>98.480460878885324</v>
      </c>
      <c r="R126" s="31">
        <f t="shared" ref="R126" si="967">AVERAGE(H126,L127)</f>
        <v>0.51249999999999996</v>
      </c>
      <c r="S126" s="31">
        <f t="shared" ref="S126" si="968">AVERAGE(I126,M127)</f>
        <v>0.26550000000000001</v>
      </c>
      <c r="T126" s="31">
        <f t="shared" ref="T126" si="969">AVERAGE(J126,N127)</f>
        <v>0.13</v>
      </c>
      <c r="U126" s="31">
        <f t="shared" ref="U126" si="970">AVERAGE(K126,O127)</f>
        <v>0.22649999999999998</v>
      </c>
      <c r="V126" s="17">
        <f>Q126*Q127/'Advanced - Home'!$S$33</f>
        <v>98.975890870348394</v>
      </c>
      <c r="W126" s="17">
        <f t="shared" ref="W126" si="971">AVERAGE(V126:V127)</f>
        <v>98.973309121714067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99.312883172561612</v>
      </c>
      <c r="R127" s="31">
        <f t="shared" ref="R127" si="979">AVERAGE(H127,L126)</f>
        <v>0.51800000000000002</v>
      </c>
      <c r="S127" s="31">
        <f t="shared" ref="S127" si="980">AVERAGE(I127,M126)</f>
        <v>0.29200000000000004</v>
      </c>
      <c r="T127" s="31">
        <f t="shared" ref="T127" si="981">AVERAGE(J127,N126)</f>
        <v>0.14100000000000001</v>
      </c>
      <c r="U127" s="31">
        <f t="shared" ref="U127" si="982">AVERAGE(K127,O126)</f>
        <v>0.23450000000000001</v>
      </c>
      <c r="V127" s="17">
        <f>Q127*Q126/'Advanced - Road'!$S$33</f>
        <v>98.97072737307974</v>
      </c>
      <c r="W127" s="17">
        <f t="shared" ref="W127" si="983">W126</f>
        <v>98.973309121714067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0.52200000000000002</v>
      </c>
      <c r="I128" s="32">
        <f>VLOOKUP($C128,'Four Factors - Road'!$B:$O,8,FALSE)</f>
        <v>0.26900000000000002</v>
      </c>
      <c r="J128" s="32">
        <f>VLOOKUP($C128,'Four Factors - Road'!$B:$O,9,FALSE)/100</f>
        <v>0.124</v>
      </c>
      <c r="K128" s="32">
        <f>VLOOKUP($C128,'Four Factors - Road'!$B:$O,10,FALSE)/100</f>
        <v>0.19899999999999998</v>
      </c>
      <c r="L128" s="32">
        <f>VLOOKUP($C128,'Four Factors - Road'!$B:$O,11,FALSE)/100</f>
        <v>0.50700000000000001</v>
      </c>
      <c r="M128" s="32">
        <f>VLOOKUP($C128,'Four Factors - Road'!$B:$O,12,FALSE)</f>
        <v>0.317</v>
      </c>
      <c r="N128" s="32">
        <f>VLOOKUP($C128,'Four Factors - Road'!$B:$O,13,FALSE)/100</f>
        <v>0.14300000000000002</v>
      </c>
      <c r="O128" s="32">
        <f>VLOOKUP($C128,'Four Factors - Road'!$B:$O,14,FALSE)/100</f>
        <v>0.24600000000000002</v>
      </c>
      <c r="P128" s="21">
        <f>VLOOKUP($C128,'Advanced - Road'!B:T,18,FALSE)</f>
        <v>98.14</v>
      </c>
      <c r="Q128" s="21">
        <f>(P128+'Advanced - Road'!$S$33)/2</f>
        <v>98.480460878885324</v>
      </c>
      <c r="R128" s="32">
        <f t="shared" ref="R128" si="987">AVERAGE(H128,L129)</f>
        <v>0.51249999999999996</v>
      </c>
      <c r="S128" s="32">
        <f t="shared" ref="S128" si="988">AVERAGE(I128,M129)</f>
        <v>0.23300000000000001</v>
      </c>
      <c r="T128" s="32">
        <f t="shared" ref="T128" si="989">AVERAGE(J128,N129)</f>
        <v>0.127</v>
      </c>
      <c r="U128" s="32">
        <f t="shared" ref="U128" si="990">AVERAGE(K128,O129)</f>
        <v>0.19750000000000001</v>
      </c>
      <c r="V128" s="21">
        <f>Q128*Q129/'Advanced - Home'!$S$33</f>
        <v>98.587214233377082</v>
      </c>
      <c r="W128" s="21">
        <f t="shared" ref="W128" si="991">AVERAGE(V128:V129)</f>
        <v>98.584642623225648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98.922883172561626</v>
      </c>
      <c r="R129" s="32">
        <f t="shared" ref="R129" si="999">AVERAGE(H129,L128)</f>
        <v>0.503</v>
      </c>
      <c r="S129" s="32">
        <f t="shared" ref="S129" si="1000">AVERAGE(I129,M128)</f>
        <v>0.312</v>
      </c>
      <c r="T129" s="32">
        <f t="shared" ref="T129" si="1001">AVERAGE(J129,N128)</f>
        <v>0.13100000000000001</v>
      </c>
      <c r="U129" s="32">
        <f t="shared" ref="U129" si="1002">AVERAGE(K129,O128)</f>
        <v>0.22550000000000001</v>
      </c>
      <c r="V129" s="21">
        <f>Q129*Q128/'Advanced - Road'!$S$33</f>
        <v>98.582071013074227</v>
      </c>
      <c r="W129" s="21">
        <f t="shared" ref="W129" si="1003">W128</f>
        <v>98.584642623225648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0.52200000000000002</v>
      </c>
      <c r="I130" s="31">
        <f>VLOOKUP($C130,'Four Factors - Road'!$B:$O,8,FALSE)</f>
        <v>0.26900000000000002</v>
      </c>
      <c r="J130" s="31">
        <f>VLOOKUP($C130,'Four Factors - Road'!$B:$O,9,FALSE)/100</f>
        <v>0.124</v>
      </c>
      <c r="K130" s="31">
        <f>VLOOKUP($C130,'Four Factors - Road'!$B:$O,10,FALSE)/100</f>
        <v>0.19899999999999998</v>
      </c>
      <c r="L130" s="31">
        <f>VLOOKUP($C130,'Four Factors - Road'!$B:$O,11,FALSE)/100</f>
        <v>0.50700000000000001</v>
      </c>
      <c r="M130" s="31">
        <f>VLOOKUP($C130,'Four Factors - Road'!$B:$O,12,FALSE)</f>
        <v>0.317</v>
      </c>
      <c r="N130" s="31">
        <f>VLOOKUP($C130,'Four Factors - Road'!$B:$O,13,FALSE)/100</f>
        <v>0.14300000000000002</v>
      </c>
      <c r="O130" s="31">
        <f>VLOOKUP($C130,'Four Factors - Road'!$B:$O,14,FALSE)/100</f>
        <v>0.24600000000000002</v>
      </c>
      <c r="P130" s="17">
        <f>VLOOKUP($C130,'Advanced - Road'!B:T,18,FALSE)</f>
        <v>98.14</v>
      </c>
      <c r="Q130" s="17">
        <f>(P130+'Advanced - Road'!$S$33)/2</f>
        <v>98.480460878885324</v>
      </c>
      <c r="R130" s="31">
        <f t="shared" ref="R130" si="1007">AVERAGE(H130,L131)</f>
        <v>0.52</v>
      </c>
      <c r="S130" s="31">
        <f t="shared" ref="S130" si="1008">AVERAGE(I130,M131)</f>
        <v>0.2445</v>
      </c>
      <c r="T130" s="31">
        <f t="shared" ref="T130" si="1009">AVERAGE(J130,N131)</f>
        <v>0.1305</v>
      </c>
      <c r="U130" s="31">
        <f t="shared" ref="U130" si="1010">AVERAGE(K130,O131)</f>
        <v>0.20100000000000001</v>
      </c>
      <c r="V130" s="17">
        <f>Q130*Q131/'Advanced - Home'!$S$33</f>
        <v>97.854708263700374</v>
      </c>
      <c r="W130" s="17">
        <f t="shared" ref="W130" si="1011">AVERAGE(V130:V131)</f>
        <v>97.852155760689783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0.28699999999999998</v>
      </c>
      <c r="J131" s="31">
        <f>VLOOKUP($C131,'Four Factors - Home'!$B:$O,9,FALSE)/100</f>
        <v>0.13200000000000001</v>
      </c>
      <c r="K131" s="31">
        <f>VLOOKUP($C131,'Four Factors - Home'!$B:$O,10,FALSE)/100</f>
        <v>0.29699999999999999</v>
      </c>
      <c r="L131" s="31">
        <f>VLOOKUP($C131,'Four Factors - Home'!$B:$O,11,FALSE)/100</f>
        <v>0.51800000000000002</v>
      </c>
      <c r="M131" s="31">
        <f>VLOOKUP($C131,'Four Factors - Home'!$B:$O,12,FALSE)</f>
        <v>0.22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97.56</v>
      </c>
      <c r="Q131" s="17">
        <f>(P131+'Advanced - Home'!$S$33)/2</f>
        <v>98.187883172561612</v>
      </c>
      <c r="R131" s="31">
        <f t="shared" ref="R131" si="1019">AVERAGE(H131,L130)</f>
        <v>0.48950000000000005</v>
      </c>
      <c r="S131" s="31">
        <f t="shared" ref="S131" si="1020">AVERAGE(I131,M130)</f>
        <v>0.30199999999999999</v>
      </c>
      <c r="T131" s="31">
        <f t="shared" ref="T131" si="1021">AVERAGE(J131,N130)</f>
        <v>0.13750000000000001</v>
      </c>
      <c r="U131" s="31">
        <f t="shared" ref="U131" si="1022">AVERAGE(K131,O130)</f>
        <v>0.27150000000000002</v>
      </c>
      <c r="V131" s="17">
        <f>Q131*Q130/'Advanced - Road'!$S$33</f>
        <v>97.849603257679206</v>
      </c>
      <c r="W131" s="17">
        <f t="shared" ref="W131" si="1023">W130</f>
        <v>97.852155760689783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0.52200000000000002</v>
      </c>
      <c r="I132" s="32">
        <f>VLOOKUP($C132,'Four Factors - Road'!$B:$O,8,FALSE)</f>
        <v>0.26900000000000002</v>
      </c>
      <c r="J132" s="32">
        <f>VLOOKUP($C132,'Four Factors - Road'!$B:$O,9,FALSE)/100</f>
        <v>0.124</v>
      </c>
      <c r="K132" s="32">
        <f>VLOOKUP($C132,'Four Factors - Road'!$B:$O,10,FALSE)/100</f>
        <v>0.19899999999999998</v>
      </c>
      <c r="L132" s="32">
        <f>VLOOKUP($C132,'Four Factors - Road'!$B:$O,11,FALSE)/100</f>
        <v>0.50700000000000001</v>
      </c>
      <c r="M132" s="32">
        <f>VLOOKUP($C132,'Four Factors - Road'!$B:$O,12,FALSE)</f>
        <v>0.317</v>
      </c>
      <c r="N132" s="32">
        <f>VLOOKUP($C132,'Four Factors - Road'!$B:$O,13,FALSE)/100</f>
        <v>0.14300000000000002</v>
      </c>
      <c r="O132" s="32">
        <f>VLOOKUP($C132,'Four Factors - Road'!$B:$O,14,FALSE)/100</f>
        <v>0.24600000000000002</v>
      </c>
      <c r="P132" s="21">
        <f>VLOOKUP($C132,'Advanced - Road'!B:T,18,FALSE)</f>
        <v>98.14</v>
      </c>
      <c r="Q132" s="21">
        <f>(P132+'Advanced - Road'!$S$33)/2</f>
        <v>98.480460878885324</v>
      </c>
      <c r="R132" s="32">
        <f t="shared" ref="R132" si="1027">AVERAGE(H132,L133)</f>
        <v>0.51100000000000001</v>
      </c>
      <c r="S132" s="32">
        <f t="shared" ref="S132" si="1028">AVERAGE(I132,M133)</f>
        <v>0.24149999999999999</v>
      </c>
      <c r="T132" s="32">
        <f t="shared" ref="T132" si="1029">AVERAGE(J132,N133)</f>
        <v>0.1255</v>
      </c>
      <c r="U132" s="32">
        <f t="shared" ref="U132" si="1030">AVERAGE(K132,O133)</f>
        <v>0.21799999999999997</v>
      </c>
      <c r="V132" s="21">
        <f>Q132*Q133/'Advanced - Home'!$S$33</f>
        <v>98.442706252964669</v>
      </c>
      <c r="W132" s="21">
        <f t="shared" ref="W132" si="1031">AVERAGE(V132:V133)</f>
        <v>98.440138412249183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0.27900000000000003</v>
      </c>
      <c r="J133" s="32">
        <f>VLOOKUP($C133,'Four Factors - Home'!$B:$O,9,FALSE)/100</f>
        <v>0.13</v>
      </c>
      <c r="K133" s="32">
        <f>VLOOKUP($C133,'Four Factors - Home'!$B:$O,10,FALSE)/100</f>
        <v>0.23699999999999999</v>
      </c>
      <c r="L133" s="32">
        <f>VLOOKUP($C133,'Four Factors - Home'!$B:$O,11,FALSE)/100</f>
        <v>0.5</v>
      </c>
      <c r="M133" s="32">
        <f>VLOOKUP($C133,'Four Factors - Home'!$B:$O,12,FALSE)</f>
        <v>0.214</v>
      </c>
      <c r="N133" s="32">
        <f>VLOOKUP($C133,'Four Factors - Home'!$B:$O,13,FALSE)/100</f>
        <v>0.127</v>
      </c>
      <c r="O133" s="32">
        <f>VLOOKUP($C133,'Four Factors - Home'!$B:$O,14,FALSE)/100</f>
        <v>0.23699999999999999</v>
      </c>
      <c r="P133" s="21">
        <f>VLOOKUP($C133,'Advanced - Home'!B:T,18,FALSE)</f>
        <v>98.74</v>
      </c>
      <c r="Q133" s="21">
        <f>(P133+'Advanced - Home'!$S$33)/2</f>
        <v>98.777883172561616</v>
      </c>
      <c r="R133" s="32">
        <f t="shared" ref="R133" si="1039">AVERAGE(H133,L132)</f>
        <v>0.53200000000000003</v>
      </c>
      <c r="S133" s="32">
        <f t="shared" ref="S133" si="1040">AVERAGE(I133,M132)</f>
        <v>0.29800000000000004</v>
      </c>
      <c r="T133" s="32">
        <f t="shared" ref="T133" si="1041">AVERAGE(J133,N132)</f>
        <v>0.13650000000000001</v>
      </c>
      <c r="U133" s="32">
        <f t="shared" ref="U133" si="1042">AVERAGE(K133,O132)</f>
        <v>0.24149999999999999</v>
      </c>
      <c r="V133" s="21">
        <f>Q133*Q132/'Advanced - Road'!$S$33</f>
        <v>98.437570571533712</v>
      </c>
      <c r="W133" s="21">
        <f t="shared" ref="W133" si="1043">W132</f>
        <v>98.440138412249183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0.52200000000000002</v>
      </c>
      <c r="I134" s="31">
        <f>VLOOKUP($C134,'Four Factors - Road'!$B:$O,8,FALSE)</f>
        <v>0.26900000000000002</v>
      </c>
      <c r="J134" s="31">
        <f>VLOOKUP($C134,'Four Factors - Road'!$B:$O,9,FALSE)/100</f>
        <v>0.124</v>
      </c>
      <c r="K134" s="31">
        <f>VLOOKUP($C134,'Four Factors - Road'!$B:$O,10,FALSE)/100</f>
        <v>0.19899999999999998</v>
      </c>
      <c r="L134" s="31">
        <f>VLOOKUP($C134,'Four Factors - Road'!$B:$O,11,FALSE)/100</f>
        <v>0.50700000000000001</v>
      </c>
      <c r="M134" s="31">
        <f>VLOOKUP($C134,'Four Factors - Road'!$B:$O,12,FALSE)</f>
        <v>0.317</v>
      </c>
      <c r="N134" s="31">
        <f>VLOOKUP($C134,'Four Factors - Road'!$B:$O,13,FALSE)/100</f>
        <v>0.14300000000000002</v>
      </c>
      <c r="O134" s="31">
        <f>VLOOKUP($C134,'Four Factors - Road'!$B:$O,14,FALSE)/100</f>
        <v>0.24600000000000002</v>
      </c>
      <c r="P134" s="17">
        <f>VLOOKUP($C134,'Advanced - Road'!B:T,18,FALSE)</f>
        <v>98.14</v>
      </c>
      <c r="Q134" s="17">
        <f>(P134+'Advanced - Road'!$S$33)/2</f>
        <v>98.480460878885324</v>
      </c>
      <c r="R134" s="31">
        <f t="shared" ref="R134" si="1047">AVERAGE(H134,L135)</f>
        <v>0.51249999999999996</v>
      </c>
      <c r="S134" s="31">
        <f t="shared" ref="S134" si="1048">AVERAGE(I134,M135)</f>
        <v>0.27250000000000002</v>
      </c>
      <c r="T134" s="31">
        <f t="shared" ref="T134" si="1049">AVERAGE(J134,N135)</f>
        <v>0.14200000000000002</v>
      </c>
      <c r="U134" s="31">
        <f t="shared" ref="U134" si="1050">AVERAGE(K134,O135)</f>
        <v>0.2135</v>
      </c>
      <c r="V134" s="17">
        <f>Q134*Q135/'Advanced - Home'!$S$33</f>
        <v>95.921291146458472</v>
      </c>
      <c r="W134" s="17">
        <f t="shared" ref="W134" si="1051">AVERAGE(V134:V135)</f>
        <v>95.918789075901259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1</v>
      </c>
      <c r="AA134" s="19">
        <f t="shared" ref="AA134" si="1053">Y134+Y135</f>
        <v>207</v>
      </c>
      <c r="AB134" s="4">
        <f t="shared" ref="AB134" si="1054">D134-Z134</f>
        <v>-1</v>
      </c>
      <c r="AC134" s="4">
        <f t="shared" ref="AC134" si="1055">AA134-E134</f>
        <v>207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0.246</v>
      </c>
      <c r="J135" s="31">
        <f>VLOOKUP($C135,'Four Factors - Home'!$B:$O,9,FALSE)/100</f>
        <v>0.127</v>
      </c>
      <c r="K135" s="31">
        <f>VLOOKUP($C135,'Four Factors - Home'!$B:$O,10,FALSE)/100</f>
        <v>0.188</v>
      </c>
      <c r="L135" s="31">
        <f>VLOOKUP($C135,'Four Factors - Home'!$B:$O,11,FALSE)/100</f>
        <v>0.503</v>
      </c>
      <c r="M135" s="31">
        <f>VLOOKUP($C135,'Four Factors - Home'!$B:$O,12,FALSE)</f>
        <v>0.27600000000000002</v>
      </c>
      <c r="N135" s="31">
        <f>VLOOKUP($C135,'Four Factors - Home'!$B:$O,13,FALSE)/100</f>
        <v>0.16</v>
      </c>
      <c r="O135" s="31">
        <f>VLOOKUP($C135,'Four Factors - Home'!$B:$O,14,FALSE)/100</f>
        <v>0.22800000000000001</v>
      </c>
      <c r="P135" s="17">
        <f>VLOOKUP($C135,'Advanced - Home'!B:T,18,FALSE)</f>
        <v>93.68</v>
      </c>
      <c r="Q135" s="17">
        <f>(P135+'Advanced - Home'!$S$33)/2</f>
        <v>96.247883172561615</v>
      </c>
      <c r="R135" s="31">
        <f t="shared" ref="R135" si="1059">AVERAGE(H135,L134)</f>
        <v>0.51</v>
      </c>
      <c r="S135" s="31">
        <f t="shared" ref="S135" si="1060">AVERAGE(I135,M134)</f>
        <v>0.28149999999999997</v>
      </c>
      <c r="T135" s="31">
        <f t="shared" ref="T135" si="1061">AVERAGE(J135,N134)</f>
        <v>0.13500000000000001</v>
      </c>
      <c r="U135" s="31">
        <f t="shared" ref="U135" si="1062">AVERAGE(K135,O134)</f>
        <v>0.21700000000000003</v>
      </c>
      <c r="V135" s="17">
        <f>Q135*Q134/'Advanced - Road'!$S$33</f>
        <v>95.91628700534406</v>
      </c>
      <c r="W135" s="17">
        <f t="shared" ref="W135" si="1063">W134</f>
        <v>95.918789075901259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-1</v>
      </c>
      <c r="AA135" s="19">
        <f t="shared" ref="AA135" si="1065">AA134</f>
        <v>207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0.52200000000000002</v>
      </c>
      <c r="I136" s="32">
        <f>VLOOKUP($C136,'Four Factors - Road'!$B:$O,8,FALSE)</f>
        <v>0.26900000000000002</v>
      </c>
      <c r="J136" s="32">
        <f>VLOOKUP($C136,'Four Factors - Road'!$B:$O,9,FALSE)/100</f>
        <v>0.124</v>
      </c>
      <c r="K136" s="32">
        <f>VLOOKUP($C136,'Four Factors - Road'!$B:$O,10,FALSE)/100</f>
        <v>0.19899999999999998</v>
      </c>
      <c r="L136" s="32">
        <f>VLOOKUP($C136,'Four Factors - Road'!$B:$O,11,FALSE)/100</f>
        <v>0.50700000000000001</v>
      </c>
      <c r="M136" s="32">
        <f>VLOOKUP($C136,'Four Factors - Road'!$B:$O,12,FALSE)</f>
        <v>0.317</v>
      </c>
      <c r="N136" s="32">
        <f>VLOOKUP($C136,'Four Factors - Road'!$B:$O,13,FALSE)/100</f>
        <v>0.14300000000000002</v>
      </c>
      <c r="O136" s="32">
        <f>VLOOKUP($C136,'Four Factors - Road'!$B:$O,14,FALSE)/100</f>
        <v>0.24600000000000002</v>
      </c>
      <c r="P136" s="21">
        <f>VLOOKUP($C136,'Advanced - Road'!B:T,18,FALSE)</f>
        <v>98.14</v>
      </c>
      <c r="Q136" s="21">
        <f>(P136+'Advanced - Road'!$S$33)/2</f>
        <v>98.480460878885324</v>
      </c>
      <c r="R136" s="32">
        <f t="shared" ref="R136" si="1067">AVERAGE(H136,L137)</f>
        <v>0.52749999999999997</v>
      </c>
      <c r="S136" s="32">
        <f t="shared" ref="S136" si="1068">AVERAGE(I136,M137)</f>
        <v>0.26200000000000001</v>
      </c>
      <c r="T136" s="32">
        <f t="shared" ref="T136" si="1069">AVERAGE(J136,N137)</f>
        <v>0.11849999999999999</v>
      </c>
      <c r="U136" s="32">
        <f t="shared" ref="U136" si="1070">AVERAGE(K136,O137)</f>
        <v>0.20399999999999999</v>
      </c>
      <c r="V136" s="21">
        <f>Q136*Q137/'Advanced - Home'!$S$33</f>
        <v>99.065585478880223</v>
      </c>
      <c r="W136" s="21">
        <f t="shared" ref="W136" si="1071">AVERAGE(V136:V137)</f>
        <v>99.063001390596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0.53700000000000003</v>
      </c>
      <c r="I137" s="32">
        <f>VLOOKUP($C137,'Four Factors - Home'!$B:$O,8,FALSE)</f>
        <v>0.28599999999999998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0.28100000000000003</v>
      </c>
      <c r="L137" s="32">
        <f>VLOOKUP($C137,'Four Factors - Home'!$B:$O,11,FALSE)/100</f>
        <v>0.53299999999999992</v>
      </c>
      <c r="M137" s="32">
        <f>VLOOKUP($C137,'Four Factors - Home'!$B:$O,12,FALSE)</f>
        <v>0.255</v>
      </c>
      <c r="N137" s="32">
        <f>VLOOKUP($C137,'Four Factors - Home'!$B:$O,13,FALSE)/100</f>
        <v>0.113</v>
      </c>
      <c r="O137" s="32">
        <f>VLOOKUP($C137,'Four Factors - Home'!$B:$O,14,FALSE)/100</f>
        <v>0.20899999999999999</v>
      </c>
      <c r="P137" s="21">
        <f>VLOOKUP($C137,'Advanced - Home'!B:T,18,FALSE)</f>
        <v>99.99</v>
      </c>
      <c r="Q137" s="21">
        <f>(P137+'Advanced - Home'!$S$33)/2</f>
        <v>99.402883172561616</v>
      </c>
      <c r="R137" s="32">
        <f t="shared" ref="R137" si="1079">AVERAGE(H137,L136)</f>
        <v>0.52200000000000002</v>
      </c>
      <c r="S137" s="32">
        <f t="shared" ref="S137" si="1080">AVERAGE(I137,M136)</f>
        <v>0.30149999999999999</v>
      </c>
      <c r="T137" s="32">
        <f t="shared" ref="T137" si="1081">AVERAGE(J137,N136)</f>
        <v>0.14350000000000002</v>
      </c>
      <c r="U137" s="32">
        <f t="shared" ref="U137" si="1082">AVERAGE(K137,O136)</f>
        <v>0.26350000000000001</v>
      </c>
      <c r="V137" s="21">
        <f>Q137*Q136/'Advanced - Road'!$S$33</f>
        <v>99.060417302311777</v>
      </c>
      <c r="W137" s="21">
        <f t="shared" ref="W137" si="1083">W136</f>
        <v>99.063001390596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0.52200000000000002</v>
      </c>
      <c r="I138" s="31">
        <f>VLOOKUP($C138,'Four Factors - Road'!$B:$O,8,FALSE)</f>
        <v>0.26900000000000002</v>
      </c>
      <c r="J138" s="31">
        <f>VLOOKUP($C138,'Four Factors - Road'!$B:$O,9,FALSE)/100</f>
        <v>0.124</v>
      </c>
      <c r="K138" s="31">
        <f>VLOOKUP($C138,'Four Factors - Road'!$B:$O,10,FALSE)/100</f>
        <v>0.19899999999999998</v>
      </c>
      <c r="L138" s="31">
        <f>VLOOKUP($C138,'Four Factors - Road'!$B:$O,11,FALSE)/100</f>
        <v>0.50700000000000001</v>
      </c>
      <c r="M138" s="31">
        <f>VLOOKUP($C138,'Four Factors - Road'!$B:$O,12,FALSE)</f>
        <v>0.317</v>
      </c>
      <c r="N138" s="31">
        <f>VLOOKUP($C138,'Four Factors - Road'!$B:$O,13,FALSE)/100</f>
        <v>0.14300000000000002</v>
      </c>
      <c r="O138" s="31">
        <f>VLOOKUP($C138,'Four Factors - Road'!$B:$O,14,FALSE)/100</f>
        <v>0.24600000000000002</v>
      </c>
      <c r="P138" s="17">
        <f>VLOOKUP($C138,'Advanced - Road'!B:T,18,FALSE)</f>
        <v>98.14</v>
      </c>
      <c r="Q138" s="17">
        <f>(P138+'Advanced - Road'!$S$33)/2</f>
        <v>98.480460878885324</v>
      </c>
      <c r="R138" s="31">
        <f t="shared" ref="R138" si="1087">AVERAGE(H138,L139)</f>
        <v>0.50649999999999995</v>
      </c>
      <c r="S138" s="31">
        <f t="shared" ref="S138" si="1088">AVERAGE(I138,M139)</f>
        <v>0.27100000000000002</v>
      </c>
      <c r="T138" s="31">
        <f t="shared" ref="T138" si="1089">AVERAGE(J138,N139)</f>
        <v>0.13150000000000001</v>
      </c>
      <c r="U138" s="31">
        <f t="shared" ref="U138" si="1090">AVERAGE(K138,O139)</f>
        <v>0.19450000000000001</v>
      </c>
      <c r="V138" s="17">
        <f>Q138*Q139/'Advanced - Home'!$S$33</f>
        <v>98.223452765442403</v>
      </c>
      <c r="W138" s="17">
        <f t="shared" ref="W138" si="1091">AVERAGE(V138:V139)</f>
        <v>98.220890643871115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0.503</v>
      </c>
      <c r="I139" s="31">
        <f>VLOOKUP($C139,'Four Factors - Home'!$B:$O,8,FALSE)</f>
        <v>0.22600000000000001</v>
      </c>
      <c r="J139" s="31">
        <f>VLOOKUP($C139,'Four Factors - Home'!$B:$O,9,FALSE)/100</f>
        <v>0.124</v>
      </c>
      <c r="K139" s="31">
        <f>VLOOKUP($C139,'Four Factors - Home'!$B:$O,10,FALSE)/100</f>
        <v>0.24199999999999999</v>
      </c>
      <c r="L139" s="31">
        <f>VLOOKUP($C139,'Four Factors - Home'!$B:$O,11,FALSE)/100</f>
        <v>0.49099999999999999</v>
      </c>
      <c r="M139" s="31">
        <f>VLOOKUP($C139,'Four Factors - Home'!$B:$O,12,FALSE)</f>
        <v>0.27300000000000002</v>
      </c>
      <c r="N139" s="31">
        <f>VLOOKUP($C139,'Four Factors - Home'!$B:$O,13,FALSE)/100</f>
        <v>0.13900000000000001</v>
      </c>
      <c r="O139" s="31">
        <f>VLOOKUP($C139,'Four Factors - Home'!$B:$O,14,FALSE)/100</f>
        <v>0.19</v>
      </c>
      <c r="P139" s="17">
        <f>VLOOKUP($C139,'Advanced - Home'!B:T,18,FALSE)</f>
        <v>98.3</v>
      </c>
      <c r="Q139" s="17">
        <f>(P139+'Advanced - Home'!$S$33)/2</f>
        <v>98.557883172561617</v>
      </c>
      <c r="R139" s="31">
        <f t="shared" ref="R139" si="1099">AVERAGE(H139,L138)</f>
        <v>0.505</v>
      </c>
      <c r="S139" s="31">
        <f t="shared" ref="S139" si="1100">AVERAGE(I139,M138)</f>
        <v>0.27150000000000002</v>
      </c>
      <c r="T139" s="31">
        <f t="shared" ref="T139" si="1101">AVERAGE(J139,N138)</f>
        <v>0.13350000000000001</v>
      </c>
      <c r="U139" s="31">
        <f t="shared" ref="U139" si="1102">AVERAGE(K139,O138)</f>
        <v>0.24399999999999999</v>
      </c>
      <c r="V139" s="17">
        <f>Q139*Q138/'Advanced - Road'!$S$33</f>
        <v>98.218328522299828</v>
      </c>
      <c r="W139" s="17">
        <f t="shared" ref="W139" si="1103">W138</f>
        <v>98.220890643871115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0.52200000000000002</v>
      </c>
      <c r="I140" s="32">
        <f>VLOOKUP($C140,'Four Factors - Road'!$B:$O,8,FALSE)</f>
        <v>0.26900000000000002</v>
      </c>
      <c r="J140" s="32">
        <f>VLOOKUP($C140,'Four Factors - Road'!$B:$O,9,FALSE)/100</f>
        <v>0.124</v>
      </c>
      <c r="K140" s="32">
        <f>VLOOKUP($C140,'Four Factors - Road'!$B:$O,10,FALSE)/100</f>
        <v>0.19899999999999998</v>
      </c>
      <c r="L140" s="32">
        <f>VLOOKUP($C140,'Four Factors - Road'!$B:$O,11,FALSE)/100</f>
        <v>0.50700000000000001</v>
      </c>
      <c r="M140" s="32">
        <f>VLOOKUP($C140,'Four Factors - Road'!$B:$O,12,FALSE)</f>
        <v>0.317</v>
      </c>
      <c r="N140" s="32">
        <f>VLOOKUP($C140,'Four Factors - Road'!$B:$O,13,FALSE)/100</f>
        <v>0.14300000000000002</v>
      </c>
      <c r="O140" s="32">
        <f>VLOOKUP($C140,'Four Factors - Road'!$B:$O,14,FALSE)/100</f>
        <v>0.24600000000000002</v>
      </c>
      <c r="P140" s="21">
        <f>VLOOKUP($C140,'Advanced - Road'!B:T,18,FALSE)</f>
        <v>98.14</v>
      </c>
      <c r="Q140" s="21">
        <f>(P140+'Advanced - Road'!$S$33)/2</f>
        <v>98.480460878885324</v>
      </c>
      <c r="R140" s="32">
        <f t="shared" ref="R140" si="1107">AVERAGE(H140,L141)</f>
        <v>0.49950000000000006</v>
      </c>
      <c r="S140" s="32">
        <f t="shared" ref="S140" si="1108">AVERAGE(I140,M141)</f>
        <v>0.26150000000000001</v>
      </c>
      <c r="T140" s="32">
        <f t="shared" ref="T140" si="1109">AVERAGE(J140,N141)</f>
        <v>0.13300000000000001</v>
      </c>
      <c r="U140" s="32">
        <f t="shared" ref="U140" si="1110">AVERAGE(K140,O141)</f>
        <v>0.21699999999999997</v>
      </c>
      <c r="V140" s="21">
        <f>Q140*Q141/'Advanced - Home'!$S$33</f>
        <v>100.4209706744725</v>
      </c>
      <c r="W140" s="21">
        <f t="shared" ref="W140" si="1111">AVERAGE(V140:V141)</f>
        <v>100.41835123147868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100.76288317256162</v>
      </c>
      <c r="R141" s="32">
        <f t="shared" ref="R141" si="1119">AVERAGE(H141,L140)</f>
        <v>0.54899999999999993</v>
      </c>
      <c r="S141" s="32">
        <f t="shared" ref="S141" si="1120">AVERAGE(I141,M140)</f>
        <v>0.28600000000000003</v>
      </c>
      <c r="T141" s="32">
        <f t="shared" ref="T141" si="1121">AVERAGE(J141,N140)</f>
        <v>0.14200000000000002</v>
      </c>
      <c r="U141" s="32">
        <f t="shared" ref="U141" si="1122">AVERAGE(K141,O140)</f>
        <v>0.23600000000000002</v>
      </c>
      <c r="V141" s="21">
        <f>Q141*Q140/'Advanced - Road'!$S$33</f>
        <v>100.41573178848488</v>
      </c>
      <c r="W141" s="21">
        <f t="shared" ref="W141" si="1123">W140</f>
        <v>100.41835123147868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0.52200000000000002</v>
      </c>
      <c r="I142" s="31">
        <f>VLOOKUP($C142,'Four Factors - Road'!$B:$O,8,FALSE)</f>
        <v>0.26900000000000002</v>
      </c>
      <c r="J142" s="31">
        <f>VLOOKUP($C142,'Four Factors - Road'!$B:$O,9,FALSE)/100</f>
        <v>0.124</v>
      </c>
      <c r="K142" s="31">
        <f>VLOOKUP($C142,'Four Factors - Road'!$B:$O,10,FALSE)/100</f>
        <v>0.19899999999999998</v>
      </c>
      <c r="L142" s="31">
        <f>VLOOKUP($C142,'Four Factors - Road'!$B:$O,11,FALSE)/100</f>
        <v>0.50700000000000001</v>
      </c>
      <c r="M142" s="31">
        <f>VLOOKUP($C142,'Four Factors - Road'!$B:$O,12,FALSE)</f>
        <v>0.317</v>
      </c>
      <c r="N142" s="31">
        <f>VLOOKUP($C142,'Four Factors - Road'!$B:$O,13,FALSE)/100</f>
        <v>0.14300000000000002</v>
      </c>
      <c r="O142" s="31">
        <f>VLOOKUP($C142,'Four Factors - Road'!$B:$O,14,FALSE)/100</f>
        <v>0.24600000000000002</v>
      </c>
      <c r="P142" s="17">
        <f>VLOOKUP($C142,'Advanced - Road'!B:T,18,FALSE)</f>
        <v>98.14</v>
      </c>
      <c r="Q142" s="17">
        <f>(P142+'Advanced - Road'!$S$33)/2</f>
        <v>98.480460878885324</v>
      </c>
      <c r="R142" s="31">
        <f t="shared" ref="R142" si="1127">AVERAGE(H142,L143)</f>
        <v>0.51550000000000007</v>
      </c>
      <c r="S142" s="31">
        <f t="shared" ref="S142" si="1128">AVERAGE(I142,M143)</f>
        <v>0.253</v>
      </c>
      <c r="T142" s="31">
        <f t="shared" ref="T142" si="1129">AVERAGE(J142,N143)</f>
        <v>0.13650000000000001</v>
      </c>
      <c r="U142" s="31">
        <f t="shared" ref="U142" si="1130">AVERAGE(K142,O143)</f>
        <v>0.2225</v>
      </c>
      <c r="V142" s="17">
        <f>Q142*Q143/'Advanced - Home'!$S$33</f>
        <v>100.26151359263811</v>
      </c>
      <c r="W142" s="17">
        <f t="shared" ref="W142" si="1131">AVERAGE(V142:V143)</f>
        <v>100.2588983090219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0.54500000000000004</v>
      </c>
      <c r="I143" s="31">
        <f>VLOOKUP($C143,'Four Factors - Home'!$B:$O,8,FALSE)</f>
        <v>0.312</v>
      </c>
      <c r="J143" s="31">
        <f>VLOOKUP($C143,'Four Factors - Home'!$B:$O,9,FALSE)/100</f>
        <v>0.13800000000000001</v>
      </c>
      <c r="K143" s="31">
        <f>VLOOKUP($C143,'Four Factors - Home'!$B:$O,10,FALSE)/100</f>
        <v>0.252</v>
      </c>
      <c r="L143" s="31">
        <f>VLOOKUP($C143,'Four Factors - Home'!$B:$O,11,FALSE)/100</f>
        <v>0.50900000000000001</v>
      </c>
      <c r="M143" s="31">
        <f>VLOOKUP($C143,'Four Factors - Home'!$B:$O,12,FALSE)</f>
        <v>0.23699999999999999</v>
      </c>
      <c r="N143" s="31">
        <f>VLOOKUP($C143,'Four Factors - Home'!$B:$O,13,FALSE)/100</f>
        <v>0.14899999999999999</v>
      </c>
      <c r="O143" s="31">
        <f>VLOOKUP($C143,'Four Factors - Home'!$B:$O,14,FALSE)/100</f>
        <v>0.24600000000000002</v>
      </c>
      <c r="P143" s="17">
        <f>VLOOKUP($C143,'Advanced - Home'!B:T,18,FALSE)</f>
        <v>102.39</v>
      </c>
      <c r="Q143" s="17">
        <f>(P143+'Advanced - Home'!$S$33)/2</f>
        <v>100.60288317256162</v>
      </c>
      <c r="R143" s="31">
        <f t="shared" ref="R143" si="1139">AVERAGE(H143,L142)</f>
        <v>0.52600000000000002</v>
      </c>
      <c r="S143" s="31">
        <f t="shared" ref="S143" si="1140">AVERAGE(I143,M142)</f>
        <v>0.3145</v>
      </c>
      <c r="T143" s="31">
        <f t="shared" ref="T143" si="1141">AVERAGE(J143,N142)</f>
        <v>0.14050000000000001</v>
      </c>
      <c r="U143" s="31">
        <f t="shared" ref="U143" si="1142">AVERAGE(K143,O142)</f>
        <v>0.249</v>
      </c>
      <c r="V143" s="17">
        <f>Q143*Q142/'Advanced - Road'!$S$33</f>
        <v>100.25628302540569</v>
      </c>
      <c r="W143" s="17">
        <f t="shared" ref="W143" si="1143">W142</f>
        <v>100.2588983090219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0.52200000000000002</v>
      </c>
      <c r="I144" s="32">
        <f>VLOOKUP($C144,'Four Factors - Road'!$B:$O,8,FALSE)</f>
        <v>0.26900000000000002</v>
      </c>
      <c r="J144" s="32">
        <f>VLOOKUP($C144,'Four Factors - Road'!$B:$O,9,FALSE)/100</f>
        <v>0.124</v>
      </c>
      <c r="K144" s="32">
        <f>VLOOKUP($C144,'Four Factors - Road'!$B:$O,10,FALSE)/100</f>
        <v>0.19899999999999998</v>
      </c>
      <c r="L144" s="32">
        <f>VLOOKUP($C144,'Four Factors - Road'!$B:$O,11,FALSE)/100</f>
        <v>0.50700000000000001</v>
      </c>
      <c r="M144" s="32">
        <f>VLOOKUP($C144,'Four Factors - Road'!$B:$O,12,FALSE)</f>
        <v>0.317</v>
      </c>
      <c r="N144" s="32">
        <f>VLOOKUP($C144,'Four Factors - Road'!$B:$O,13,FALSE)/100</f>
        <v>0.14300000000000002</v>
      </c>
      <c r="O144" s="32">
        <f>VLOOKUP($C144,'Four Factors - Road'!$B:$O,14,FALSE)/100</f>
        <v>0.24600000000000002</v>
      </c>
      <c r="P144" s="21">
        <f>VLOOKUP($C144,'Advanced - Road'!B:T,18,FALSE)</f>
        <v>98.14</v>
      </c>
      <c r="Q144" s="21">
        <f>(P144+'Advanced - Road'!$S$33)/2</f>
        <v>98.480460878885324</v>
      </c>
      <c r="R144" s="32">
        <f t="shared" ref="R144" si="1147">AVERAGE(H144,L145)</f>
        <v>0.50950000000000006</v>
      </c>
      <c r="S144" s="32">
        <f t="shared" ref="S144" si="1148">AVERAGE(I144,M145)</f>
        <v>0.27500000000000002</v>
      </c>
      <c r="T144" s="32">
        <f t="shared" ref="T144" si="1149">AVERAGE(J144,N145)</f>
        <v>0.13700000000000001</v>
      </c>
      <c r="U144" s="32">
        <f t="shared" ref="U144" si="1150">AVERAGE(K144,O145)</f>
        <v>0.21899999999999997</v>
      </c>
      <c r="V144" s="21">
        <f>Q144*Q145/'Advanced - Home'!$S$33</f>
        <v>98.397858948698754</v>
      </c>
      <c r="W144" s="21">
        <f t="shared" ref="W144" si="1151">AVERAGE(V144:V145)</f>
        <v>98.395292277808224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0.52500000000000002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98.732883172561628</v>
      </c>
      <c r="R145" s="32">
        <f t="shared" ref="R145" si="1159">AVERAGE(H145,L144)</f>
        <v>0.51600000000000001</v>
      </c>
      <c r="S145" s="32">
        <f t="shared" ref="S145" si="1160">AVERAGE(I145,M144)</f>
        <v>0.28400000000000003</v>
      </c>
      <c r="T145" s="32">
        <f t="shared" ref="T145" si="1161">AVERAGE(J145,N144)</f>
        <v>0.13750000000000001</v>
      </c>
      <c r="U145" s="32">
        <f t="shared" ref="U145" si="1162">AVERAGE(K145,O144)</f>
        <v>0.22100000000000003</v>
      </c>
      <c r="V145" s="21">
        <f>Q145*Q144/'Advanced - Road'!$S$33</f>
        <v>98.392725606917693</v>
      </c>
      <c r="W145" s="21">
        <f t="shared" ref="W145" si="1163">W144</f>
        <v>98.395292277808224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0.52200000000000002</v>
      </c>
      <c r="I146" s="31">
        <f>VLOOKUP($C146,'Four Factors - Road'!$B:$O,8,FALSE)</f>
        <v>0.26900000000000002</v>
      </c>
      <c r="J146" s="31">
        <f>VLOOKUP($C146,'Four Factors - Road'!$B:$O,9,FALSE)/100</f>
        <v>0.124</v>
      </c>
      <c r="K146" s="31">
        <f>VLOOKUP($C146,'Four Factors - Road'!$B:$O,10,FALSE)/100</f>
        <v>0.19899999999999998</v>
      </c>
      <c r="L146" s="31">
        <f>VLOOKUP($C146,'Four Factors - Road'!$B:$O,11,FALSE)/100</f>
        <v>0.50700000000000001</v>
      </c>
      <c r="M146" s="31">
        <f>VLOOKUP($C146,'Four Factors - Road'!$B:$O,12,FALSE)</f>
        <v>0.317</v>
      </c>
      <c r="N146" s="31">
        <f>VLOOKUP($C146,'Four Factors - Road'!$B:$O,13,FALSE)/100</f>
        <v>0.14300000000000002</v>
      </c>
      <c r="O146" s="31">
        <f>VLOOKUP($C146,'Four Factors - Road'!$B:$O,14,FALSE)/100</f>
        <v>0.24600000000000002</v>
      </c>
      <c r="P146" s="17">
        <f>VLOOKUP($C146,'Advanced - Road'!B:T,18,FALSE)</f>
        <v>98.14</v>
      </c>
      <c r="Q146" s="17">
        <f>(P146+'Advanced - Road'!$S$33)/2</f>
        <v>98.480460878885324</v>
      </c>
      <c r="R146" s="31">
        <f t="shared" ref="R146" si="1167">AVERAGE(H146,L147)</f>
        <v>0.505</v>
      </c>
      <c r="S146" s="31">
        <f t="shared" ref="S146" si="1168">AVERAGE(I146,M147)</f>
        <v>0.27500000000000002</v>
      </c>
      <c r="T146" s="31">
        <f t="shared" ref="T146" si="1169">AVERAGE(J146,N147)</f>
        <v>0.13750000000000001</v>
      </c>
      <c r="U146" s="31">
        <f t="shared" ref="U146" si="1170">AVERAGE(K146,O147)</f>
        <v>0.22349999999999998</v>
      </c>
      <c r="V146" s="17">
        <f>Q146*Q147/'Advanced - Home'!$S$33</f>
        <v>98.293215238744935</v>
      </c>
      <c r="W146" s="17">
        <f t="shared" ref="W146" si="1171">AVERAGE(V146:V147)</f>
        <v>98.290651297445947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0.53799999999999992</v>
      </c>
      <c r="I147" s="31">
        <f>VLOOKUP($C147,'Four Factors - Home'!$B:$O,8,FALSE)</f>
        <v>0.29599999999999999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0.48799999999999999</v>
      </c>
      <c r="M147" s="31">
        <f>VLOOKUP($C147,'Four Factors - Home'!$B:$O,12,FALSE)</f>
        <v>0.28100000000000003</v>
      </c>
      <c r="N147" s="31">
        <f>VLOOKUP($C147,'Four Factors - Home'!$B:$O,13,FALSE)/100</f>
        <v>0.151</v>
      </c>
      <c r="O147" s="31">
        <f>VLOOKUP($C147,'Four Factors - Home'!$B:$O,14,FALSE)/100</f>
        <v>0.248</v>
      </c>
      <c r="P147" s="17">
        <f>VLOOKUP($C147,'Advanced - Home'!B:T,18,FALSE)</f>
        <v>98.44</v>
      </c>
      <c r="Q147" s="17">
        <f>(P147+'Advanced - Home'!$S$33)/2</f>
        <v>98.62788317256161</v>
      </c>
      <c r="R147" s="31">
        <f t="shared" ref="R147" si="1179">AVERAGE(H147,L146)</f>
        <v>0.52249999999999996</v>
      </c>
      <c r="S147" s="31">
        <f t="shared" ref="S147" si="1180">AVERAGE(I147,M146)</f>
        <v>0.30649999999999999</v>
      </c>
      <c r="T147" s="31">
        <f t="shared" ref="T147" si="1181">AVERAGE(J147,N146)</f>
        <v>0.13950000000000001</v>
      </c>
      <c r="U147" s="31">
        <f t="shared" ref="U147" si="1182">AVERAGE(K147,O146)</f>
        <v>0.23350000000000001</v>
      </c>
      <c r="V147" s="17">
        <f>Q147*Q146/'Advanced - Road'!$S$33</f>
        <v>98.28808735614696</v>
      </c>
      <c r="W147" s="17">
        <f t="shared" ref="W147" si="1183">W146</f>
        <v>98.290651297445947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0.52200000000000002</v>
      </c>
      <c r="I148" s="32">
        <f>VLOOKUP($C148,'Four Factors - Road'!$B:$O,8,FALSE)</f>
        <v>0.26900000000000002</v>
      </c>
      <c r="J148" s="32">
        <f>VLOOKUP($C148,'Four Factors - Road'!$B:$O,9,FALSE)/100</f>
        <v>0.124</v>
      </c>
      <c r="K148" s="32">
        <f>VLOOKUP($C148,'Four Factors - Road'!$B:$O,10,FALSE)/100</f>
        <v>0.19899999999999998</v>
      </c>
      <c r="L148" s="32">
        <f>VLOOKUP($C148,'Four Factors - Road'!$B:$O,11,FALSE)/100</f>
        <v>0.50700000000000001</v>
      </c>
      <c r="M148" s="32">
        <f>VLOOKUP($C148,'Four Factors - Road'!$B:$O,12,FALSE)</f>
        <v>0.317</v>
      </c>
      <c r="N148" s="32">
        <f>VLOOKUP($C148,'Four Factors - Road'!$B:$O,13,FALSE)/100</f>
        <v>0.14300000000000002</v>
      </c>
      <c r="O148" s="32">
        <f>VLOOKUP($C148,'Four Factors - Road'!$B:$O,14,FALSE)/100</f>
        <v>0.24600000000000002</v>
      </c>
      <c r="P148" s="21">
        <f>VLOOKUP($C148,'Advanced - Road'!B:T,18,FALSE)</f>
        <v>98.14</v>
      </c>
      <c r="Q148" s="21">
        <f>(P148+'Advanced - Road'!$S$33)/2</f>
        <v>98.480460878885324</v>
      </c>
      <c r="R148" s="32">
        <f t="shared" ref="R148" si="1187">AVERAGE(H148,L149)</f>
        <v>0.52700000000000002</v>
      </c>
      <c r="S148" s="32">
        <f t="shared" ref="S148" si="1188">AVERAGE(I148,M149)</f>
        <v>0.26850000000000002</v>
      </c>
      <c r="T148" s="32">
        <f t="shared" ref="T148" si="1189">AVERAGE(J148,N149)</f>
        <v>0.13400000000000001</v>
      </c>
      <c r="U148" s="32">
        <f t="shared" ref="U148" si="1190">AVERAGE(K148,O149)</f>
        <v>0.21649999999999997</v>
      </c>
      <c r="V148" s="21">
        <f>Q148*Q149/'Advanced - Home'!$S$33</f>
        <v>99.24497469594391</v>
      </c>
      <c r="W148" s="21">
        <f t="shared" ref="W148" si="1191">AVERAGE(V148:V149)</f>
        <v>99.24238592835988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0.51500000000000001</v>
      </c>
      <c r="I149" s="32">
        <f>VLOOKUP($C149,'Four Factors - Home'!$B:$O,8,FALSE)</f>
        <v>0.26200000000000001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0.26400000000000001</v>
      </c>
      <c r="L149" s="32">
        <f>VLOOKUP($C149,'Four Factors - Home'!$B:$O,11,FALSE)/100</f>
        <v>0.53200000000000003</v>
      </c>
      <c r="M149" s="32">
        <f>VLOOKUP($C149,'Four Factors - Home'!$B:$O,12,FALSE)</f>
        <v>0.26800000000000002</v>
      </c>
      <c r="N149" s="32">
        <f>VLOOKUP($C149,'Four Factors - Home'!$B:$O,13,FALSE)/100</f>
        <v>0.14400000000000002</v>
      </c>
      <c r="O149" s="32">
        <f>VLOOKUP($C149,'Four Factors - Home'!$B:$O,14,FALSE)/100</f>
        <v>0.23399999999999999</v>
      </c>
      <c r="P149" s="21">
        <f>VLOOKUP($C149,'Advanced - Home'!B:T,18,FALSE)</f>
        <v>100.35</v>
      </c>
      <c r="Q149" s="21">
        <f>(P149+'Advanced - Home'!$S$33)/2</f>
        <v>99.582883172561623</v>
      </c>
      <c r="R149" s="32">
        <f t="shared" ref="R149" si="1199">AVERAGE(H149,L148)</f>
        <v>0.51100000000000001</v>
      </c>
      <c r="S149" s="32">
        <f t="shared" ref="S149" si="1200">AVERAGE(I149,M148)</f>
        <v>0.28949999999999998</v>
      </c>
      <c r="T149" s="32">
        <f t="shared" ref="T149" si="1201">AVERAGE(J149,N148)</f>
        <v>0.14500000000000002</v>
      </c>
      <c r="U149" s="32">
        <f t="shared" ref="U149" si="1202">AVERAGE(K149,O148)</f>
        <v>0.255</v>
      </c>
      <c r="V149" s="21">
        <f>Q149*Q148/'Advanced - Road'!$S$33</f>
        <v>99.239797160775865</v>
      </c>
      <c r="W149" s="21">
        <f t="shared" ref="W149" si="1203">W148</f>
        <v>99.24238592835988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0.52200000000000002</v>
      </c>
      <c r="I150" s="31">
        <f>VLOOKUP($C150,'Four Factors - Road'!$B:$O,8,FALSE)</f>
        <v>0.26900000000000002</v>
      </c>
      <c r="J150" s="31">
        <f>VLOOKUP($C150,'Four Factors - Road'!$B:$O,9,FALSE)/100</f>
        <v>0.124</v>
      </c>
      <c r="K150" s="31">
        <f>VLOOKUP($C150,'Four Factors - Road'!$B:$O,10,FALSE)/100</f>
        <v>0.19899999999999998</v>
      </c>
      <c r="L150" s="31">
        <f>VLOOKUP($C150,'Four Factors - Road'!$B:$O,11,FALSE)/100</f>
        <v>0.50700000000000001</v>
      </c>
      <c r="M150" s="31">
        <f>VLOOKUP($C150,'Four Factors - Road'!$B:$O,12,FALSE)</f>
        <v>0.317</v>
      </c>
      <c r="N150" s="31">
        <f>VLOOKUP($C150,'Four Factors - Road'!$B:$O,13,FALSE)/100</f>
        <v>0.14300000000000002</v>
      </c>
      <c r="O150" s="31">
        <f>VLOOKUP($C150,'Four Factors - Road'!$B:$O,14,FALSE)/100</f>
        <v>0.24600000000000002</v>
      </c>
      <c r="P150" s="17">
        <f>VLOOKUP($C150,'Advanced - Road'!B:T,18,FALSE)</f>
        <v>98.14</v>
      </c>
      <c r="Q150" s="17">
        <f>(P150+'Advanced - Road'!$S$33)/2</f>
        <v>98.480460878885324</v>
      </c>
      <c r="R150" s="31">
        <f t="shared" ref="R150" si="1207">AVERAGE(H150,L151)</f>
        <v>0.49950000000000006</v>
      </c>
      <c r="S150" s="31">
        <f t="shared" ref="S150" si="1208">AVERAGE(I150,M151)</f>
        <v>0.3105</v>
      </c>
      <c r="T150" s="31">
        <f t="shared" ref="T150" si="1209">AVERAGE(J150,N151)</f>
        <v>0.13750000000000001</v>
      </c>
      <c r="U150" s="31">
        <f t="shared" ref="U150" si="1210">AVERAGE(K150,O151)</f>
        <v>0.20549999999999999</v>
      </c>
      <c r="V150" s="17">
        <f>Q150*Q151/'Advanced - Home'!$S$33</f>
        <v>97.02752465168453</v>
      </c>
      <c r="W150" s="17">
        <f t="shared" ref="W150" si="1211">AVERAGE(V150:V151)</f>
        <v>97.024993725445228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0.46899999999999997</v>
      </c>
      <c r="I151" s="31">
        <f>VLOOKUP($C151,'Four Factors - Home'!$B:$O,8,FALSE)</f>
        <v>0.29699999999999999</v>
      </c>
      <c r="J151" s="31">
        <f>VLOOKUP($C151,'Four Factors - Home'!$B:$O,9,FALSE)/100</f>
        <v>0.14199999999999999</v>
      </c>
      <c r="K151" s="31">
        <f>VLOOKUP($C151,'Four Factors - Home'!$B:$O,10,FALSE)/100</f>
        <v>0.27399999999999997</v>
      </c>
      <c r="L151" s="31">
        <f>VLOOKUP($C151,'Four Factors - Home'!$B:$O,11,FALSE)/100</f>
        <v>0.47700000000000004</v>
      </c>
      <c r="M151" s="31">
        <f>VLOOKUP($C151,'Four Factors - Home'!$B:$O,12,FALSE)</f>
        <v>0.35199999999999998</v>
      </c>
      <c r="N151" s="31">
        <f>VLOOKUP($C151,'Four Factors - Home'!$B:$O,13,FALSE)/100</f>
        <v>0.151</v>
      </c>
      <c r="O151" s="31">
        <f>VLOOKUP($C151,'Four Factors - Home'!$B:$O,14,FALSE)/100</f>
        <v>0.21199999999999999</v>
      </c>
      <c r="P151" s="17">
        <f>VLOOKUP($C151,'Advanced - Home'!B:T,18,FALSE)</f>
        <v>95.9</v>
      </c>
      <c r="Q151" s="17">
        <f>(P151+'Advanced - Home'!$S$33)/2</f>
        <v>97.357883172561628</v>
      </c>
      <c r="R151" s="31">
        <f t="shared" ref="R151" si="1219">AVERAGE(H151,L150)</f>
        <v>0.48799999999999999</v>
      </c>
      <c r="S151" s="31">
        <f t="shared" ref="S151" si="1220">AVERAGE(I151,M150)</f>
        <v>0.307</v>
      </c>
      <c r="T151" s="31">
        <f t="shared" ref="T151" si="1221">AVERAGE(J151,N150)</f>
        <v>0.14250000000000002</v>
      </c>
      <c r="U151" s="31">
        <f t="shared" ref="U151" si="1222">AVERAGE(K151,O150)</f>
        <v>0.26</v>
      </c>
      <c r="V151" s="17">
        <f>Q151*Q150/'Advanced - Road'!$S$33</f>
        <v>97.02246279920594</v>
      </c>
      <c r="W151" s="17">
        <f t="shared" ref="W151" si="1223">W150</f>
        <v>97.024993725445228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0.52200000000000002</v>
      </c>
      <c r="I152" s="32">
        <f>VLOOKUP($C152,'Four Factors - Road'!$B:$O,8,FALSE)</f>
        <v>0.26900000000000002</v>
      </c>
      <c r="J152" s="32">
        <f>VLOOKUP($C152,'Four Factors - Road'!$B:$O,9,FALSE)/100</f>
        <v>0.124</v>
      </c>
      <c r="K152" s="32">
        <f>VLOOKUP($C152,'Four Factors - Road'!$B:$O,10,FALSE)/100</f>
        <v>0.19899999999999998</v>
      </c>
      <c r="L152" s="32">
        <f>VLOOKUP($C152,'Four Factors - Road'!$B:$O,11,FALSE)/100</f>
        <v>0.50700000000000001</v>
      </c>
      <c r="M152" s="32">
        <f>VLOOKUP($C152,'Four Factors - Road'!$B:$O,12,FALSE)</f>
        <v>0.317</v>
      </c>
      <c r="N152" s="32">
        <f>VLOOKUP($C152,'Four Factors - Road'!$B:$O,13,FALSE)/100</f>
        <v>0.14300000000000002</v>
      </c>
      <c r="O152" s="32">
        <f>VLOOKUP($C152,'Four Factors - Road'!$B:$O,14,FALSE)/100</f>
        <v>0.24600000000000002</v>
      </c>
      <c r="P152" s="21">
        <f>VLOOKUP($C152,'Advanced - Road'!B:T,18,FALSE)</f>
        <v>98.14</v>
      </c>
      <c r="Q152" s="21">
        <f>(P152+'Advanced - Road'!$S$33)/2</f>
        <v>98.480460878885324</v>
      </c>
      <c r="R152" s="32">
        <f t="shared" ref="R152" si="1227">AVERAGE(H152,L153)</f>
        <v>0.50550000000000006</v>
      </c>
      <c r="S152" s="32">
        <f t="shared" ref="S152" si="1228">AVERAGE(I152,M153)</f>
        <v>0.26550000000000001</v>
      </c>
      <c r="T152" s="32">
        <f t="shared" ref="T152" si="1229">AVERAGE(J152,N153)</f>
        <v>0.129</v>
      </c>
      <c r="U152" s="32">
        <f t="shared" ref="U152" si="1230">AVERAGE(K152,O153)</f>
        <v>0.21049999999999999</v>
      </c>
      <c r="V152" s="21">
        <f>Q152*Q153/'Advanced - Home'!$S$33</f>
        <v>98.168639393561818</v>
      </c>
      <c r="W152" s="21">
        <f t="shared" ref="W152" si="1231">AVERAGE(V152:V153)</f>
        <v>98.166078701776584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0.53100000000000003</v>
      </c>
      <c r="I153" s="32">
        <f>VLOOKUP($C153,'Four Factors - Home'!$B:$O,8,FALSE)</f>
        <v>0.27100000000000002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0.221</v>
      </c>
      <c r="L153" s="32">
        <f>VLOOKUP($C153,'Four Factors - Home'!$B:$O,11,FALSE)/100</f>
        <v>0.48899999999999999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0.222</v>
      </c>
      <c r="P153" s="21">
        <f>VLOOKUP($C153,'Advanced - Home'!B:T,18,FALSE)</f>
        <v>98.19</v>
      </c>
      <c r="Q153" s="21">
        <f>(P153+'Advanced - Home'!$S$33)/2</f>
        <v>98.50288317256161</v>
      </c>
      <c r="R153" s="32">
        <f t="shared" ref="R153" si="1239">AVERAGE(H153,L152)</f>
        <v>0.51900000000000002</v>
      </c>
      <c r="S153" s="32">
        <f t="shared" ref="S153" si="1240">AVERAGE(I153,M152)</f>
        <v>0.29400000000000004</v>
      </c>
      <c r="T153" s="32">
        <f t="shared" ref="T153" si="1241">AVERAGE(J153,N152)</f>
        <v>0.14100000000000001</v>
      </c>
      <c r="U153" s="32">
        <f t="shared" ref="U153" si="1242">AVERAGE(K153,O152)</f>
        <v>0.23350000000000001</v>
      </c>
      <c r="V153" s="21">
        <f>Q153*Q152/'Advanced - Road'!$S$33</f>
        <v>98.16351800999135</v>
      </c>
      <c r="W153" s="21">
        <f t="shared" ref="W153" si="1243">W152</f>
        <v>98.166078701776584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0.52200000000000002</v>
      </c>
      <c r="I154" s="31">
        <f>VLOOKUP($C154,'Four Factors - Road'!$B:$O,8,FALSE)</f>
        <v>0.26900000000000002</v>
      </c>
      <c r="J154" s="31">
        <f>VLOOKUP($C154,'Four Factors - Road'!$B:$O,9,FALSE)/100</f>
        <v>0.124</v>
      </c>
      <c r="K154" s="31">
        <f>VLOOKUP($C154,'Four Factors - Road'!$B:$O,10,FALSE)/100</f>
        <v>0.19899999999999998</v>
      </c>
      <c r="L154" s="31">
        <f>VLOOKUP($C154,'Four Factors - Road'!$B:$O,11,FALSE)/100</f>
        <v>0.50700000000000001</v>
      </c>
      <c r="M154" s="31">
        <f>VLOOKUP($C154,'Four Factors - Road'!$B:$O,12,FALSE)</f>
        <v>0.317</v>
      </c>
      <c r="N154" s="31">
        <f>VLOOKUP($C154,'Four Factors - Road'!$B:$O,13,FALSE)/100</f>
        <v>0.14300000000000002</v>
      </c>
      <c r="O154" s="31">
        <f>VLOOKUP($C154,'Four Factors - Road'!$B:$O,14,FALSE)/100</f>
        <v>0.24600000000000002</v>
      </c>
      <c r="P154" s="17">
        <f>VLOOKUP($C154,'Advanced - Road'!B:T,18,FALSE)</f>
        <v>98.14</v>
      </c>
      <c r="Q154" s="17">
        <f>(P154+'Advanced - Road'!$S$33)/2</f>
        <v>98.480460878885324</v>
      </c>
      <c r="R154" s="31">
        <f t="shared" ref="R154" si="1247">AVERAGE(H154,L155)</f>
        <v>0.52300000000000002</v>
      </c>
      <c r="S154" s="31">
        <f t="shared" ref="S154" si="1248">AVERAGE(I154,M155)</f>
        <v>0.28600000000000003</v>
      </c>
      <c r="T154" s="31">
        <f t="shared" ref="T154" si="1249">AVERAGE(J154,N155)</f>
        <v>0.14300000000000002</v>
      </c>
      <c r="U154" s="31">
        <f t="shared" ref="U154" si="1250">AVERAGE(K154,O155)</f>
        <v>0.21649999999999997</v>
      </c>
      <c r="V154" s="17">
        <f>Q154*Q155/'Advanced - Home'!$S$33</f>
        <v>98.233418833057044</v>
      </c>
      <c r="W154" s="17">
        <f t="shared" ref="W154" si="1251">AVERAGE(V154:V155)</f>
        <v>98.230856451524659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0.53500000000000003</v>
      </c>
      <c r="I155" s="31">
        <f>VLOOKUP($C155,'Four Factors - Home'!$B:$O,8,FALSE)</f>
        <v>0.29599999999999999</v>
      </c>
      <c r="J155" s="31">
        <f>VLOOKUP($C155,'Four Factors - Home'!$B:$O,9,FALSE)/100</f>
        <v>0.14099999999999999</v>
      </c>
      <c r="K155" s="31">
        <f>VLOOKUP($C155,'Four Factors - Home'!$B:$O,10,FALSE)/100</f>
        <v>0.21199999999999999</v>
      </c>
      <c r="L155" s="31">
        <f>VLOOKUP($C155,'Four Factors - Home'!$B:$O,11,FALSE)/100</f>
        <v>0.52400000000000002</v>
      </c>
      <c r="M155" s="31">
        <f>VLOOKUP($C155,'Four Factors - Home'!$B:$O,12,FALSE)</f>
        <v>0.30299999999999999</v>
      </c>
      <c r="N155" s="31">
        <f>VLOOKUP($C155,'Four Factors - Home'!$B:$O,13,FALSE)/100</f>
        <v>0.16200000000000001</v>
      </c>
      <c r="O155" s="31">
        <f>VLOOKUP($C155,'Four Factors - Home'!$B:$O,14,FALSE)/100</f>
        <v>0.23399999999999999</v>
      </c>
      <c r="P155" s="17">
        <f>VLOOKUP($C155,'Advanced - Home'!B:T,18,FALSE)</f>
        <v>98.32</v>
      </c>
      <c r="Q155" s="17">
        <f>(P155+'Advanced - Home'!$S$33)/2</f>
        <v>98.567883172561608</v>
      </c>
      <c r="R155" s="31">
        <f t="shared" ref="R155" si="1259">AVERAGE(H155,L154)</f>
        <v>0.52100000000000002</v>
      </c>
      <c r="S155" s="31">
        <f t="shared" ref="S155" si="1260">AVERAGE(I155,M154)</f>
        <v>0.30649999999999999</v>
      </c>
      <c r="T155" s="31">
        <f t="shared" ref="T155" si="1261">AVERAGE(J155,N154)</f>
        <v>0.14200000000000002</v>
      </c>
      <c r="U155" s="31">
        <f t="shared" ref="U155" si="1262">AVERAGE(K155,O154)</f>
        <v>0.22900000000000001</v>
      </c>
      <c r="V155" s="17">
        <f>Q155*Q154/'Advanced - Road'!$S$33</f>
        <v>98.228294069992273</v>
      </c>
      <c r="W155" s="17">
        <f t="shared" ref="W155" si="1263">W154</f>
        <v>98.230856451524659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0.52200000000000002</v>
      </c>
      <c r="I156" s="32">
        <f>VLOOKUP($C156,'Four Factors - Road'!$B:$O,8,FALSE)</f>
        <v>0.26900000000000002</v>
      </c>
      <c r="J156" s="32">
        <f>VLOOKUP($C156,'Four Factors - Road'!$B:$O,9,FALSE)/100</f>
        <v>0.124</v>
      </c>
      <c r="K156" s="32">
        <f>VLOOKUP($C156,'Four Factors - Road'!$B:$O,10,FALSE)/100</f>
        <v>0.19899999999999998</v>
      </c>
      <c r="L156" s="32">
        <f>VLOOKUP($C156,'Four Factors - Road'!$B:$O,11,FALSE)/100</f>
        <v>0.50700000000000001</v>
      </c>
      <c r="M156" s="32">
        <f>VLOOKUP($C156,'Four Factors - Road'!$B:$O,12,FALSE)</f>
        <v>0.317</v>
      </c>
      <c r="N156" s="32">
        <f>VLOOKUP($C156,'Four Factors - Road'!$B:$O,13,FALSE)/100</f>
        <v>0.14300000000000002</v>
      </c>
      <c r="O156" s="32">
        <f>VLOOKUP($C156,'Four Factors - Road'!$B:$O,14,FALSE)/100</f>
        <v>0.24600000000000002</v>
      </c>
      <c r="P156" s="21">
        <f>VLOOKUP($C156,'Advanced - Road'!B:T,18,FALSE)</f>
        <v>98.14</v>
      </c>
      <c r="Q156" s="21">
        <f>(P156+'Advanced - Road'!$S$33)/2</f>
        <v>98.480460878885324</v>
      </c>
      <c r="R156" s="32">
        <f t="shared" ref="R156" si="1267">AVERAGE(H156,L157)</f>
        <v>0.52600000000000002</v>
      </c>
      <c r="S156" s="32">
        <f t="shared" ref="S156" si="1268">AVERAGE(I156,M157)</f>
        <v>0.27100000000000002</v>
      </c>
      <c r="T156" s="32">
        <f t="shared" ref="T156" si="1269">AVERAGE(J156,N157)</f>
        <v>0.13800000000000001</v>
      </c>
      <c r="U156" s="32">
        <f t="shared" ref="U156" si="1270">AVERAGE(K156,O157)</f>
        <v>0.20799999999999999</v>
      </c>
      <c r="V156" s="21">
        <f>Q156*Q157/'Advanced - Home'!$S$33</f>
        <v>97.39626915342653</v>
      </c>
      <c r="W156" s="21">
        <f t="shared" ref="W156" si="1271">AVERAGE(V156:V157)</f>
        <v>97.393728608626532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97.727883172561619</v>
      </c>
      <c r="R157" s="32">
        <f t="shared" ref="R157" si="1279">AVERAGE(H157,L156)</f>
        <v>0.51550000000000007</v>
      </c>
      <c r="S157" s="32">
        <f t="shared" ref="S157" si="1280">AVERAGE(I157,M156)</f>
        <v>0.30649999999999999</v>
      </c>
      <c r="T157" s="32">
        <f t="shared" ref="T157" si="1281">AVERAGE(J157,N156)</f>
        <v>0.14650000000000002</v>
      </c>
      <c r="U157" s="32">
        <f t="shared" ref="U157" si="1282">AVERAGE(K157,O156)</f>
        <v>0.25750000000000001</v>
      </c>
      <c r="V157" s="21">
        <f>Q157*Q156/'Advanced - Road'!$S$33</f>
        <v>97.391188063826547</v>
      </c>
      <c r="W157" s="21">
        <f t="shared" ref="W157" si="1283">W156</f>
        <v>97.393728608626532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0.52200000000000002</v>
      </c>
      <c r="I158" s="31">
        <f>VLOOKUP($C158,'Four Factors - Road'!$B:$O,8,FALSE)</f>
        <v>0.26900000000000002</v>
      </c>
      <c r="J158" s="31">
        <f>VLOOKUP($C158,'Four Factors - Road'!$B:$O,9,FALSE)/100</f>
        <v>0.124</v>
      </c>
      <c r="K158" s="31">
        <f>VLOOKUP($C158,'Four Factors - Road'!$B:$O,10,FALSE)/100</f>
        <v>0.19899999999999998</v>
      </c>
      <c r="L158" s="31">
        <f>VLOOKUP($C158,'Four Factors - Road'!$B:$O,11,FALSE)/100</f>
        <v>0.50700000000000001</v>
      </c>
      <c r="M158" s="31">
        <f>VLOOKUP($C158,'Four Factors - Road'!$B:$O,12,FALSE)</f>
        <v>0.317</v>
      </c>
      <c r="N158" s="31">
        <f>VLOOKUP($C158,'Four Factors - Road'!$B:$O,13,FALSE)/100</f>
        <v>0.14300000000000002</v>
      </c>
      <c r="O158" s="31">
        <f>VLOOKUP($C158,'Four Factors - Road'!$B:$O,14,FALSE)/100</f>
        <v>0.24600000000000002</v>
      </c>
      <c r="P158" s="17">
        <f>VLOOKUP($C158,'Advanced - Road'!B:T,18,FALSE)</f>
        <v>98.14</v>
      </c>
      <c r="Q158" s="17">
        <f>(P158+'Advanced - Road'!$S$33)/2</f>
        <v>98.480460878885324</v>
      </c>
      <c r="R158" s="31">
        <f t="shared" ref="R158" si="1287">AVERAGE(H158,L159)</f>
        <v>0.51249999999999996</v>
      </c>
      <c r="S158" s="31">
        <f t="shared" ref="S158" si="1288">AVERAGE(I158,M159)</f>
        <v>0.2545</v>
      </c>
      <c r="T158" s="31">
        <f t="shared" ref="T158" si="1289">AVERAGE(J158,N159)</f>
        <v>0.1275</v>
      </c>
      <c r="U158" s="31">
        <f t="shared" ref="U158" si="1290">AVERAGE(K158,O159)</f>
        <v>0.21299999999999997</v>
      </c>
      <c r="V158" s="17">
        <f>Q158*Q159/'Advanced - Home'!$S$33</f>
        <v>99.464228183466204</v>
      </c>
      <c r="W158" s="17">
        <f t="shared" ref="W158" si="1291">AVERAGE(V158:V159)</f>
        <v>99.461633696737977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0.26300000000000001</v>
      </c>
      <c r="J159" s="31">
        <f>VLOOKUP($C159,'Four Factors - Home'!$B:$O,9,FALSE)/100</f>
        <v>0.12300000000000001</v>
      </c>
      <c r="K159" s="31">
        <f>VLOOKUP($C159,'Four Factors - Home'!$B:$O,10,FALSE)/100</f>
        <v>0.184</v>
      </c>
      <c r="L159" s="31">
        <f>VLOOKUP($C159,'Four Factors - Home'!$B:$O,11,FALSE)/100</f>
        <v>0.503</v>
      </c>
      <c r="M159" s="31">
        <f>VLOOKUP($C159,'Four Factors - Home'!$B:$O,12,FALSE)</f>
        <v>0.24</v>
      </c>
      <c r="N159" s="31">
        <f>VLOOKUP($C159,'Four Factors - Home'!$B:$O,13,FALSE)/100</f>
        <v>0.13100000000000001</v>
      </c>
      <c r="O159" s="31">
        <f>VLOOKUP($C159,'Four Factors - Home'!$B:$O,14,FALSE)/100</f>
        <v>0.22699999999999998</v>
      </c>
      <c r="P159" s="17">
        <f>VLOOKUP($C159,'Advanced - Home'!B:T,18,FALSE)</f>
        <v>100.79</v>
      </c>
      <c r="Q159" s="17">
        <f>(P159+'Advanced - Home'!$S$33)/2</f>
        <v>99.802883172561621</v>
      </c>
      <c r="R159" s="31">
        <f t="shared" ref="R159" si="1301">AVERAGE(H159,L158)</f>
        <v>0.505</v>
      </c>
      <c r="S159" s="31">
        <f t="shared" ref="S159" si="1302">AVERAGE(I159,M158)</f>
        <v>0.29000000000000004</v>
      </c>
      <c r="T159" s="31">
        <f t="shared" ref="T159" si="1303">AVERAGE(J159,N158)</f>
        <v>0.13300000000000001</v>
      </c>
      <c r="U159" s="31">
        <f t="shared" ref="U159" si="1304">AVERAGE(K159,O158)</f>
        <v>0.21500000000000002</v>
      </c>
      <c r="V159" s="17">
        <f>Q159*Q158/'Advanced - Road'!$S$33</f>
        <v>99.459039210009763</v>
      </c>
      <c r="W159" s="17">
        <f t="shared" ref="W159" si="1305">W158</f>
        <v>99.461633696737977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0.52200000000000002</v>
      </c>
      <c r="I160" s="32">
        <f>VLOOKUP($C160,'Four Factors - Road'!$B:$O,8,FALSE)</f>
        <v>0.26900000000000002</v>
      </c>
      <c r="J160" s="32">
        <f>VLOOKUP($C160,'Four Factors - Road'!$B:$O,9,FALSE)/100</f>
        <v>0.124</v>
      </c>
      <c r="K160" s="32">
        <f>VLOOKUP($C160,'Four Factors - Road'!$B:$O,10,FALSE)/100</f>
        <v>0.19899999999999998</v>
      </c>
      <c r="L160" s="32">
        <f>VLOOKUP($C160,'Four Factors - Road'!$B:$O,11,FALSE)/100</f>
        <v>0.50700000000000001</v>
      </c>
      <c r="M160" s="32">
        <f>VLOOKUP($C160,'Four Factors - Road'!$B:$O,12,FALSE)</f>
        <v>0.317</v>
      </c>
      <c r="N160" s="32">
        <f>VLOOKUP($C160,'Four Factors - Road'!$B:$O,13,FALSE)/100</f>
        <v>0.14300000000000002</v>
      </c>
      <c r="O160" s="32">
        <f>VLOOKUP($C160,'Four Factors - Road'!$B:$O,14,FALSE)/100</f>
        <v>0.24600000000000002</v>
      </c>
      <c r="P160" s="21">
        <f>VLOOKUP($C160,'Advanced - Road'!B:T,18,FALSE)</f>
        <v>98.14</v>
      </c>
      <c r="Q160" s="21">
        <f>(P160+'Advanced - Road'!$S$33)/2</f>
        <v>98.480460878885324</v>
      </c>
      <c r="R160" s="32">
        <f t="shared" ref="R160" si="1309">AVERAGE(H160,L161)</f>
        <v>0.51500000000000001</v>
      </c>
      <c r="S160" s="32">
        <f t="shared" ref="S160" si="1310">AVERAGE(I160,M161)</f>
        <v>0.26600000000000001</v>
      </c>
      <c r="T160" s="32">
        <f t="shared" ref="T160" si="1311">AVERAGE(J160,N161)</f>
        <v>0.1265</v>
      </c>
      <c r="U160" s="32">
        <f t="shared" ref="U160" si="1312">AVERAGE(K160,O161)</f>
        <v>0.23399999999999999</v>
      </c>
      <c r="V160" s="21">
        <f>Q160*Q161/'Advanced - Home'!$S$33</f>
        <v>98.133758156910545</v>
      </c>
      <c r="W160" s="21">
        <f t="shared" ref="W160" si="1313">AVERAGE(V160:V161)</f>
        <v>98.131198374989168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98.467883172561613</v>
      </c>
      <c r="R161" s="32">
        <f t="shared" ref="R161" si="1321">AVERAGE(H161,L160)</f>
        <v>0.51350000000000007</v>
      </c>
      <c r="S161" s="32">
        <f t="shared" ref="S161" si="1322">AVERAGE(I161,M160)</f>
        <v>0.27350000000000002</v>
      </c>
      <c r="T161" s="32">
        <f t="shared" ref="T161" si="1323">AVERAGE(J161,N160)</f>
        <v>0.14400000000000002</v>
      </c>
      <c r="U161" s="32">
        <f t="shared" ref="U161" si="1324">AVERAGE(K161,O160)</f>
        <v>0.25950000000000001</v>
      </c>
      <c r="V161" s="21">
        <f>Q161*Q160/'Advanced - Road'!$S$33</f>
        <v>98.128638593067777</v>
      </c>
      <c r="W161" s="21">
        <f t="shared" ref="W161" si="1325">W160</f>
        <v>98.131198374989168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0.52200000000000002</v>
      </c>
      <c r="I162" s="31">
        <f>VLOOKUP($C162,'Four Factors - Road'!$B:$O,8,FALSE)</f>
        <v>0.26900000000000002</v>
      </c>
      <c r="J162" s="31">
        <f>VLOOKUP($C162,'Four Factors - Road'!$B:$O,9,FALSE)/100</f>
        <v>0.124</v>
      </c>
      <c r="K162" s="31">
        <f>VLOOKUP($C162,'Four Factors - Road'!$B:$O,10,FALSE)/100</f>
        <v>0.19899999999999998</v>
      </c>
      <c r="L162" s="31">
        <f>VLOOKUP($C162,'Four Factors - Road'!$B:$O,11,FALSE)/100</f>
        <v>0.50700000000000001</v>
      </c>
      <c r="M162" s="31">
        <f>VLOOKUP($C162,'Four Factors - Road'!$B:$O,12,FALSE)</f>
        <v>0.317</v>
      </c>
      <c r="N162" s="31">
        <f>VLOOKUP($C162,'Four Factors - Road'!$B:$O,13,FALSE)/100</f>
        <v>0.14300000000000002</v>
      </c>
      <c r="O162" s="31">
        <f>VLOOKUP($C162,'Four Factors - Road'!$B:$O,14,FALSE)/100</f>
        <v>0.24600000000000002</v>
      </c>
      <c r="P162" s="17">
        <f>VLOOKUP($C162,'Advanced - Road'!B:T,18,FALSE)</f>
        <v>98.14</v>
      </c>
      <c r="Q162" s="17">
        <f>(P162+'Advanced - Road'!$S$33)/2</f>
        <v>98.480460878885324</v>
      </c>
      <c r="R162" s="31">
        <f t="shared" ref="R162" si="1329">AVERAGE(H162,L163)</f>
        <v>0.50900000000000001</v>
      </c>
      <c r="S162" s="31">
        <f t="shared" ref="S162" si="1330">AVERAGE(I162,M163)</f>
        <v>0.26800000000000002</v>
      </c>
      <c r="T162" s="31">
        <f t="shared" ref="T162" si="1331">AVERAGE(J162,N163)</f>
        <v>0.129</v>
      </c>
      <c r="U162" s="31">
        <f t="shared" ref="U162" si="1332">AVERAGE(K162,O163)</f>
        <v>0.21</v>
      </c>
      <c r="V162" s="17">
        <f>Q162*Q163/'Advanced - Home'!$S$33</f>
        <v>99.479177284888166</v>
      </c>
      <c r="W162" s="17">
        <f t="shared" ref="W162" si="1333">AVERAGE(V162:V163)</f>
        <v>99.476582408218292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0.51900000000000002</v>
      </c>
      <c r="I163" s="31">
        <f>VLOOKUP($C163,'Four Factors - Home'!$B:$O,8,FALSE)</f>
        <v>0.30199999999999999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0.26800000000000002</v>
      </c>
      <c r="L163" s="31">
        <f>VLOOKUP($C163,'Four Factors - Home'!$B:$O,11,FALSE)/100</f>
        <v>0.496</v>
      </c>
      <c r="M163" s="31">
        <f>VLOOKUP($C163,'Four Factors - Home'!$B:$O,12,FALSE)</f>
        <v>0.26700000000000002</v>
      </c>
      <c r="N163" s="31">
        <f>VLOOKUP($C163,'Four Factors - Home'!$B:$O,13,FALSE)/100</f>
        <v>0.13400000000000001</v>
      </c>
      <c r="O163" s="31">
        <f>VLOOKUP($C163,'Four Factors - Home'!$B:$O,14,FALSE)/100</f>
        <v>0.221</v>
      </c>
      <c r="P163" s="17">
        <f>VLOOKUP($C163,'Advanced - Home'!B:T,18,FALSE)</f>
        <v>100.82</v>
      </c>
      <c r="Q163" s="17">
        <f>(P163+'Advanced - Home'!$S$33)/2</f>
        <v>99.817883172561608</v>
      </c>
      <c r="R163" s="31">
        <f t="shared" ref="R163" si="1341">AVERAGE(H163,L162)</f>
        <v>0.51300000000000001</v>
      </c>
      <c r="S163" s="31">
        <f t="shared" ref="S163" si="1342">AVERAGE(I163,M162)</f>
        <v>0.3095</v>
      </c>
      <c r="T163" s="31">
        <f t="shared" ref="T163" si="1343">AVERAGE(J163,N162)</f>
        <v>0.14500000000000002</v>
      </c>
      <c r="U163" s="31">
        <f t="shared" ref="U163" si="1344">AVERAGE(K163,O162)</f>
        <v>0.25700000000000001</v>
      </c>
      <c r="V163" s="17">
        <f>Q163*Q162/'Advanced - Road'!$S$33</f>
        <v>99.473987531548417</v>
      </c>
      <c r="W163" s="17">
        <f t="shared" ref="W163" si="1345">W162</f>
        <v>99.476582408218292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0.52200000000000002</v>
      </c>
      <c r="I164" s="32">
        <f>VLOOKUP($C164,'Four Factors - Road'!$B:$O,8,FALSE)</f>
        <v>0.26900000000000002</v>
      </c>
      <c r="J164" s="32">
        <f>VLOOKUP($C164,'Four Factors - Road'!$B:$O,9,FALSE)/100</f>
        <v>0.124</v>
      </c>
      <c r="K164" s="32">
        <f>VLOOKUP($C164,'Four Factors - Road'!$B:$O,10,FALSE)/100</f>
        <v>0.19899999999999998</v>
      </c>
      <c r="L164" s="32">
        <f>VLOOKUP($C164,'Four Factors - Road'!$B:$O,11,FALSE)/100</f>
        <v>0.50700000000000001</v>
      </c>
      <c r="M164" s="32">
        <f>VLOOKUP($C164,'Four Factors - Road'!$B:$O,12,FALSE)</f>
        <v>0.317</v>
      </c>
      <c r="N164" s="32">
        <f>VLOOKUP($C164,'Four Factors - Road'!$B:$O,13,FALSE)/100</f>
        <v>0.14300000000000002</v>
      </c>
      <c r="O164" s="32">
        <f>VLOOKUP($C164,'Four Factors - Road'!$B:$O,14,FALSE)/100</f>
        <v>0.24600000000000002</v>
      </c>
      <c r="P164" s="21">
        <f>VLOOKUP($C164,'Advanced - Road'!B:T,18,FALSE)</f>
        <v>98.14</v>
      </c>
      <c r="Q164" s="21">
        <f>(P164+'Advanced - Road'!$S$33)/2</f>
        <v>98.480460878885324</v>
      </c>
      <c r="R164" s="32">
        <f t="shared" ref="R164" si="1349">AVERAGE(H164,L165)</f>
        <v>0.51500000000000001</v>
      </c>
      <c r="S164" s="32">
        <f t="shared" ref="S164" si="1350">AVERAGE(I164,M165)</f>
        <v>0.27100000000000002</v>
      </c>
      <c r="T164" s="32">
        <f t="shared" ref="T164" si="1351">AVERAGE(J164,N165)</f>
        <v>0.13150000000000001</v>
      </c>
      <c r="U164" s="32">
        <f t="shared" ref="U164" si="1352">AVERAGE(K164,O165)</f>
        <v>0.2135</v>
      </c>
      <c r="V164" s="21">
        <f>Q164*Q165/'Advanced - Home'!$S$33</f>
        <v>97.834776128471077</v>
      </c>
      <c r="W164" s="21">
        <f t="shared" ref="W164" si="1353">AVERAGE(V164:V165)</f>
        <v>97.832224145382696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0.47799999999999998</v>
      </c>
      <c r="I165" s="32">
        <f>VLOOKUP($C165,'Four Factors - Home'!$B:$O,8,FALSE)</f>
        <v>0.25900000000000001</v>
      </c>
      <c r="J165" s="32">
        <f>VLOOKUP($C165,'Four Factors - Home'!$B:$O,9,FALSE)/100</f>
        <v>0.13300000000000001</v>
      </c>
      <c r="K165" s="32">
        <f>VLOOKUP($C165,'Four Factors - Home'!$B:$O,10,FALSE)/100</f>
        <v>0.22800000000000001</v>
      </c>
      <c r="L165" s="32">
        <f>VLOOKUP($C165,'Four Factors - Home'!$B:$O,11,FALSE)/100</f>
        <v>0.50800000000000001</v>
      </c>
      <c r="M165" s="32">
        <f>VLOOKUP($C165,'Four Factors - Home'!$B:$O,12,FALSE)</f>
        <v>0.27300000000000002</v>
      </c>
      <c r="N165" s="32">
        <f>VLOOKUP($C165,'Four Factors - Home'!$B:$O,13,FALSE)/100</f>
        <v>0.13900000000000001</v>
      </c>
      <c r="O165" s="32">
        <f>VLOOKUP($C165,'Four Factors - Home'!$B:$O,14,FALSE)/100</f>
        <v>0.22800000000000001</v>
      </c>
      <c r="P165" s="21">
        <f>VLOOKUP($C165,'Advanced - Home'!B:T,18,FALSE)</f>
        <v>97.52</v>
      </c>
      <c r="Q165" s="21">
        <f>(P165+'Advanced - Home'!$S$33)/2</f>
        <v>98.167883172561616</v>
      </c>
      <c r="R165" s="32">
        <f t="shared" ref="R165" si="1361">AVERAGE(H165,L164)</f>
        <v>0.49249999999999999</v>
      </c>
      <c r="S165" s="32">
        <f t="shared" ref="S165" si="1362">AVERAGE(I165,M164)</f>
        <v>0.28800000000000003</v>
      </c>
      <c r="T165" s="32">
        <f t="shared" ref="T165" si="1363">AVERAGE(J165,N164)</f>
        <v>0.13800000000000001</v>
      </c>
      <c r="U165" s="32">
        <f t="shared" ref="U165" si="1364">AVERAGE(K165,O164)</f>
        <v>0.23700000000000002</v>
      </c>
      <c r="V165" s="21">
        <f>Q165*Q164/'Advanced - Road'!$S$33</f>
        <v>97.829672162294301</v>
      </c>
      <c r="W165" s="21">
        <f t="shared" ref="W165" si="1365">W164</f>
        <v>97.832224145382696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0.52200000000000002</v>
      </c>
      <c r="I166" s="31">
        <f>VLOOKUP($C166,'Four Factors - Road'!$B:$O,8,FALSE)</f>
        <v>0.26900000000000002</v>
      </c>
      <c r="J166" s="31">
        <f>VLOOKUP($C166,'Four Factors - Road'!$B:$O,9,FALSE)/100</f>
        <v>0.124</v>
      </c>
      <c r="K166" s="31">
        <f>VLOOKUP($C166,'Four Factors - Road'!$B:$O,10,FALSE)/100</f>
        <v>0.19899999999999998</v>
      </c>
      <c r="L166" s="31">
        <f>VLOOKUP($C166,'Four Factors - Road'!$B:$O,11,FALSE)/100</f>
        <v>0.50700000000000001</v>
      </c>
      <c r="M166" s="31">
        <f>VLOOKUP($C166,'Four Factors - Road'!$B:$O,12,FALSE)</f>
        <v>0.317</v>
      </c>
      <c r="N166" s="31">
        <f>VLOOKUP($C166,'Four Factors - Road'!$B:$O,13,FALSE)/100</f>
        <v>0.14300000000000002</v>
      </c>
      <c r="O166" s="31">
        <f>VLOOKUP($C166,'Four Factors - Road'!$B:$O,14,FALSE)/100</f>
        <v>0.24600000000000002</v>
      </c>
      <c r="P166" s="17">
        <f>VLOOKUP($C166,'Advanced - Road'!B:T,18,FALSE)</f>
        <v>98.14</v>
      </c>
      <c r="Q166" s="17">
        <f>(P166+'Advanced - Road'!$S$33)/2</f>
        <v>98.480460878885324</v>
      </c>
      <c r="R166" s="31">
        <f t="shared" ref="R166" si="1369">AVERAGE(H166,L167)</f>
        <v>0.50900000000000001</v>
      </c>
      <c r="S166" s="31">
        <f t="shared" ref="S166" si="1370">AVERAGE(I166,M167)</f>
        <v>0.29249999999999998</v>
      </c>
      <c r="T166" s="31">
        <f t="shared" ref="T166" si="1371">AVERAGE(J166,N167)</f>
        <v>0.13350000000000001</v>
      </c>
      <c r="U166" s="31">
        <f t="shared" ref="U166" si="1372">AVERAGE(K166,O167)</f>
        <v>0.21799999999999997</v>
      </c>
      <c r="V166" s="17">
        <f>Q166*Q167/'Advanced - Home'!$S$33</f>
        <v>99.404431777778299</v>
      </c>
      <c r="W166" s="17">
        <f t="shared" ref="W166" si="1373">AVERAGE(V166:V167)</f>
        <v>99.401838850816688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0.50600000000000001</v>
      </c>
      <c r="I167" s="31">
        <f>VLOOKUP($C167,'Four Factors - Home'!$B:$O,8,FALSE)</f>
        <v>0.26900000000000002</v>
      </c>
      <c r="J167" s="31">
        <f>VLOOKUP($C167,'Four Factors - Home'!$B:$O,9,FALSE)/100</f>
        <v>0.16600000000000001</v>
      </c>
      <c r="K167" s="31">
        <f>VLOOKUP($C167,'Four Factors - Home'!$B:$O,10,FALSE)/100</f>
        <v>0.215</v>
      </c>
      <c r="L167" s="31">
        <f>VLOOKUP($C167,'Four Factors - Home'!$B:$O,11,FALSE)/100</f>
        <v>0.496</v>
      </c>
      <c r="M167" s="31">
        <f>VLOOKUP($C167,'Four Factors - Home'!$B:$O,12,FALSE)</f>
        <v>0.316</v>
      </c>
      <c r="N167" s="31">
        <f>VLOOKUP($C167,'Four Factors - Home'!$B:$O,13,FALSE)/100</f>
        <v>0.14300000000000002</v>
      </c>
      <c r="O167" s="31">
        <f>VLOOKUP($C167,'Four Factors - Home'!$B:$O,14,FALSE)/100</f>
        <v>0.23699999999999999</v>
      </c>
      <c r="P167" s="17">
        <f>VLOOKUP($C167,'Advanced - Home'!B:T,18,FALSE)</f>
        <v>100.67</v>
      </c>
      <c r="Q167" s="17">
        <f>(P167+'Advanced - Home'!$S$33)/2</f>
        <v>99.742883172561619</v>
      </c>
      <c r="R167" s="31">
        <f t="shared" ref="R167" si="1381">AVERAGE(H167,L166)</f>
        <v>0.50649999999999995</v>
      </c>
      <c r="S167" s="31">
        <f t="shared" ref="S167" si="1382">AVERAGE(I167,M166)</f>
        <v>0.29300000000000004</v>
      </c>
      <c r="T167" s="31">
        <f t="shared" ref="T167" si="1383">AVERAGE(J167,N166)</f>
        <v>0.15450000000000003</v>
      </c>
      <c r="U167" s="31">
        <f t="shared" ref="U167" si="1384">AVERAGE(K167,O166)</f>
        <v>0.23050000000000001</v>
      </c>
      <c r="V167" s="17">
        <f>Q167*Q166/'Advanced - Road'!$S$33</f>
        <v>99.399245923855062</v>
      </c>
      <c r="W167" s="17">
        <f t="shared" ref="W167" si="1385">W166</f>
        <v>99.401838850816688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0.52200000000000002</v>
      </c>
      <c r="I168" s="32">
        <f>VLOOKUP($C168,'Four Factors - Road'!$B:$O,8,FALSE)</f>
        <v>0.26900000000000002</v>
      </c>
      <c r="J168" s="32">
        <f>VLOOKUP($C168,'Four Factors - Road'!$B:$O,9,FALSE)/100</f>
        <v>0.124</v>
      </c>
      <c r="K168" s="32">
        <f>VLOOKUP($C168,'Four Factors - Road'!$B:$O,10,FALSE)/100</f>
        <v>0.19899999999999998</v>
      </c>
      <c r="L168" s="32">
        <f>VLOOKUP($C168,'Four Factors - Road'!$B:$O,11,FALSE)/100</f>
        <v>0.50700000000000001</v>
      </c>
      <c r="M168" s="32">
        <f>VLOOKUP($C168,'Four Factors - Road'!$B:$O,12,FALSE)</f>
        <v>0.317</v>
      </c>
      <c r="N168" s="32">
        <f>VLOOKUP($C168,'Four Factors - Road'!$B:$O,13,FALSE)/100</f>
        <v>0.14300000000000002</v>
      </c>
      <c r="O168" s="32">
        <f>VLOOKUP($C168,'Four Factors - Road'!$B:$O,14,FALSE)/100</f>
        <v>0.24600000000000002</v>
      </c>
      <c r="P168" s="21">
        <f>VLOOKUP($C168,'Advanced - Road'!B:T,18,FALSE)</f>
        <v>98.14</v>
      </c>
      <c r="Q168" s="21">
        <f>(P168+'Advanced - Road'!$S$33)/2</f>
        <v>98.480460878885324</v>
      </c>
      <c r="R168" s="32">
        <f t="shared" ref="R168" si="1389">AVERAGE(H168,L169)</f>
        <v>0.51800000000000002</v>
      </c>
      <c r="S168" s="32">
        <f t="shared" ref="S168" si="1390">AVERAGE(I168,M169)</f>
        <v>0.30200000000000005</v>
      </c>
      <c r="T168" s="32">
        <f t="shared" ref="T168" si="1391">AVERAGE(J168,N169)</f>
        <v>0.13500000000000001</v>
      </c>
      <c r="U168" s="32">
        <f t="shared" ref="U168" si="1392">AVERAGE(K168,O169)</f>
        <v>0.21099999999999999</v>
      </c>
      <c r="V168" s="21">
        <f>Q168*Q169/'Advanced - Home'!$S$33</f>
        <v>100.08710740938176</v>
      </c>
      <c r="W168" s="21">
        <f t="shared" ref="W168" si="1393">AVERAGE(V168:V169)</f>
        <v>100.08449667508479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</v>
      </c>
      <c r="I169" s="32">
        <f>VLOOKUP($C169,'Four Factors - Home'!$B:$O,8,FALSE)</f>
        <v>0.30199999999999999</v>
      </c>
      <c r="J169" s="32">
        <f>VLOOKUP($C169,'Four Factors - Home'!$B:$O,9,FALSE)/100</f>
        <v>0.152</v>
      </c>
      <c r="K169" s="32">
        <f>VLOOKUP($C169,'Four Factors - Home'!$B:$O,10,FALSE)/100</f>
        <v>0.26700000000000002</v>
      </c>
      <c r="L169" s="32">
        <f>VLOOKUP($C169,'Four Factors - Home'!$B:$O,11,FALSE)/100</f>
        <v>0.51400000000000001</v>
      </c>
      <c r="M169" s="32">
        <f>VLOOKUP($C169,'Four Factors - Home'!$B:$O,12,FALSE)</f>
        <v>0.33500000000000002</v>
      </c>
      <c r="N169" s="32">
        <f>VLOOKUP($C169,'Four Factors - Home'!$B:$O,13,FALSE)/100</f>
        <v>0.14599999999999999</v>
      </c>
      <c r="O169" s="32">
        <f>VLOOKUP($C169,'Four Factors - Home'!$B:$O,14,FALSE)/100</f>
        <v>0.223</v>
      </c>
      <c r="P169" s="21">
        <f>VLOOKUP($C169,'Advanced - Home'!B:T,18,FALSE)</f>
        <v>102.04</v>
      </c>
      <c r="Q169" s="21">
        <f>(P169+'Advanced - Home'!$S$33)/2</f>
        <v>100.42788317256162</v>
      </c>
      <c r="R169" s="32">
        <f t="shared" ref="R169" si="1401">AVERAGE(H169,L168)</f>
        <v>0.50350000000000006</v>
      </c>
      <c r="S169" s="32">
        <f t="shared" ref="S169" si="1402">AVERAGE(I169,M168)</f>
        <v>0.3095</v>
      </c>
      <c r="T169" s="32">
        <f t="shared" ref="T169" si="1403">AVERAGE(J169,N168)</f>
        <v>0.14750000000000002</v>
      </c>
      <c r="U169" s="32">
        <f t="shared" ref="U169" si="1404">AVERAGE(K169,O168)</f>
        <v>0.25650000000000001</v>
      </c>
      <c r="V169" s="21">
        <f>Q169*Q168/'Advanced - Road'!$S$33</f>
        <v>100.08188594078783</v>
      </c>
      <c r="W169" s="21">
        <f t="shared" ref="W169" si="1405">W168</f>
        <v>100.08449667508479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0.52200000000000002</v>
      </c>
      <c r="I170" s="31">
        <f>VLOOKUP($C170,'Four Factors - Road'!$B:$O,8,FALSE)</f>
        <v>0.26900000000000002</v>
      </c>
      <c r="J170" s="31">
        <f>VLOOKUP($C170,'Four Factors - Road'!$B:$O,9,FALSE)/100</f>
        <v>0.124</v>
      </c>
      <c r="K170" s="31">
        <f>VLOOKUP($C170,'Four Factors - Road'!$B:$O,10,FALSE)/100</f>
        <v>0.19899999999999998</v>
      </c>
      <c r="L170" s="31">
        <f>VLOOKUP($C170,'Four Factors - Road'!$B:$O,11,FALSE)/100</f>
        <v>0.50700000000000001</v>
      </c>
      <c r="M170" s="31">
        <f>VLOOKUP($C170,'Four Factors - Road'!$B:$O,12,FALSE)</f>
        <v>0.317</v>
      </c>
      <c r="N170" s="31">
        <f>VLOOKUP($C170,'Four Factors - Road'!$B:$O,13,FALSE)/100</f>
        <v>0.14300000000000002</v>
      </c>
      <c r="O170" s="31">
        <f>VLOOKUP($C170,'Four Factors - Road'!$B:$O,14,FALSE)/100</f>
        <v>0.24600000000000002</v>
      </c>
      <c r="P170" s="17">
        <f>VLOOKUP($C170,'Advanced - Road'!B:T,18,FALSE)</f>
        <v>98.14</v>
      </c>
      <c r="Q170" s="17">
        <f>(P170+'Advanced - Road'!$S$33)/2</f>
        <v>98.480460878885324</v>
      </c>
      <c r="R170" s="31">
        <f t="shared" ref="R170" si="1409">AVERAGE(H170,L171)</f>
        <v>0.51350000000000007</v>
      </c>
      <c r="S170" s="31">
        <f t="shared" ref="S170" si="1410">AVERAGE(I170,M171)</f>
        <v>0.29500000000000004</v>
      </c>
      <c r="T170" s="31">
        <f t="shared" ref="T170" si="1411">AVERAGE(J170,N171)</f>
        <v>0.1265</v>
      </c>
      <c r="U170" s="31">
        <f t="shared" ref="U170" si="1412">AVERAGE(K170,O171)</f>
        <v>0.21399999999999997</v>
      </c>
      <c r="V170" s="17">
        <f>Q170*Q171/'Advanced - Home'!$S$33</f>
        <v>98.642027605257653</v>
      </c>
      <c r="W170" s="17">
        <f t="shared" ref="W170" si="1413">AVERAGE(V170:V171)</f>
        <v>98.639454565320165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0.13500000000000001</v>
      </c>
      <c r="K171" s="31">
        <f>VLOOKUP($C171,'Four Factors - Home'!$B:$O,10,FALSE)/100</f>
        <v>0.22899999999999998</v>
      </c>
      <c r="L171" s="31">
        <f>VLOOKUP($C171,'Four Factors - Home'!$B:$O,11,FALSE)/100</f>
        <v>0.505</v>
      </c>
      <c r="M171" s="31">
        <f>VLOOKUP($C171,'Four Factors - Home'!$B:$O,12,FALSE)</f>
        <v>0.32100000000000001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99.14</v>
      </c>
      <c r="Q171" s="17">
        <f>(P171+'Advanced - Home'!$S$33)/2</f>
        <v>98.977883172561619</v>
      </c>
      <c r="R171" s="31">
        <f t="shared" ref="R171" si="1421">AVERAGE(H171,L170)</f>
        <v>0.51900000000000002</v>
      </c>
      <c r="S171" s="31">
        <f t="shared" ref="S171" si="1422">AVERAGE(I171,M170)</f>
        <v>0.29200000000000004</v>
      </c>
      <c r="T171" s="31">
        <f t="shared" ref="T171" si="1423">AVERAGE(J171,N170)</f>
        <v>0.13900000000000001</v>
      </c>
      <c r="U171" s="31">
        <f t="shared" ref="U171" si="1424">AVERAGE(K171,O170)</f>
        <v>0.23749999999999999</v>
      </c>
      <c r="V171" s="17">
        <f>Q171*Q170/'Advanced - Road'!$S$33</f>
        <v>98.636881525382691</v>
      </c>
      <c r="W171" s="17">
        <f t="shared" ref="W171" si="1425">W170</f>
        <v>98.639454565320165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0.52200000000000002</v>
      </c>
      <c r="I172" s="32">
        <f>VLOOKUP($C172,'Four Factors - Road'!$B:$O,8,FALSE)</f>
        <v>0.26900000000000002</v>
      </c>
      <c r="J172" s="32">
        <f>VLOOKUP($C172,'Four Factors - Road'!$B:$O,9,FALSE)/100</f>
        <v>0.124</v>
      </c>
      <c r="K172" s="32">
        <f>VLOOKUP($C172,'Four Factors - Road'!$B:$O,10,FALSE)/100</f>
        <v>0.19899999999999998</v>
      </c>
      <c r="L172" s="32">
        <f>VLOOKUP($C172,'Four Factors - Road'!$B:$O,11,FALSE)/100</f>
        <v>0.50700000000000001</v>
      </c>
      <c r="M172" s="32">
        <f>VLOOKUP($C172,'Four Factors - Road'!$B:$O,12,FALSE)</f>
        <v>0.317</v>
      </c>
      <c r="N172" s="32">
        <f>VLOOKUP($C172,'Four Factors - Road'!$B:$O,13,FALSE)/100</f>
        <v>0.14300000000000002</v>
      </c>
      <c r="O172" s="32">
        <f>VLOOKUP($C172,'Four Factors - Road'!$B:$O,14,FALSE)/100</f>
        <v>0.24600000000000002</v>
      </c>
      <c r="P172" s="21">
        <f>VLOOKUP($C172,'Advanced - Road'!B:T,18,FALSE)</f>
        <v>98.14</v>
      </c>
      <c r="Q172" s="21">
        <f>(P172+'Advanced - Road'!$S$33)/2</f>
        <v>98.480460878885324</v>
      </c>
      <c r="R172" s="32">
        <f t="shared" ref="R172" si="1429">AVERAGE(H172,L173)</f>
        <v>0.52449999999999997</v>
      </c>
      <c r="S172" s="32">
        <f t="shared" ref="S172" si="1430">AVERAGE(I172,M173)</f>
        <v>0.28749999999999998</v>
      </c>
      <c r="T172" s="32">
        <f t="shared" ref="T172" si="1431">AVERAGE(J172,N173)</f>
        <v>0.13550000000000001</v>
      </c>
      <c r="U172" s="32">
        <f t="shared" ref="U172" si="1432">AVERAGE(K172,O173)</f>
        <v>0.21399999999999997</v>
      </c>
      <c r="V172" s="21">
        <f>Q172*Q173/'Advanced - Home'!$S$33</f>
        <v>97.874640398929685</v>
      </c>
      <c r="W172" s="21">
        <f t="shared" ref="W172" si="1433">AVERAGE(V172:V173)</f>
        <v>97.872087375996898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0.52600000000000002</v>
      </c>
      <c r="I173" s="32">
        <f>VLOOKUP($C173,'Four Factors - Home'!$B:$O,8,FALSE)</f>
        <v>0.29599999999999999</v>
      </c>
      <c r="J173" s="32">
        <f>VLOOKUP($C173,'Four Factors - Home'!$B:$O,9,FALSE)/100</f>
        <v>0.157</v>
      </c>
      <c r="K173" s="32">
        <f>VLOOKUP($C173,'Four Factors - Home'!$B:$O,10,FALSE)/100</f>
        <v>0.20800000000000002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0.30599999999999999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0.22899999999999998</v>
      </c>
      <c r="P173" s="21">
        <f>VLOOKUP($C173,'Advanced - Home'!B:T,18,FALSE)</f>
        <v>97.6</v>
      </c>
      <c r="Q173" s="21">
        <f>(P173+'Advanced - Home'!$S$33)/2</f>
        <v>98.207883172561623</v>
      </c>
      <c r="R173" s="32">
        <f t="shared" ref="R173" si="1441">AVERAGE(H173,L172)</f>
        <v>0.51649999999999996</v>
      </c>
      <c r="S173" s="32">
        <f t="shared" ref="S173" si="1442">AVERAGE(I173,M172)</f>
        <v>0.30649999999999999</v>
      </c>
      <c r="T173" s="32">
        <f t="shared" ref="T173" si="1443">AVERAGE(J173,N172)</f>
        <v>0.15000000000000002</v>
      </c>
      <c r="U173" s="32">
        <f t="shared" ref="U173" si="1444">AVERAGE(K173,O172)</f>
        <v>0.22700000000000004</v>
      </c>
      <c r="V173" s="21">
        <f>Q173*Q172/'Advanced - Road'!$S$33</f>
        <v>97.869534353064111</v>
      </c>
      <c r="W173" s="21">
        <f t="shared" ref="W173" si="1445">W172</f>
        <v>97.872087375996898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0.52200000000000002</v>
      </c>
      <c r="I174" s="31">
        <f>VLOOKUP($C174,'Four Factors - Road'!$B:$O,8,FALSE)</f>
        <v>0.26900000000000002</v>
      </c>
      <c r="J174" s="31">
        <f>VLOOKUP($C174,'Four Factors - Road'!$B:$O,9,FALSE)/100</f>
        <v>0.124</v>
      </c>
      <c r="K174" s="31">
        <f>VLOOKUP($C174,'Four Factors - Road'!$B:$O,10,FALSE)/100</f>
        <v>0.19899999999999998</v>
      </c>
      <c r="L174" s="31">
        <f>VLOOKUP($C174,'Four Factors - Road'!$B:$O,11,FALSE)/100</f>
        <v>0.50700000000000001</v>
      </c>
      <c r="M174" s="31">
        <f>VLOOKUP($C174,'Four Factors - Road'!$B:$O,12,FALSE)</f>
        <v>0.317</v>
      </c>
      <c r="N174" s="31">
        <f>VLOOKUP($C174,'Four Factors - Road'!$B:$O,13,FALSE)/100</f>
        <v>0.14300000000000002</v>
      </c>
      <c r="O174" s="31">
        <f>VLOOKUP($C174,'Four Factors - Road'!$B:$O,14,FALSE)/100</f>
        <v>0.24600000000000002</v>
      </c>
      <c r="P174" s="17">
        <f>VLOOKUP($C174,'Advanced - Road'!B:T,18,FALSE)</f>
        <v>98.14</v>
      </c>
      <c r="Q174" s="17">
        <f>(P174+'Advanced - Road'!$S$33)/2</f>
        <v>98.480460878885324</v>
      </c>
      <c r="R174" s="31">
        <f t="shared" ref="R174" si="1449">AVERAGE(H174,L175)</f>
        <v>0.504</v>
      </c>
      <c r="S174" s="31">
        <f t="shared" ref="S174" si="1450">AVERAGE(I174,M175)</f>
        <v>0.26050000000000001</v>
      </c>
      <c r="T174" s="31">
        <f t="shared" ref="T174" si="1451">AVERAGE(J174,N175)</f>
        <v>0.13850000000000001</v>
      </c>
      <c r="U174" s="31">
        <f t="shared" ref="U174" si="1452">AVERAGE(K174,O175)</f>
        <v>0.20699999999999999</v>
      </c>
      <c r="V174" s="17">
        <f>Q174*Q175/'Advanced - Home'!$S$33</f>
        <v>97.680302080444022</v>
      </c>
      <c r="W174" s="17">
        <f t="shared" ref="W174" si="1453">AVERAGE(V174:V175)</f>
        <v>97.677754126752689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4</v>
      </c>
      <c r="AA174" s="19">
        <f t="shared" ref="AA174" si="1455">Y174+Y175</f>
        <v>212</v>
      </c>
      <c r="AB174" s="4">
        <f t="shared" ref="AB174" si="1456">D174-Z174</f>
        <v>-4</v>
      </c>
      <c r="AC174" s="4">
        <f t="shared" ref="AC174" si="1457">AA174-E174</f>
        <v>212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0.52900000000000003</v>
      </c>
      <c r="I175" s="31">
        <f>VLOOKUP($C175,'Four Factors - Home'!$B:$O,8,FALSE)</f>
        <v>0.29199999999999998</v>
      </c>
      <c r="J175" s="31">
        <f>VLOOKUP($C175,'Four Factors - Home'!$B:$O,9,FALSE)/100</f>
        <v>0.13699999999999998</v>
      </c>
      <c r="K175" s="31">
        <f>VLOOKUP($C175,'Four Factors - Home'!$B:$O,10,FALSE)/100</f>
        <v>0.22699999999999998</v>
      </c>
      <c r="L175" s="31">
        <f>VLOOKUP($C175,'Four Factors - Home'!$B:$O,11,FALSE)/100</f>
        <v>0.48599999999999999</v>
      </c>
      <c r="M175" s="31">
        <f>VLOOKUP($C175,'Four Factors - Home'!$B:$O,12,FALSE)</f>
        <v>0.252</v>
      </c>
      <c r="N175" s="31">
        <f>VLOOKUP($C175,'Four Factors - Home'!$B:$O,13,FALSE)/100</f>
        <v>0.153</v>
      </c>
      <c r="O175" s="31">
        <f>VLOOKUP($C175,'Four Factors - Home'!$B:$O,14,FALSE)/100</f>
        <v>0.215</v>
      </c>
      <c r="P175" s="17">
        <f>VLOOKUP($C175,'Advanced - Home'!B:T,18,FALSE)</f>
        <v>97.21</v>
      </c>
      <c r="Q175" s="17">
        <f>(P175+'Advanced - Home'!$S$33)/2</f>
        <v>98.012883172561615</v>
      </c>
      <c r="R175" s="31">
        <f t="shared" ref="R175" si="1461">AVERAGE(H175,L174)</f>
        <v>0.51800000000000002</v>
      </c>
      <c r="S175" s="31">
        <f t="shared" ref="S175" si="1462">AVERAGE(I175,M174)</f>
        <v>0.30449999999999999</v>
      </c>
      <c r="T175" s="31">
        <f t="shared" ref="T175" si="1463">AVERAGE(J175,N174)</f>
        <v>0.14000000000000001</v>
      </c>
      <c r="U175" s="31">
        <f t="shared" ref="U175" si="1464">AVERAGE(K175,O174)</f>
        <v>0.23649999999999999</v>
      </c>
      <c r="V175" s="17">
        <f>Q175*Q174/'Advanced - Road'!$S$33</f>
        <v>97.675206173061341</v>
      </c>
      <c r="W175" s="17">
        <f t="shared" ref="W175" si="1465">W174</f>
        <v>97.677754126752689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108</v>
      </c>
      <c r="Z175" s="19">
        <f t="shared" ref="Z175" si="1466">-Z174</f>
        <v>-4</v>
      </c>
      <c r="AA175" s="19">
        <f t="shared" ref="AA175" si="1467">AA174</f>
        <v>212</v>
      </c>
      <c r="AB175" s="4"/>
      <c r="AC175" s="4"/>
      <c r="AD175" s="4">
        <f t="shared" si="1297"/>
        <v>108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0.52200000000000002</v>
      </c>
      <c r="I176" s="32">
        <f>VLOOKUP($C176,'Four Factors - Road'!$B:$O,8,FALSE)</f>
        <v>0.26900000000000002</v>
      </c>
      <c r="J176" s="32">
        <f>VLOOKUP($C176,'Four Factors - Road'!$B:$O,9,FALSE)/100</f>
        <v>0.124</v>
      </c>
      <c r="K176" s="32">
        <f>VLOOKUP($C176,'Four Factors - Road'!$B:$O,10,FALSE)/100</f>
        <v>0.19899999999999998</v>
      </c>
      <c r="L176" s="32">
        <f>VLOOKUP($C176,'Four Factors - Road'!$B:$O,11,FALSE)/100</f>
        <v>0.50700000000000001</v>
      </c>
      <c r="M176" s="32">
        <f>VLOOKUP($C176,'Four Factors - Road'!$B:$O,12,FALSE)</f>
        <v>0.317</v>
      </c>
      <c r="N176" s="32">
        <f>VLOOKUP($C176,'Four Factors - Road'!$B:$O,13,FALSE)/100</f>
        <v>0.14300000000000002</v>
      </c>
      <c r="O176" s="32">
        <f>VLOOKUP($C176,'Four Factors - Road'!$B:$O,14,FALSE)/100</f>
        <v>0.24600000000000002</v>
      </c>
      <c r="P176" s="21">
        <f>VLOOKUP($C176,'Advanced - Road'!B:T,18,FALSE)</f>
        <v>98.14</v>
      </c>
      <c r="Q176" s="21">
        <f>(P176+'Advanced - Road'!$S$33)/2</f>
        <v>98.480460878885324</v>
      </c>
      <c r="R176" s="32">
        <f t="shared" ref="R176" si="1469">AVERAGE(H176,L177)</f>
        <v>0.51300000000000001</v>
      </c>
      <c r="S176" s="32">
        <f t="shared" ref="S176" si="1470">AVERAGE(I176,M177)</f>
        <v>0.27100000000000002</v>
      </c>
      <c r="T176" s="32">
        <f t="shared" ref="T176" si="1471">AVERAGE(J176,N177)</f>
        <v>0.13350000000000001</v>
      </c>
      <c r="U176" s="32">
        <f t="shared" ref="U176" si="1472">AVERAGE(K176,O177)</f>
        <v>0.22149999999999997</v>
      </c>
      <c r="V176" s="21">
        <f>Q176*Q177/'Advanced - Home'!$S$33</f>
        <v>97.819827027049101</v>
      </c>
      <c r="W176" s="21">
        <f t="shared" ref="W176" si="1473">AVERAGE(V176:V177)</f>
        <v>97.817275433902367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98.152883172561616</v>
      </c>
      <c r="R177" s="32">
        <f t="shared" ref="R177" si="1481">AVERAGE(H177,L176)</f>
        <v>0.51649999999999996</v>
      </c>
      <c r="S177" s="32">
        <f t="shared" ref="S177" si="1482">AVERAGE(I177,M176)</f>
        <v>0.316</v>
      </c>
      <c r="T177" s="32">
        <f t="shared" ref="T177" si="1483">AVERAGE(J177,N176)</f>
        <v>0.13500000000000001</v>
      </c>
      <c r="U177" s="32">
        <f t="shared" ref="U177" si="1484">AVERAGE(K177,O176)</f>
        <v>0.25750000000000001</v>
      </c>
      <c r="V177" s="21">
        <f>Q177*Q176/'Advanced - Road'!$S$33</f>
        <v>97.814723840755633</v>
      </c>
      <c r="W177" s="21">
        <f t="shared" ref="W177" si="1485">W176</f>
        <v>97.817275433902367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0.52200000000000002</v>
      </c>
      <c r="I178" s="31">
        <f>VLOOKUP($C178,'Four Factors - Road'!$B:$O,8,FALSE)</f>
        <v>0.26900000000000002</v>
      </c>
      <c r="J178" s="31">
        <f>VLOOKUP($C178,'Four Factors - Road'!$B:$O,9,FALSE)/100</f>
        <v>0.124</v>
      </c>
      <c r="K178" s="31">
        <f>VLOOKUP($C178,'Four Factors - Road'!$B:$O,10,FALSE)/100</f>
        <v>0.19899999999999998</v>
      </c>
      <c r="L178" s="31">
        <f>VLOOKUP($C178,'Four Factors - Road'!$B:$O,11,FALSE)/100</f>
        <v>0.50700000000000001</v>
      </c>
      <c r="M178" s="31">
        <f>VLOOKUP($C178,'Four Factors - Road'!$B:$O,12,FALSE)</f>
        <v>0.317</v>
      </c>
      <c r="N178" s="31">
        <f>VLOOKUP($C178,'Four Factors - Road'!$B:$O,13,FALSE)/100</f>
        <v>0.14300000000000002</v>
      </c>
      <c r="O178" s="31">
        <f>VLOOKUP($C178,'Four Factors - Road'!$B:$O,14,FALSE)/100</f>
        <v>0.24600000000000002</v>
      </c>
      <c r="P178" s="17">
        <f>VLOOKUP($C178,'Advanced - Road'!B:T,18,FALSE)</f>
        <v>98.14</v>
      </c>
      <c r="Q178" s="17">
        <f>(P178+'Advanced - Road'!$S$33)/2</f>
        <v>98.480460878885324</v>
      </c>
      <c r="R178" s="31">
        <f t="shared" ref="R178" si="1489">AVERAGE(H178,L179)</f>
        <v>0.504</v>
      </c>
      <c r="S178" s="31">
        <f t="shared" ref="S178" si="1490">AVERAGE(I178,M179)</f>
        <v>0.2525</v>
      </c>
      <c r="T178" s="31">
        <f t="shared" ref="T178" si="1491">AVERAGE(J178,N179)</f>
        <v>0.129</v>
      </c>
      <c r="U178" s="31">
        <f t="shared" ref="U178" si="1492">AVERAGE(K178,O179)</f>
        <v>0.20299999999999999</v>
      </c>
      <c r="V178" s="17">
        <f>Q178*Q179/'Advanced - Home'!$S$33</f>
        <v>95.966138450724415</v>
      </c>
      <c r="W178" s="17">
        <f t="shared" ref="W178" si="1493">AVERAGE(V178:V179)</f>
        <v>95.963635210342261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0.52500000000000002</v>
      </c>
      <c r="I179" s="31">
        <f>VLOOKUP($C179,'Four Factors - Home'!$B:$O,8,FALSE)</f>
        <v>0.311</v>
      </c>
      <c r="J179" s="31">
        <f>VLOOKUP($C179,'Four Factors - Home'!$B:$O,9,FALSE)/100</f>
        <v>0.14499999999999999</v>
      </c>
      <c r="K179" s="31">
        <f>VLOOKUP($C179,'Four Factors - Home'!$B:$O,10,FALSE)/100</f>
        <v>0.215</v>
      </c>
      <c r="L179" s="31">
        <f>VLOOKUP($C179,'Four Factors - Home'!$B:$O,11,FALSE)/100</f>
        <v>0.48599999999999999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0.13400000000000001</v>
      </c>
      <c r="O179" s="31">
        <f>VLOOKUP($C179,'Four Factors - Home'!$B:$O,14,FALSE)/100</f>
        <v>0.20699999999999999</v>
      </c>
      <c r="P179" s="17">
        <f>VLOOKUP($C179,'Advanced - Home'!B:T,18,FALSE)</f>
        <v>93.77</v>
      </c>
      <c r="Q179" s="17">
        <f>(P179+'Advanced - Home'!$S$33)/2</f>
        <v>96.292883172561616</v>
      </c>
      <c r="R179" s="31">
        <f t="shared" ref="R179" si="1501">AVERAGE(H179,L178)</f>
        <v>0.51600000000000001</v>
      </c>
      <c r="S179" s="31">
        <f t="shared" ref="S179" si="1502">AVERAGE(I179,M178)</f>
        <v>0.314</v>
      </c>
      <c r="T179" s="31">
        <f t="shared" ref="T179" si="1503">AVERAGE(J179,N178)</f>
        <v>0.14400000000000002</v>
      </c>
      <c r="U179" s="31">
        <f t="shared" ref="U179" si="1504">AVERAGE(K179,O178)</f>
        <v>0.23050000000000001</v>
      </c>
      <c r="V179" s="17">
        <f>Q179*Q178/'Advanced - Road'!$S$33</f>
        <v>95.961131969960093</v>
      </c>
      <c r="W179" s="17">
        <f t="shared" ref="W179" si="1505">W178</f>
        <v>95.963635210342261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0.52200000000000002</v>
      </c>
      <c r="I180" s="32">
        <f>VLOOKUP($C180,'Four Factors - Road'!$B:$O,8,FALSE)</f>
        <v>0.26900000000000002</v>
      </c>
      <c r="J180" s="32">
        <f>VLOOKUP($C180,'Four Factors - Road'!$B:$O,9,FALSE)/100</f>
        <v>0.124</v>
      </c>
      <c r="K180" s="32">
        <f>VLOOKUP($C180,'Four Factors - Road'!$B:$O,10,FALSE)/100</f>
        <v>0.19899999999999998</v>
      </c>
      <c r="L180" s="32">
        <f>VLOOKUP($C180,'Four Factors - Road'!$B:$O,11,FALSE)/100</f>
        <v>0.50700000000000001</v>
      </c>
      <c r="M180" s="32">
        <f>VLOOKUP($C180,'Four Factors - Road'!$B:$O,12,FALSE)</f>
        <v>0.317</v>
      </c>
      <c r="N180" s="32">
        <f>VLOOKUP($C180,'Four Factors - Road'!$B:$O,13,FALSE)/100</f>
        <v>0.14300000000000002</v>
      </c>
      <c r="O180" s="32">
        <f>VLOOKUP($C180,'Four Factors - Road'!$B:$O,14,FALSE)/100</f>
        <v>0.24600000000000002</v>
      </c>
      <c r="P180" s="21">
        <f>VLOOKUP($C180,'Advanced - Road'!B:T,18,FALSE)</f>
        <v>98.14</v>
      </c>
      <c r="Q180" s="21">
        <f>(P180+'Advanced - Road'!$S$33)/2</f>
        <v>98.480460878885324</v>
      </c>
      <c r="R180" s="32">
        <f t="shared" ref="R180" si="1509">AVERAGE(H180,L181)</f>
        <v>0.51900000000000002</v>
      </c>
      <c r="S180" s="32">
        <f t="shared" ref="S180" si="1510">AVERAGE(I180,M181)</f>
        <v>0.28049999999999997</v>
      </c>
      <c r="T180" s="32">
        <f t="shared" ref="T180" si="1511">AVERAGE(J180,N181)</f>
        <v>0.14300000000000002</v>
      </c>
      <c r="U180" s="32">
        <f t="shared" ref="U180" si="1512">AVERAGE(K180,O181)</f>
        <v>0.22749999999999998</v>
      </c>
      <c r="V180" s="21">
        <f>Q180*Q181/'Advanced - Home'!$S$33</f>
        <v>98.72175614617484</v>
      </c>
      <c r="W180" s="21">
        <f t="shared" ref="W180" si="1513">AVERAGE(V180:V181)</f>
        <v>98.719181026548569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</v>
      </c>
      <c r="Q181" s="21">
        <f>(P181+'Advanced - Home'!$S$33)/2</f>
        <v>99.057883172561617</v>
      </c>
      <c r="R181" s="32">
        <f t="shared" ref="R181" si="1521">AVERAGE(H181,L180)</f>
        <v>0.52350000000000008</v>
      </c>
      <c r="S181" s="32">
        <f t="shared" ref="S181" si="1522">AVERAGE(I181,M180)</f>
        <v>0.29000000000000004</v>
      </c>
      <c r="T181" s="32">
        <f t="shared" ref="T181" si="1523">AVERAGE(J181,N180)</f>
        <v>0.14600000000000002</v>
      </c>
      <c r="U181" s="32">
        <f t="shared" ref="U181" si="1524">AVERAGE(K181,O180)</f>
        <v>0.249</v>
      </c>
      <c r="V181" s="21">
        <f>Q181*Q180/'Advanced - Road'!$S$33</f>
        <v>98.716605906922283</v>
      </c>
      <c r="W181" s="21">
        <f t="shared" ref="W181" si="1525">W180</f>
        <v>98.719181026548569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0.19600000000000001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0.23100000000000001</v>
      </c>
      <c r="N182" s="31">
        <f>VLOOKUP($C182,'Four Factors - Road'!$B:$O,13,FALSE)/100</f>
        <v>0.128</v>
      </c>
      <c r="O182" s="31">
        <f>VLOOKUP($C182,'Four Factors - Road'!$B:$O,14,FALSE)/100</f>
        <v>0.21</v>
      </c>
      <c r="P182" s="17">
        <f>VLOOKUP($C182,'Advanced - Road'!B:T,18,FALSE)</f>
        <v>98.52</v>
      </c>
      <c r="Q182" s="17">
        <f>(P182+'Advanced - Road'!$S$33)/2</f>
        <v>98.670460878885322</v>
      </c>
      <c r="R182" s="31">
        <f t="shared" ref="R182" si="1529">AVERAGE(H182,L183)</f>
        <v>0.51049999999999995</v>
      </c>
      <c r="S182" s="31">
        <f t="shared" ref="S182" si="1530">AVERAGE(I182,M183)</f>
        <v>0.24</v>
      </c>
      <c r="T182" s="31">
        <f t="shared" ref="T182" si="1531">AVERAGE(J182,N183)</f>
        <v>0.14150000000000001</v>
      </c>
      <c r="U182" s="31">
        <f t="shared" ref="U182" si="1532">AVERAGE(K182,O183)</f>
        <v>0.2195</v>
      </c>
      <c r="V182" s="17">
        <f>Q182*Q183/'Advanced - Home'!$S$33</f>
        <v>98.632633412333533</v>
      </c>
      <c r="W182" s="17">
        <f t="shared" ref="W182" si="1533">AVERAGE(V182:V183)</f>
        <v>98.630060617440023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0.51600000000000001</v>
      </c>
      <c r="I183" s="31">
        <f>VLOOKUP($C183,'Four Factors - Home'!$B:$O,8,FALSE)</f>
        <v>0.28899999999999998</v>
      </c>
      <c r="J183" s="31">
        <f>VLOOKUP($C183,'Four Factors - Home'!$B:$O,9,FALSE)/100</f>
        <v>0.15</v>
      </c>
      <c r="K183" s="31">
        <f>VLOOKUP($C183,'Four Factors - Home'!$B:$O,10,FALSE)/100</f>
        <v>0.248</v>
      </c>
      <c r="L183" s="31">
        <f>VLOOKUP($C183,'Four Factors - Home'!$B:$O,11,FALSE)/100</f>
        <v>0.52500000000000002</v>
      </c>
      <c r="M183" s="31">
        <f>VLOOKUP($C183,'Four Factors - Home'!$B:$O,12,FALSE)</f>
        <v>0.218</v>
      </c>
      <c r="N183" s="31">
        <f>VLOOKUP($C183,'Four Factors - Home'!$B:$O,13,FALSE)/100</f>
        <v>0.159</v>
      </c>
      <c r="O183" s="31">
        <f>VLOOKUP($C183,'Four Factors - Home'!$B:$O,14,FALSE)/100</f>
        <v>0.24299999999999999</v>
      </c>
      <c r="P183" s="17">
        <f>VLOOKUP($C183,'Advanced - Home'!B:T,18,FALSE)</f>
        <v>98.74</v>
      </c>
      <c r="Q183" s="17">
        <f>(P183+'Advanced - Home'!$S$33)/2</f>
        <v>98.777883172561616</v>
      </c>
      <c r="R183" s="31">
        <f t="shared" ref="R183" si="1541">AVERAGE(H183,L182)</f>
        <v>0.51900000000000002</v>
      </c>
      <c r="S183" s="31">
        <f t="shared" ref="S183" si="1542">AVERAGE(I183,M182)</f>
        <v>0.26</v>
      </c>
      <c r="T183" s="31">
        <f t="shared" ref="T183" si="1543">AVERAGE(J183,N182)</f>
        <v>0.13900000000000001</v>
      </c>
      <c r="U183" s="31">
        <f t="shared" ref="U183" si="1544">AVERAGE(K183,O182)</f>
        <v>0.22899999999999998</v>
      </c>
      <c r="V183" s="17">
        <f>Q183*Q182/'Advanced - Road'!$S$33</f>
        <v>98.627487822546499</v>
      </c>
      <c r="W183" s="17">
        <f t="shared" ref="W183" si="1545">W182</f>
        <v>98.630060617440023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0.19600000000000001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0.23100000000000001</v>
      </c>
      <c r="N184" s="32">
        <f>VLOOKUP($C184,'Four Factors - Road'!$B:$O,13,FALSE)/100</f>
        <v>0.128</v>
      </c>
      <c r="O184" s="32">
        <f>VLOOKUP($C184,'Four Factors - Road'!$B:$O,14,FALSE)/100</f>
        <v>0.21</v>
      </c>
      <c r="P184" s="21">
        <f>VLOOKUP($C184,'Advanced - Road'!B:T,18,FALSE)</f>
        <v>98.52</v>
      </c>
      <c r="Q184" s="21">
        <f>(P184+'Advanced - Road'!$S$33)/2</f>
        <v>98.670460878885322</v>
      </c>
      <c r="R184" s="32">
        <f t="shared" ref="R184" si="1549">AVERAGE(H184,L185)</f>
        <v>0.502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0.222</v>
      </c>
      <c r="V184" s="21">
        <f>Q184*Q185/'Advanced - Home'!$S$33</f>
        <v>100.83439102941324</v>
      </c>
      <c r="W184" s="21">
        <f t="shared" ref="W184" si="1553">AVERAGE(V184:V185)</f>
        <v>100.83176080250601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100.98288317256163</v>
      </c>
      <c r="R185" s="32">
        <f t="shared" ref="R185" si="1561">AVERAGE(H185,L184)</f>
        <v>0.50950000000000006</v>
      </c>
      <c r="S185" s="32">
        <f t="shared" ref="S185" si="1562">AVERAGE(I185,M184)</f>
        <v>0.2505</v>
      </c>
      <c r="T185" s="32">
        <f t="shared" ref="T185" si="1563">AVERAGE(J185,N184)</f>
        <v>0.14749999999999999</v>
      </c>
      <c r="U185" s="32">
        <f t="shared" ref="U185" si="1564">AVERAGE(K185,O184)</f>
        <v>0.20800000000000002</v>
      </c>
      <c r="V185" s="21">
        <f>Q185*Q184/'Advanced - Road'!$S$33</f>
        <v>100.8291305755988</v>
      </c>
      <c r="W185" s="21">
        <f t="shared" ref="W185" si="1565">W184</f>
        <v>100.83176080250601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0.19600000000000001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0.23100000000000001</v>
      </c>
      <c r="N186" s="31">
        <f>VLOOKUP($C186,'Four Factors - Road'!$B:$O,13,FALSE)/100</f>
        <v>0.128</v>
      </c>
      <c r="O186" s="31">
        <f>VLOOKUP($C186,'Four Factors - Road'!$B:$O,14,FALSE)/100</f>
        <v>0.21</v>
      </c>
      <c r="P186" s="17">
        <f>VLOOKUP($C186,'Advanced - Road'!B:T,18,FALSE)</f>
        <v>98.52</v>
      </c>
      <c r="Q186" s="17">
        <f>(P186+'Advanced - Road'!$S$33)/2</f>
        <v>98.670460878885322</v>
      </c>
      <c r="R186" s="31">
        <f t="shared" ref="R186" si="1569">AVERAGE(H186,L187)</f>
        <v>0.4995</v>
      </c>
      <c r="S186" s="31">
        <f t="shared" ref="S186" si="1570">AVERAGE(I186,M187)</f>
        <v>0.26200000000000001</v>
      </c>
      <c r="T186" s="31">
        <f t="shared" ref="T186" si="1571">AVERAGE(J186,N187)</f>
        <v>0.13</v>
      </c>
      <c r="U186" s="31">
        <f t="shared" ref="U186" si="1572">AVERAGE(K186,O187)</f>
        <v>0.22500000000000001</v>
      </c>
      <c r="V186" s="17">
        <f>Q186*Q187/'Advanced - Home'!$S$33</f>
        <v>99.166846711715678</v>
      </c>
      <c r="W186" s="17">
        <f t="shared" ref="W186" si="1573">AVERAGE(V186:V187)</f>
        <v>99.164259982070547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99.312883172561612</v>
      </c>
      <c r="R187" s="31">
        <f t="shared" ref="R187" si="1581">AVERAGE(H187,L186)</f>
        <v>0.52550000000000008</v>
      </c>
      <c r="S187" s="31">
        <f t="shared" ref="S187" si="1582">AVERAGE(I187,M186)</f>
        <v>0.249</v>
      </c>
      <c r="T187" s="31">
        <f t="shared" ref="T187" si="1583">AVERAGE(J187,N186)</f>
        <v>0.13350000000000001</v>
      </c>
      <c r="U187" s="31">
        <f t="shared" ref="U187" si="1584">AVERAGE(K187,O186)</f>
        <v>0.2165</v>
      </c>
      <c r="V187" s="17">
        <f>Q187*Q186/'Advanced - Road'!$S$33</f>
        <v>99.161673252425402</v>
      </c>
      <c r="W187" s="17">
        <f t="shared" ref="W187" si="1585">W186</f>
        <v>99.164259982070547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0.19600000000000001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0.23100000000000001</v>
      </c>
      <c r="N188" s="32">
        <f>VLOOKUP($C188,'Four Factors - Road'!$B:$O,13,FALSE)/100</f>
        <v>0.128</v>
      </c>
      <c r="O188" s="32">
        <f>VLOOKUP($C188,'Four Factors - Road'!$B:$O,14,FALSE)/100</f>
        <v>0.21</v>
      </c>
      <c r="P188" s="21">
        <f>VLOOKUP($C188,'Advanced - Road'!B:T,18,FALSE)</f>
        <v>98.52</v>
      </c>
      <c r="Q188" s="21">
        <f>(P188+'Advanced - Road'!$S$33)/2</f>
        <v>98.670460878885322</v>
      </c>
      <c r="R188" s="32">
        <f t="shared" ref="R188" si="1589">AVERAGE(H188,L189)</f>
        <v>0.4995</v>
      </c>
      <c r="S188" s="32">
        <f t="shared" ref="S188" si="1590">AVERAGE(I188,M189)</f>
        <v>0.22950000000000001</v>
      </c>
      <c r="T188" s="32">
        <f t="shared" ref="T188" si="1591">AVERAGE(J188,N189)</f>
        <v>0.127</v>
      </c>
      <c r="U188" s="32">
        <f t="shared" ref="U188" si="1592">AVERAGE(K188,O189)</f>
        <v>0.19600000000000001</v>
      </c>
      <c r="V188" s="21">
        <f>Q188*Q189/'Advanced - Home'!$S$33</f>
        <v>98.777420194409075</v>
      </c>
      <c r="W188" s="21">
        <f t="shared" ref="W188" si="1593">AVERAGE(V188:V189)</f>
        <v>98.774843622807168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98.922883172561626</v>
      </c>
      <c r="R189" s="32">
        <f t="shared" ref="R189" si="1601">AVERAGE(H189,L188)</f>
        <v>0.51049999999999995</v>
      </c>
      <c r="S189" s="32">
        <f t="shared" ref="S189" si="1602">AVERAGE(I189,M188)</f>
        <v>0.26900000000000002</v>
      </c>
      <c r="T189" s="32">
        <f t="shared" ref="T189" si="1603">AVERAGE(J189,N188)</f>
        <v>0.1235</v>
      </c>
      <c r="U189" s="32">
        <f t="shared" ref="U189" si="1604">AVERAGE(K189,O188)</f>
        <v>0.20749999999999999</v>
      </c>
      <c r="V189" s="21">
        <f>Q189*Q188/'Advanced - Road'!$S$33</f>
        <v>98.772267051205276</v>
      </c>
      <c r="W189" s="21">
        <f t="shared" ref="W189" si="1605">W188</f>
        <v>98.774843622807168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0.19600000000000001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0.23100000000000001</v>
      </c>
      <c r="N190" s="31">
        <f>VLOOKUP($C190,'Four Factors - Road'!$B:$O,13,FALSE)/100</f>
        <v>0.128</v>
      </c>
      <c r="O190" s="31">
        <f>VLOOKUP($C190,'Four Factors - Road'!$B:$O,14,FALSE)/100</f>
        <v>0.21</v>
      </c>
      <c r="P190" s="17">
        <f>VLOOKUP($C190,'Advanced - Road'!B:T,18,FALSE)</f>
        <v>98.52</v>
      </c>
      <c r="Q190" s="17">
        <f>(P190+'Advanced - Road'!$S$33)/2</f>
        <v>98.670460878885322</v>
      </c>
      <c r="R190" s="31">
        <f t="shared" ref="R190" si="1609">AVERAGE(H190,L191)</f>
        <v>0.50700000000000001</v>
      </c>
      <c r="S190" s="31">
        <f t="shared" ref="S190" si="1610">AVERAGE(I190,M191)</f>
        <v>0.24099999999999999</v>
      </c>
      <c r="T190" s="31">
        <f t="shared" ref="T190" si="1611">AVERAGE(J190,N191)</f>
        <v>0.1305</v>
      </c>
      <c r="U190" s="31">
        <f t="shared" ref="U190" si="1612">AVERAGE(K190,O191)</f>
        <v>0.19950000000000001</v>
      </c>
      <c r="V190" s="17">
        <f>Q190*Q191/'Advanced - Home'!$S$33</f>
        <v>98.043500988715834</v>
      </c>
      <c r="W190" s="17">
        <f t="shared" ref="W190" si="1613">AVERAGE(V190:V191)</f>
        <v>98.040943561118496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0.28699999999999998</v>
      </c>
      <c r="J191" s="31">
        <f>VLOOKUP($C191,'Four Factors - Home'!$B:$O,9,FALSE)/100</f>
        <v>0.13200000000000001</v>
      </c>
      <c r="K191" s="31">
        <f>VLOOKUP($C191,'Four Factors - Home'!$B:$O,10,FALSE)/100</f>
        <v>0.29699999999999999</v>
      </c>
      <c r="L191" s="31">
        <f>VLOOKUP($C191,'Four Factors - Home'!$B:$O,11,FALSE)/100</f>
        <v>0.51800000000000002</v>
      </c>
      <c r="M191" s="31">
        <f>VLOOKUP($C191,'Four Factors - Home'!$B:$O,12,FALSE)</f>
        <v>0.22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97.56</v>
      </c>
      <c r="Q191" s="17">
        <f>(P191+'Advanced - Home'!$S$33)/2</f>
        <v>98.187883172561612</v>
      </c>
      <c r="R191" s="31">
        <f t="shared" ref="R191" si="1621">AVERAGE(H191,L190)</f>
        <v>0.497</v>
      </c>
      <c r="S191" s="31">
        <f t="shared" ref="S191" si="1622">AVERAGE(I191,M190)</f>
        <v>0.25900000000000001</v>
      </c>
      <c r="T191" s="31">
        <f t="shared" ref="T191" si="1623">AVERAGE(J191,N190)</f>
        <v>0.13</v>
      </c>
      <c r="U191" s="31">
        <f t="shared" ref="U191" si="1624">AVERAGE(K191,O190)</f>
        <v>0.2535</v>
      </c>
      <c r="V191" s="17">
        <f>Q191*Q190/'Advanced - Road'!$S$33</f>
        <v>98.038386133521172</v>
      </c>
      <c r="W191" s="17">
        <f t="shared" ref="W191" si="1625">W190</f>
        <v>98.040943561118496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0.19600000000000001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0.23100000000000001</v>
      </c>
      <c r="N192" s="32">
        <f>VLOOKUP($C192,'Four Factors - Road'!$B:$O,13,FALSE)/100</f>
        <v>0.128</v>
      </c>
      <c r="O192" s="32">
        <f>VLOOKUP($C192,'Four Factors - Road'!$B:$O,14,FALSE)/100</f>
        <v>0.21</v>
      </c>
      <c r="P192" s="21">
        <f>VLOOKUP($C192,'Advanced - Road'!B:T,18,FALSE)</f>
        <v>98.52</v>
      </c>
      <c r="Q192" s="21">
        <f>(P192+'Advanced - Road'!$S$33)/2</f>
        <v>98.670460878885322</v>
      </c>
      <c r="R192" s="32">
        <f t="shared" ref="R192" si="1629">AVERAGE(H192,L193)</f>
        <v>0.498</v>
      </c>
      <c r="S192" s="32">
        <f t="shared" ref="S192" si="1630">AVERAGE(I192,M193)</f>
        <v>0.23799999999999999</v>
      </c>
      <c r="T192" s="32">
        <f t="shared" ref="T192" si="1631">AVERAGE(J192,N193)</f>
        <v>0.1255</v>
      </c>
      <c r="U192" s="32">
        <f t="shared" ref="U192" si="1632">AVERAGE(K192,O193)</f>
        <v>0.2165</v>
      </c>
      <c r="V192" s="21">
        <f>Q192*Q193/'Advanced - Home'!$S$33</f>
        <v>98.632633412333533</v>
      </c>
      <c r="W192" s="21">
        <f t="shared" ref="W192" si="1633">AVERAGE(V192:V193)</f>
        <v>98.630060617440023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0.27900000000000003</v>
      </c>
      <c r="J193" s="32">
        <f>VLOOKUP($C193,'Four Factors - Home'!$B:$O,9,FALSE)/100</f>
        <v>0.13</v>
      </c>
      <c r="K193" s="32">
        <f>VLOOKUP($C193,'Four Factors - Home'!$B:$O,10,FALSE)/100</f>
        <v>0.23699999999999999</v>
      </c>
      <c r="L193" s="32">
        <f>VLOOKUP($C193,'Four Factors - Home'!$B:$O,11,FALSE)/100</f>
        <v>0.5</v>
      </c>
      <c r="M193" s="32">
        <f>VLOOKUP($C193,'Four Factors - Home'!$B:$O,12,FALSE)</f>
        <v>0.214</v>
      </c>
      <c r="N193" s="32">
        <f>VLOOKUP($C193,'Four Factors - Home'!$B:$O,13,FALSE)/100</f>
        <v>0.127</v>
      </c>
      <c r="O193" s="32">
        <f>VLOOKUP($C193,'Four Factors - Home'!$B:$O,14,FALSE)/100</f>
        <v>0.23699999999999999</v>
      </c>
      <c r="P193" s="21">
        <f>VLOOKUP($C193,'Advanced - Home'!B:T,18,FALSE)</f>
        <v>98.74</v>
      </c>
      <c r="Q193" s="21">
        <f>(P193+'Advanced - Home'!$S$33)/2</f>
        <v>98.777883172561616</v>
      </c>
      <c r="R193" s="32">
        <f t="shared" ref="R193" si="1641">AVERAGE(H193,L192)</f>
        <v>0.53950000000000009</v>
      </c>
      <c r="S193" s="32">
        <f t="shared" ref="S193" si="1642">AVERAGE(I193,M192)</f>
        <v>0.255</v>
      </c>
      <c r="T193" s="32">
        <f t="shared" ref="T193" si="1643">AVERAGE(J193,N192)</f>
        <v>0.129</v>
      </c>
      <c r="U193" s="32">
        <f t="shared" ref="U193" si="1644">AVERAGE(K193,O192)</f>
        <v>0.22349999999999998</v>
      </c>
      <c r="V193" s="21">
        <f>Q193*Q192/'Advanced - Road'!$S$33</f>
        <v>98.627487822546499</v>
      </c>
      <c r="W193" s="21">
        <f t="shared" ref="W193" si="1645">W192</f>
        <v>98.630060617440023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0.19600000000000001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0.23100000000000001</v>
      </c>
      <c r="N194" s="31">
        <f>VLOOKUP($C194,'Four Factors - Road'!$B:$O,13,FALSE)/100</f>
        <v>0.128</v>
      </c>
      <c r="O194" s="31">
        <f>VLOOKUP($C194,'Four Factors - Road'!$B:$O,14,FALSE)/100</f>
        <v>0.21</v>
      </c>
      <c r="P194" s="17">
        <f>VLOOKUP($C194,'Advanced - Road'!B:T,18,FALSE)</f>
        <v>98.52</v>
      </c>
      <c r="Q194" s="17">
        <f>(P194+'Advanced - Road'!$S$33)/2</f>
        <v>98.670460878885322</v>
      </c>
      <c r="R194" s="31">
        <f t="shared" ref="R194" si="1649">AVERAGE(H194,L195)</f>
        <v>0.4995</v>
      </c>
      <c r="S194" s="31">
        <f t="shared" ref="S194" si="1650">AVERAGE(I194,M195)</f>
        <v>0.26900000000000002</v>
      </c>
      <c r="T194" s="31">
        <f t="shared" ref="T194" si="1651">AVERAGE(J194,N195)</f>
        <v>0.14200000000000002</v>
      </c>
      <c r="U194" s="31">
        <f t="shared" ref="U194" si="1652">AVERAGE(K194,O195)</f>
        <v>0.21200000000000002</v>
      </c>
      <c r="V194" s="17">
        <f>Q194*Q195/'Advanced - Home'!$S$33</f>
        <v>96.106353697498335</v>
      </c>
      <c r="W194" s="17">
        <f t="shared" ref="W194" si="1653">AVERAGE(V194:V195)</f>
        <v>96.103846799654562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2</v>
      </c>
      <c r="AA194" s="19">
        <f t="shared" ref="AA194" si="1655">Y194+Y195</f>
        <v>206</v>
      </c>
      <c r="AB194" s="4">
        <f t="shared" ref="AB194" si="1656">D194-Z194</f>
        <v>-2</v>
      </c>
      <c r="AC194" s="4">
        <f t="shared" ref="AC194" si="1657">AA194-E194</f>
        <v>206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0.246</v>
      </c>
      <c r="J195" s="31">
        <f>VLOOKUP($C195,'Four Factors - Home'!$B:$O,9,FALSE)/100</f>
        <v>0.127</v>
      </c>
      <c r="K195" s="31">
        <f>VLOOKUP($C195,'Four Factors - Home'!$B:$O,10,FALSE)/100</f>
        <v>0.188</v>
      </c>
      <c r="L195" s="31">
        <f>VLOOKUP($C195,'Four Factors - Home'!$B:$O,11,FALSE)/100</f>
        <v>0.503</v>
      </c>
      <c r="M195" s="31">
        <f>VLOOKUP($C195,'Four Factors - Home'!$B:$O,12,FALSE)</f>
        <v>0.27600000000000002</v>
      </c>
      <c r="N195" s="31">
        <f>VLOOKUP($C195,'Four Factors - Home'!$B:$O,13,FALSE)/100</f>
        <v>0.16</v>
      </c>
      <c r="O195" s="31">
        <f>VLOOKUP($C195,'Four Factors - Home'!$B:$O,14,FALSE)/100</f>
        <v>0.22800000000000001</v>
      </c>
      <c r="P195" s="17">
        <f>VLOOKUP($C195,'Advanced - Home'!B:T,18,FALSE)</f>
        <v>93.68</v>
      </c>
      <c r="Q195" s="17">
        <f>(P195+'Advanced - Home'!$S$33)/2</f>
        <v>96.247883172561615</v>
      </c>
      <c r="R195" s="31">
        <f t="shared" ref="R195" si="1661">AVERAGE(H195,L194)</f>
        <v>0.51750000000000007</v>
      </c>
      <c r="S195" s="31">
        <f t="shared" ref="S195" si="1662">AVERAGE(I195,M194)</f>
        <v>0.23849999999999999</v>
      </c>
      <c r="T195" s="31">
        <f t="shared" ref="T195" si="1663">AVERAGE(J195,N194)</f>
        <v>0.1275</v>
      </c>
      <c r="U195" s="31">
        <f t="shared" ref="U195" si="1664">AVERAGE(K195,O194)</f>
        <v>0.19900000000000001</v>
      </c>
      <c r="V195" s="17">
        <f>Q195*Q194/'Advanced - Road'!$S$33</f>
        <v>96.101339901810789</v>
      </c>
      <c r="W195" s="17">
        <f t="shared" ref="W195" si="1665">W194</f>
        <v>96.103846799654562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-2</v>
      </c>
      <c r="AA195" s="19">
        <f t="shared" ref="AA195" si="1667">AA194</f>
        <v>206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0.19600000000000001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0.23100000000000001</v>
      </c>
      <c r="N196" s="32">
        <f>VLOOKUP($C196,'Four Factors - Road'!$B:$O,13,FALSE)/100</f>
        <v>0.128</v>
      </c>
      <c r="O196" s="32">
        <f>VLOOKUP($C196,'Four Factors - Road'!$B:$O,14,FALSE)/100</f>
        <v>0.21</v>
      </c>
      <c r="P196" s="21">
        <f>VLOOKUP($C196,'Advanced - Road'!B:T,18,FALSE)</f>
        <v>98.52</v>
      </c>
      <c r="Q196" s="21">
        <f>(P196+'Advanced - Road'!$S$33)/2</f>
        <v>98.670460878885322</v>
      </c>
      <c r="R196" s="32">
        <f t="shared" ref="R196" si="1669">AVERAGE(H196,L197)</f>
        <v>0.51449999999999996</v>
      </c>
      <c r="S196" s="32">
        <f t="shared" ref="S196" si="1670">AVERAGE(I196,M197)</f>
        <v>0.25850000000000001</v>
      </c>
      <c r="T196" s="32">
        <f t="shared" ref="T196" si="1671">AVERAGE(J196,N197)</f>
        <v>0.11849999999999999</v>
      </c>
      <c r="U196" s="32">
        <f t="shared" ref="U196" si="1672">AVERAGE(K196,O197)</f>
        <v>0.20250000000000001</v>
      </c>
      <c r="V196" s="21">
        <f>Q196*Q197/'Advanced - Home'!$S$33</f>
        <v>99.256714369555667</v>
      </c>
      <c r="W196" s="21">
        <f t="shared" ref="W196" si="1673">AVERAGE(V196:V197)</f>
        <v>99.254125295746704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0.53700000000000003</v>
      </c>
      <c r="I197" s="32">
        <f>VLOOKUP($C197,'Four Factors - Home'!$B:$O,8,FALSE)</f>
        <v>0.28599999999999998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0.28100000000000003</v>
      </c>
      <c r="L197" s="32">
        <f>VLOOKUP($C197,'Four Factors - Home'!$B:$O,11,FALSE)/100</f>
        <v>0.53299999999999992</v>
      </c>
      <c r="M197" s="32">
        <f>VLOOKUP($C197,'Four Factors - Home'!$B:$O,12,FALSE)</f>
        <v>0.255</v>
      </c>
      <c r="N197" s="32">
        <f>VLOOKUP($C197,'Four Factors - Home'!$B:$O,13,FALSE)/100</f>
        <v>0.113</v>
      </c>
      <c r="O197" s="32">
        <f>VLOOKUP($C197,'Four Factors - Home'!$B:$O,14,FALSE)/100</f>
        <v>0.20899999999999999</v>
      </c>
      <c r="P197" s="21">
        <f>VLOOKUP($C197,'Advanced - Home'!B:T,18,FALSE)</f>
        <v>99.99</v>
      </c>
      <c r="Q197" s="21">
        <f>(P197+'Advanced - Home'!$S$33)/2</f>
        <v>99.402883172561616</v>
      </c>
      <c r="R197" s="32">
        <f t="shared" ref="R197" si="1681">AVERAGE(H197,L196)</f>
        <v>0.52950000000000008</v>
      </c>
      <c r="S197" s="32">
        <f t="shared" ref="S197" si="1682">AVERAGE(I197,M196)</f>
        <v>0.25850000000000001</v>
      </c>
      <c r="T197" s="32">
        <f t="shared" ref="T197" si="1683">AVERAGE(J197,N196)</f>
        <v>0.13600000000000001</v>
      </c>
      <c r="U197" s="32">
        <f t="shared" ref="U197" si="1684">AVERAGE(K197,O196)</f>
        <v>0.2455</v>
      </c>
      <c r="V197" s="21">
        <f>Q197*Q196/'Advanced - Road'!$S$33</f>
        <v>99.251536221937741</v>
      </c>
      <c r="W197" s="21">
        <f t="shared" ref="W197" si="1685">W196</f>
        <v>99.254125295746704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0.19600000000000001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0.23100000000000001</v>
      </c>
      <c r="N198" s="31">
        <f>VLOOKUP($C198,'Four Factors - Road'!$B:$O,13,FALSE)/100</f>
        <v>0.128</v>
      </c>
      <c r="O198" s="31">
        <f>VLOOKUP($C198,'Four Factors - Road'!$B:$O,14,FALSE)/100</f>
        <v>0.21</v>
      </c>
      <c r="P198" s="17">
        <f>VLOOKUP($C198,'Advanced - Road'!B:T,18,FALSE)</f>
        <v>98.52</v>
      </c>
      <c r="Q198" s="17">
        <f>(P198+'Advanced - Road'!$S$33)/2</f>
        <v>98.670460878885322</v>
      </c>
      <c r="R198" s="31">
        <f t="shared" ref="R198" si="1689">AVERAGE(H198,L199)</f>
        <v>0.49349999999999999</v>
      </c>
      <c r="S198" s="31">
        <f t="shared" ref="S198" si="1690">AVERAGE(I198,M199)</f>
        <v>0.26750000000000002</v>
      </c>
      <c r="T198" s="31">
        <f t="shared" ref="T198" si="1691">AVERAGE(J198,N199)</f>
        <v>0.13150000000000001</v>
      </c>
      <c r="U198" s="31">
        <f t="shared" ref="U198" si="1692">AVERAGE(K198,O199)</f>
        <v>0.193</v>
      </c>
      <c r="V198" s="17">
        <f>Q198*Q199/'Advanced - Home'!$S$33</f>
        <v>98.412956915391348</v>
      </c>
      <c r="W198" s="17">
        <f t="shared" ref="W198" si="1693">AVERAGE(V198:V199)</f>
        <v>98.410389850676069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0.503</v>
      </c>
      <c r="I199" s="31">
        <f>VLOOKUP($C199,'Four Factors - Home'!$B:$O,8,FALSE)</f>
        <v>0.22600000000000001</v>
      </c>
      <c r="J199" s="31">
        <f>VLOOKUP($C199,'Four Factors - Home'!$B:$O,9,FALSE)/100</f>
        <v>0.124</v>
      </c>
      <c r="K199" s="31">
        <f>VLOOKUP($C199,'Four Factors - Home'!$B:$O,10,FALSE)/100</f>
        <v>0.24199999999999999</v>
      </c>
      <c r="L199" s="31">
        <f>VLOOKUP($C199,'Four Factors - Home'!$B:$O,11,FALSE)/100</f>
        <v>0.49099999999999999</v>
      </c>
      <c r="M199" s="31">
        <f>VLOOKUP($C199,'Four Factors - Home'!$B:$O,12,FALSE)</f>
        <v>0.27300000000000002</v>
      </c>
      <c r="N199" s="31">
        <f>VLOOKUP($C199,'Four Factors - Home'!$B:$O,13,FALSE)/100</f>
        <v>0.13900000000000001</v>
      </c>
      <c r="O199" s="31">
        <f>VLOOKUP($C199,'Four Factors - Home'!$B:$O,14,FALSE)/100</f>
        <v>0.19</v>
      </c>
      <c r="P199" s="17">
        <f>VLOOKUP($C199,'Advanced - Home'!B:T,18,FALSE)</f>
        <v>98.3</v>
      </c>
      <c r="Q199" s="17">
        <f>(P199+'Advanced - Home'!$S$33)/2</f>
        <v>98.557883172561617</v>
      </c>
      <c r="R199" s="31">
        <f t="shared" ref="R199" si="1701">AVERAGE(H199,L198)</f>
        <v>0.51249999999999996</v>
      </c>
      <c r="S199" s="31">
        <f t="shared" ref="S199" si="1702">AVERAGE(I199,M198)</f>
        <v>0.22850000000000001</v>
      </c>
      <c r="T199" s="31">
        <f t="shared" ref="T199" si="1703">AVERAGE(J199,N198)</f>
        <v>0.126</v>
      </c>
      <c r="U199" s="31">
        <f t="shared" ref="U199" si="1704">AVERAGE(K199,O198)</f>
        <v>0.22599999999999998</v>
      </c>
      <c r="V199" s="17">
        <f>Q199*Q198/'Advanced - Road'!$S$33</f>
        <v>98.407822785960803</v>
      </c>
      <c r="W199" s="17">
        <f t="shared" ref="W199" si="1705">W198</f>
        <v>98.410389850676069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0.19600000000000001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0.23100000000000001</v>
      </c>
      <c r="N200" s="32">
        <f>VLOOKUP($C200,'Four Factors - Road'!$B:$O,13,FALSE)/100</f>
        <v>0.128</v>
      </c>
      <c r="O200" s="32">
        <f>VLOOKUP($C200,'Four Factors - Road'!$B:$O,14,FALSE)/100</f>
        <v>0.21</v>
      </c>
      <c r="P200" s="21">
        <f>VLOOKUP($C200,'Advanced - Road'!B:T,18,FALSE)</f>
        <v>98.52</v>
      </c>
      <c r="Q200" s="21">
        <f>(P200+'Advanced - Road'!$S$33)/2</f>
        <v>98.670460878885322</v>
      </c>
      <c r="R200" s="32">
        <f t="shared" ref="R200" si="1709">AVERAGE(H200,L201)</f>
        <v>0.48650000000000004</v>
      </c>
      <c r="S200" s="32">
        <f t="shared" ref="S200" si="1710">AVERAGE(I200,M201)</f>
        <v>0.25800000000000001</v>
      </c>
      <c r="T200" s="32">
        <f t="shared" ref="T200" si="1711">AVERAGE(J200,N201)</f>
        <v>0.13300000000000001</v>
      </c>
      <c r="U200" s="32">
        <f t="shared" ref="U200" si="1712">AVERAGE(K200,O201)</f>
        <v>0.2155</v>
      </c>
      <c r="V200" s="21">
        <f>Q200*Q201/'Advanced - Home'!$S$33</f>
        <v>100.61471453247104</v>
      </c>
      <c r="W200" s="21">
        <f t="shared" ref="W200" si="1713">AVERAGE(V200:V201)</f>
        <v>100.61209003574206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100.76288317256162</v>
      </c>
      <c r="R201" s="32">
        <f t="shared" ref="R201" si="1721">AVERAGE(H201,L200)</f>
        <v>0.55649999999999999</v>
      </c>
      <c r="S201" s="32">
        <f t="shared" ref="S201" si="1722">AVERAGE(I201,M200)</f>
        <v>0.24299999999999999</v>
      </c>
      <c r="T201" s="32">
        <f t="shared" ref="T201" si="1723">AVERAGE(J201,N200)</f>
        <v>0.13450000000000001</v>
      </c>
      <c r="U201" s="32">
        <f t="shared" ref="U201" si="1724">AVERAGE(K201,O200)</f>
        <v>0.218</v>
      </c>
      <c r="V201" s="21">
        <f>Q201*Q200/'Advanced - Road'!$S$33</f>
        <v>100.60946553901307</v>
      </c>
      <c r="W201" s="21">
        <f t="shared" ref="W201" si="1725">W200</f>
        <v>100.61209003574206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0.19600000000000001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0.23100000000000001</v>
      </c>
      <c r="N202" s="31">
        <f>VLOOKUP($C202,'Four Factors - Road'!$B:$O,13,FALSE)/100</f>
        <v>0.128</v>
      </c>
      <c r="O202" s="31">
        <f>VLOOKUP($C202,'Four Factors - Road'!$B:$O,14,FALSE)/100</f>
        <v>0.21</v>
      </c>
      <c r="P202" s="17">
        <f>VLOOKUP($C202,'Advanced - Road'!B:T,18,FALSE)</f>
        <v>98.52</v>
      </c>
      <c r="Q202" s="17">
        <f>(P202+'Advanced - Road'!$S$33)/2</f>
        <v>98.670460878885322</v>
      </c>
      <c r="R202" s="31">
        <f t="shared" ref="R202" si="1729">AVERAGE(H202,L203)</f>
        <v>0.50249999999999995</v>
      </c>
      <c r="S202" s="31">
        <f t="shared" ref="S202" si="1730">AVERAGE(I202,M203)</f>
        <v>0.2495</v>
      </c>
      <c r="T202" s="31">
        <f t="shared" ref="T202" si="1731">AVERAGE(J202,N203)</f>
        <v>0.13650000000000001</v>
      </c>
      <c r="U202" s="31">
        <f t="shared" ref="U202" si="1732">AVERAGE(K202,O203)</f>
        <v>0.22100000000000003</v>
      </c>
      <c r="V202" s="17">
        <f>Q202*Q203/'Advanced - Home'!$S$33</f>
        <v>100.45494980742217</v>
      </c>
      <c r="W202" s="17">
        <f t="shared" ref="W202" si="1733">AVERAGE(V202:V203)</f>
        <v>100.45232947809555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0.54500000000000004</v>
      </c>
      <c r="I203" s="31">
        <f>VLOOKUP($C203,'Four Factors - Home'!$B:$O,8,FALSE)</f>
        <v>0.312</v>
      </c>
      <c r="J203" s="31">
        <f>VLOOKUP($C203,'Four Factors - Home'!$B:$O,9,FALSE)/100</f>
        <v>0.13800000000000001</v>
      </c>
      <c r="K203" s="31">
        <f>VLOOKUP($C203,'Four Factors - Home'!$B:$O,10,FALSE)/100</f>
        <v>0.252</v>
      </c>
      <c r="L203" s="31">
        <f>VLOOKUP($C203,'Four Factors - Home'!$B:$O,11,FALSE)/100</f>
        <v>0.50900000000000001</v>
      </c>
      <c r="M203" s="31">
        <f>VLOOKUP($C203,'Four Factors - Home'!$B:$O,12,FALSE)</f>
        <v>0.23699999999999999</v>
      </c>
      <c r="N203" s="31">
        <f>VLOOKUP($C203,'Four Factors - Home'!$B:$O,13,FALSE)/100</f>
        <v>0.14899999999999999</v>
      </c>
      <c r="O203" s="31">
        <f>VLOOKUP($C203,'Four Factors - Home'!$B:$O,14,FALSE)/100</f>
        <v>0.24600000000000002</v>
      </c>
      <c r="P203" s="17">
        <f>VLOOKUP($C203,'Advanced - Home'!B:T,18,FALSE)</f>
        <v>102.39</v>
      </c>
      <c r="Q203" s="17">
        <f>(P203+'Advanced - Home'!$S$33)/2</f>
        <v>100.60288317256162</v>
      </c>
      <c r="R203" s="31">
        <f t="shared" ref="R203" si="1741">AVERAGE(H203,L202)</f>
        <v>0.53350000000000009</v>
      </c>
      <c r="S203" s="31">
        <f t="shared" ref="S203" si="1742">AVERAGE(I203,M202)</f>
        <v>0.27150000000000002</v>
      </c>
      <c r="T203" s="31">
        <f t="shared" ref="T203" si="1743">AVERAGE(J203,N202)</f>
        <v>0.13300000000000001</v>
      </c>
      <c r="U203" s="31">
        <f t="shared" ref="U203" si="1744">AVERAGE(K203,O202)</f>
        <v>0.23099999999999998</v>
      </c>
      <c r="V203" s="17">
        <f>Q203*Q202/'Advanced - Road'!$S$33</f>
        <v>100.44970914876892</v>
      </c>
      <c r="W203" s="17">
        <f t="shared" ref="W203" si="1745">W202</f>
        <v>100.45232947809555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0.19600000000000001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0.23100000000000001</v>
      </c>
      <c r="N204" s="32">
        <f>VLOOKUP($C204,'Four Factors - Road'!$B:$O,13,FALSE)/100</f>
        <v>0.128</v>
      </c>
      <c r="O204" s="32">
        <f>VLOOKUP($C204,'Four Factors - Road'!$B:$O,14,FALSE)/100</f>
        <v>0.21</v>
      </c>
      <c r="P204" s="21">
        <f>VLOOKUP($C204,'Advanced - Road'!B:T,18,FALSE)</f>
        <v>98.52</v>
      </c>
      <c r="Q204" s="21">
        <f>(P204+'Advanced - Road'!$S$33)/2</f>
        <v>98.670460878885322</v>
      </c>
      <c r="R204" s="32">
        <f t="shared" ref="R204" si="1749">AVERAGE(H204,L205)</f>
        <v>0.49650000000000005</v>
      </c>
      <c r="S204" s="32">
        <f t="shared" ref="S204" si="1750">AVERAGE(I204,M205)</f>
        <v>0.27150000000000002</v>
      </c>
      <c r="T204" s="32">
        <f t="shared" ref="T204" si="1751">AVERAGE(J204,N205)</f>
        <v>0.13700000000000001</v>
      </c>
      <c r="U204" s="32">
        <f t="shared" ref="U204" si="1752">AVERAGE(K204,O205)</f>
        <v>0.2175</v>
      </c>
      <c r="V204" s="21">
        <f>Q204*Q205/'Advanced - Home'!$S$33</f>
        <v>98.587699583413553</v>
      </c>
      <c r="W204" s="21">
        <f t="shared" ref="W204" si="1753">AVERAGE(V204:V205)</f>
        <v>98.585127960601952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0.52500000000000002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98.732883172561628</v>
      </c>
      <c r="R205" s="32">
        <f t="shared" ref="R205" si="1761">AVERAGE(H205,L204)</f>
        <v>0.52350000000000008</v>
      </c>
      <c r="S205" s="32">
        <f t="shared" ref="S205" si="1762">AVERAGE(I205,M204)</f>
        <v>0.24099999999999999</v>
      </c>
      <c r="T205" s="32">
        <f t="shared" ref="T205" si="1763">AVERAGE(J205,N204)</f>
        <v>0.13</v>
      </c>
      <c r="U205" s="32">
        <f t="shared" ref="U205" si="1764">AVERAGE(K205,O204)</f>
        <v>0.20300000000000001</v>
      </c>
      <c r="V205" s="21">
        <f>Q205*Q204/'Advanced - Road'!$S$33</f>
        <v>98.582556337790351</v>
      </c>
      <c r="W205" s="21">
        <f t="shared" ref="W205" si="1765">W204</f>
        <v>98.585127960601952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0.19600000000000001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0.23100000000000001</v>
      </c>
      <c r="N206" s="31">
        <f>VLOOKUP($C206,'Four Factors - Road'!$B:$O,13,FALSE)/100</f>
        <v>0.128</v>
      </c>
      <c r="O206" s="31">
        <f>VLOOKUP($C206,'Four Factors - Road'!$B:$O,14,FALSE)/100</f>
        <v>0.21</v>
      </c>
      <c r="P206" s="17">
        <f>VLOOKUP($C206,'Advanced - Road'!B:T,18,FALSE)</f>
        <v>98.52</v>
      </c>
      <c r="Q206" s="17">
        <f>(P206+'Advanced - Road'!$S$33)/2</f>
        <v>98.670460878885322</v>
      </c>
      <c r="R206" s="31">
        <f t="shared" ref="R206" si="1769">AVERAGE(H206,L207)</f>
        <v>0.49199999999999999</v>
      </c>
      <c r="S206" s="31">
        <f t="shared" ref="S206" si="1770">AVERAGE(I206,M207)</f>
        <v>0.27150000000000002</v>
      </c>
      <c r="T206" s="31">
        <f t="shared" ref="T206" si="1771">AVERAGE(J206,N207)</f>
        <v>0.13750000000000001</v>
      </c>
      <c r="U206" s="31">
        <f t="shared" ref="U206" si="1772">AVERAGE(K206,O207)</f>
        <v>0.222</v>
      </c>
      <c r="V206" s="17">
        <f>Q206*Q207/'Advanced - Home'!$S$33</f>
        <v>98.482853982600219</v>
      </c>
      <c r="W206" s="17">
        <f t="shared" ref="W206" si="1773">AVERAGE(V206:V207)</f>
        <v>98.480285094646419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0.53799999999999992</v>
      </c>
      <c r="I207" s="31">
        <f>VLOOKUP($C207,'Four Factors - Home'!$B:$O,8,FALSE)</f>
        <v>0.29599999999999999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0.48799999999999999</v>
      </c>
      <c r="M207" s="31">
        <f>VLOOKUP($C207,'Four Factors - Home'!$B:$O,12,FALSE)</f>
        <v>0.28100000000000003</v>
      </c>
      <c r="N207" s="31">
        <f>VLOOKUP($C207,'Four Factors - Home'!$B:$O,13,FALSE)/100</f>
        <v>0.151</v>
      </c>
      <c r="O207" s="31">
        <f>VLOOKUP($C207,'Four Factors - Home'!$B:$O,14,FALSE)/100</f>
        <v>0.248</v>
      </c>
      <c r="P207" s="17">
        <f>VLOOKUP($C207,'Advanced - Home'!B:T,18,FALSE)</f>
        <v>98.44</v>
      </c>
      <c r="Q207" s="17">
        <f>(P207+'Advanced - Home'!$S$33)/2</f>
        <v>98.62788317256161</v>
      </c>
      <c r="R207" s="31">
        <f t="shared" ref="R207" si="1781">AVERAGE(H207,L206)</f>
        <v>0.53</v>
      </c>
      <c r="S207" s="31">
        <f t="shared" ref="S207" si="1782">AVERAGE(I207,M206)</f>
        <v>0.26350000000000001</v>
      </c>
      <c r="T207" s="31">
        <f t="shared" ref="T207" si="1783">AVERAGE(J207,N206)</f>
        <v>0.13200000000000001</v>
      </c>
      <c r="U207" s="31">
        <f t="shared" ref="U207" si="1784">AVERAGE(K207,O206)</f>
        <v>0.2155</v>
      </c>
      <c r="V207" s="17">
        <f>Q207*Q206/'Advanced - Road'!$S$33</f>
        <v>98.477716206692619</v>
      </c>
      <c r="W207" s="17">
        <f t="shared" ref="W207" si="1785">W206</f>
        <v>98.480285094646419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0.19600000000000001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0.23100000000000001</v>
      </c>
      <c r="N208" s="32">
        <f>VLOOKUP($C208,'Four Factors - Road'!$B:$O,13,FALSE)/100</f>
        <v>0.128</v>
      </c>
      <c r="O208" s="32">
        <f>VLOOKUP($C208,'Four Factors - Road'!$B:$O,14,FALSE)/100</f>
        <v>0.21</v>
      </c>
      <c r="P208" s="21">
        <f>VLOOKUP($C208,'Advanced - Road'!B:T,18,FALSE)</f>
        <v>98.52</v>
      </c>
      <c r="Q208" s="21">
        <f>(P208+'Advanced - Road'!$S$33)/2</f>
        <v>98.670460878885322</v>
      </c>
      <c r="R208" s="32">
        <f t="shared" ref="R208" si="1789">AVERAGE(H208,L209)</f>
        <v>0.51400000000000001</v>
      </c>
      <c r="S208" s="32">
        <f t="shared" ref="S208" si="1790">AVERAGE(I208,M209)</f>
        <v>0.26500000000000001</v>
      </c>
      <c r="T208" s="32">
        <f t="shared" ref="T208" si="1791">AVERAGE(J208,N209)</f>
        <v>0.13400000000000001</v>
      </c>
      <c r="U208" s="32">
        <f t="shared" ref="U208" si="1792">AVERAGE(K208,O209)</f>
        <v>0.215</v>
      </c>
      <c r="V208" s="21">
        <f>Q208*Q209/'Advanced - Home'!$S$33</f>
        <v>99.436449685235658</v>
      </c>
      <c r="W208" s="21">
        <f t="shared" ref="W208" si="1793">AVERAGE(V208:V209)</f>
        <v>99.433855923099031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0.51500000000000001</v>
      </c>
      <c r="I209" s="32">
        <f>VLOOKUP($C209,'Four Factors - Home'!$B:$O,8,FALSE)</f>
        <v>0.26200000000000001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0.26400000000000001</v>
      </c>
      <c r="L209" s="32">
        <f>VLOOKUP($C209,'Four Factors - Home'!$B:$O,11,FALSE)/100</f>
        <v>0.53200000000000003</v>
      </c>
      <c r="M209" s="32">
        <f>VLOOKUP($C209,'Four Factors - Home'!$B:$O,12,FALSE)</f>
        <v>0.26800000000000002</v>
      </c>
      <c r="N209" s="32">
        <f>VLOOKUP($C209,'Four Factors - Home'!$B:$O,13,FALSE)/100</f>
        <v>0.14400000000000002</v>
      </c>
      <c r="O209" s="32">
        <f>VLOOKUP($C209,'Four Factors - Home'!$B:$O,14,FALSE)/100</f>
        <v>0.23399999999999999</v>
      </c>
      <c r="P209" s="21">
        <f>VLOOKUP($C209,'Advanced - Home'!B:T,18,FALSE)</f>
        <v>100.35</v>
      </c>
      <c r="Q209" s="21">
        <f>(P209+'Advanced - Home'!$S$33)/2</f>
        <v>99.582883172561623</v>
      </c>
      <c r="R209" s="32">
        <f t="shared" ref="R209" si="1801">AVERAGE(H209,L208)</f>
        <v>0.51849999999999996</v>
      </c>
      <c r="S209" s="32">
        <f t="shared" ref="S209" si="1802">AVERAGE(I209,M208)</f>
        <v>0.2465</v>
      </c>
      <c r="T209" s="32">
        <f t="shared" ref="T209" si="1803">AVERAGE(J209,N208)</f>
        <v>0.13750000000000001</v>
      </c>
      <c r="U209" s="32">
        <f t="shared" ref="U209" si="1804">AVERAGE(K209,O208)</f>
        <v>0.23699999999999999</v>
      </c>
      <c r="V209" s="21">
        <f>Q209*Q208/'Advanced - Road'!$S$33</f>
        <v>99.431262160962419</v>
      </c>
      <c r="W209" s="21">
        <f t="shared" ref="W209" si="1805">W208</f>
        <v>99.433855923099031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0.19600000000000001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0.23100000000000001</v>
      </c>
      <c r="N210" s="31">
        <f>VLOOKUP($C210,'Four Factors - Road'!$B:$O,13,FALSE)/100</f>
        <v>0.128</v>
      </c>
      <c r="O210" s="31">
        <f>VLOOKUP($C210,'Four Factors - Road'!$B:$O,14,FALSE)/100</f>
        <v>0.21</v>
      </c>
      <c r="P210" s="17">
        <f>VLOOKUP($C210,'Advanced - Road'!B:T,18,FALSE)</f>
        <v>98.52</v>
      </c>
      <c r="Q210" s="17">
        <f>(P210+'Advanced - Road'!$S$33)/2</f>
        <v>98.670460878885322</v>
      </c>
      <c r="R210" s="31">
        <f t="shared" ref="R210" si="1809">AVERAGE(H210,L211)</f>
        <v>0.48650000000000004</v>
      </c>
      <c r="S210" s="31">
        <f t="shared" ref="S210" si="1810">AVERAGE(I210,M211)</f>
        <v>0.307</v>
      </c>
      <c r="T210" s="31">
        <f t="shared" ref="T210" si="1811">AVERAGE(J210,N211)</f>
        <v>0.13750000000000001</v>
      </c>
      <c r="U210" s="31">
        <f t="shared" ref="U210" si="1812">AVERAGE(K210,O211)</f>
        <v>0.20400000000000001</v>
      </c>
      <c r="V210" s="17">
        <f>Q210*Q211/'Advanced - Home'!$S$33</f>
        <v>97.214721477524847</v>
      </c>
      <c r="W210" s="17">
        <f t="shared" ref="W210" si="1813">AVERAGE(V210:V211)</f>
        <v>97.212185668327237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0.46899999999999997</v>
      </c>
      <c r="I211" s="31">
        <f>VLOOKUP($C211,'Four Factors - Home'!$B:$O,8,FALSE)</f>
        <v>0.29699999999999999</v>
      </c>
      <c r="J211" s="31">
        <f>VLOOKUP($C211,'Four Factors - Home'!$B:$O,9,FALSE)/100</f>
        <v>0.14199999999999999</v>
      </c>
      <c r="K211" s="31">
        <f>VLOOKUP($C211,'Four Factors - Home'!$B:$O,10,FALSE)/100</f>
        <v>0.27399999999999997</v>
      </c>
      <c r="L211" s="31">
        <f>VLOOKUP($C211,'Four Factors - Home'!$B:$O,11,FALSE)/100</f>
        <v>0.47700000000000004</v>
      </c>
      <c r="M211" s="31">
        <f>VLOOKUP($C211,'Four Factors - Home'!$B:$O,12,FALSE)</f>
        <v>0.35199999999999998</v>
      </c>
      <c r="N211" s="31">
        <f>VLOOKUP($C211,'Four Factors - Home'!$B:$O,13,FALSE)/100</f>
        <v>0.151</v>
      </c>
      <c r="O211" s="31">
        <f>VLOOKUP($C211,'Four Factors - Home'!$B:$O,14,FALSE)/100</f>
        <v>0.21199999999999999</v>
      </c>
      <c r="P211" s="17">
        <f>VLOOKUP($C211,'Advanced - Home'!B:T,18,FALSE)</f>
        <v>95.9</v>
      </c>
      <c r="Q211" s="17">
        <f>(P211+'Advanced - Home'!$S$33)/2</f>
        <v>97.357883172561628</v>
      </c>
      <c r="R211" s="31">
        <f t="shared" ref="R211" si="1821">AVERAGE(H211,L210)</f>
        <v>0.4955</v>
      </c>
      <c r="S211" s="31">
        <f t="shared" ref="S211" si="1822">AVERAGE(I211,M210)</f>
        <v>0.26400000000000001</v>
      </c>
      <c r="T211" s="31">
        <f t="shared" ref="T211" si="1823">AVERAGE(J211,N210)</f>
        <v>0.13500000000000001</v>
      </c>
      <c r="U211" s="31">
        <f t="shared" ref="U211" si="1824">AVERAGE(K211,O210)</f>
        <v>0.24199999999999999</v>
      </c>
      <c r="V211" s="17">
        <f>Q211*Q210/'Advanced - Road'!$S$33</f>
        <v>97.209649859129627</v>
      </c>
      <c r="W211" s="17">
        <f t="shared" ref="W211" si="1825">W210</f>
        <v>97.212185668327237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0.19600000000000001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0.23100000000000001</v>
      </c>
      <c r="N212" s="32">
        <f>VLOOKUP($C212,'Four Factors - Road'!$B:$O,13,FALSE)/100</f>
        <v>0.128</v>
      </c>
      <c r="O212" s="32">
        <f>VLOOKUP($C212,'Four Factors - Road'!$B:$O,14,FALSE)/100</f>
        <v>0.21</v>
      </c>
      <c r="P212" s="21">
        <f>VLOOKUP($C212,'Advanced - Road'!B:T,18,FALSE)</f>
        <v>98.52</v>
      </c>
      <c r="Q212" s="21">
        <f>(P212+'Advanced - Road'!$S$33)/2</f>
        <v>98.670460878885322</v>
      </c>
      <c r="R212" s="32">
        <f t="shared" ref="R212" si="1829">AVERAGE(H212,L213)</f>
        <v>0.49249999999999999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0.20900000000000002</v>
      </c>
      <c r="V212" s="21">
        <f>Q212*Q213/'Advanced - Home'!$S$33</f>
        <v>98.358037791155795</v>
      </c>
      <c r="W212" s="21">
        <f t="shared" ref="W212" si="1833">AVERAGE(V212:V213)</f>
        <v>98.35547215898508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0.53100000000000003</v>
      </c>
      <c r="I213" s="32">
        <f>VLOOKUP($C213,'Four Factors - Home'!$B:$O,8,FALSE)</f>
        <v>0.27100000000000002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0.221</v>
      </c>
      <c r="L213" s="32">
        <f>VLOOKUP($C213,'Four Factors - Home'!$B:$O,11,FALSE)/100</f>
        <v>0.48899999999999999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0.222</v>
      </c>
      <c r="P213" s="21">
        <f>VLOOKUP($C213,'Advanced - Home'!B:T,18,FALSE)</f>
        <v>98.19</v>
      </c>
      <c r="Q213" s="21">
        <f>(P213+'Advanced - Home'!$S$33)/2</f>
        <v>98.50288317256161</v>
      </c>
      <c r="R213" s="32">
        <f t="shared" ref="R213" si="1841">AVERAGE(H213,L212)</f>
        <v>0.52649999999999997</v>
      </c>
      <c r="S213" s="32">
        <f t="shared" ref="S213" si="1842">AVERAGE(I213,M212)</f>
        <v>0.251</v>
      </c>
      <c r="T213" s="32">
        <f t="shared" ref="T213" si="1843">AVERAGE(J213,N212)</f>
        <v>0.13350000000000001</v>
      </c>
      <c r="U213" s="32">
        <f t="shared" ref="U213" si="1844">AVERAGE(K213,O212)</f>
        <v>0.2155</v>
      </c>
      <c r="V213" s="21">
        <f>Q213*Q212/'Advanced - Road'!$S$33</f>
        <v>98.352906526814365</v>
      </c>
      <c r="W213" s="21">
        <f t="shared" ref="W213" si="1845">W212</f>
        <v>98.35547215898508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0.19600000000000001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0.23100000000000001</v>
      </c>
      <c r="N214" s="31">
        <f>VLOOKUP($C214,'Four Factors - Road'!$B:$O,13,FALSE)/100</f>
        <v>0.128</v>
      </c>
      <c r="O214" s="31">
        <f>VLOOKUP($C214,'Four Factors - Road'!$B:$O,14,FALSE)/100</f>
        <v>0.21</v>
      </c>
      <c r="P214" s="17">
        <f>VLOOKUP($C214,'Advanced - Road'!B:T,18,FALSE)</f>
        <v>98.52</v>
      </c>
      <c r="Q214" s="17">
        <f>(P214+'Advanced - Road'!$S$33)/2</f>
        <v>98.670460878885322</v>
      </c>
      <c r="R214" s="31">
        <f t="shared" ref="R214" si="1849">AVERAGE(H214,L215)</f>
        <v>0.51</v>
      </c>
      <c r="S214" s="31">
        <f t="shared" ref="S214" si="1850">AVERAGE(I214,M215)</f>
        <v>0.28249999999999997</v>
      </c>
      <c r="T214" s="31">
        <f t="shared" ref="T214" si="1851">AVERAGE(J214,N215)</f>
        <v>0.14300000000000002</v>
      </c>
      <c r="U214" s="31">
        <f t="shared" ref="U214" si="1852">AVERAGE(K214,O215)</f>
        <v>0.215</v>
      </c>
      <c r="V214" s="17">
        <f>Q214*Q215/'Advanced - Home'!$S$33</f>
        <v>98.422942210706893</v>
      </c>
      <c r="W214" s="17">
        <f t="shared" ref="W214" si="1853">AVERAGE(V214:V215)</f>
        <v>98.420374885528972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0.53500000000000003</v>
      </c>
      <c r="I215" s="31">
        <f>VLOOKUP($C215,'Four Factors - Home'!$B:$O,8,FALSE)</f>
        <v>0.29599999999999999</v>
      </c>
      <c r="J215" s="31">
        <f>VLOOKUP($C215,'Four Factors - Home'!$B:$O,9,FALSE)/100</f>
        <v>0.14099999999999999</v>
      </c>
      <c r="K215" s="31">
        <f>VLOOKUP($C215,'Four Factors - Home'!$B:$O,10,FALSE)/100</f>
        <v>0.21199999999999999</v>
      </c>
      <c r="L215" s="31">
        <f>VLOOKUP($C215,'Four Factors - Home'!$B:$O,11,FALSE)/100</f>
        <v>0.52400000000000002</v>
      </c>
      <c r="M215" s="31">
        <f>VLOOKUP($C215,'Four Factors - Home'!$B:$O,12,FALSE)</f>
        <v>0.30299999999999999</v>
      </c>
      <c r="N215" s="31">
        <f>VLOOKUP($C215,'Four Factors - Home'!$B:$O,13,FALSE)/100</f>
        <v>0.16200000000000001</v>
      </c>
      <c r="O215" s="31">
        <f>VLOOKUP($C215,'Four Factors - Home'!$B:$O,14,FALSE)/100</f>
        <v>0.23399999999999999</v>
      </c>
      <c r="P215" s="17">
        <f>VLOOKUP($C215,'Advanced - Home'!B:T,18,FALSE)</f>
        <v>98.32</v>
      </c>
      <c r="Q215" s="17">
        <f>(P215+'Advanced - Home'!$S$33)/2</f>
        <v>98.567883172561608</v>
      </c>
      <c r="R215" s="31">
        <f t="shared" ref="R215" si="1861">AVERAGE(H215,L214)</f>
        <v>0.52849999999999997</v>
      </c>
      <c r="S215" s="31">
        <f t="shared" ref="S215" si="1862">AVERAGE(I215,M214)</f>
        <v>0.26350000000000001</v>
      </c>
      <c r="T215" s="31">
        <f t="shared" ref="T215" si="1863">AVERAGE(J215,N214)</f>
        <v>0.13450000000000001</v>
      </c>
      <c r="U215" s="31">
        <f t="shared" ref="U215" si="1864">AVERAGE(K215,O214)</f>
        <v>0.21099999999999999</v>
      </c>
      <c r="V215" s="17">
        <f>Q215*Q214/'Advanced - Road'!$S$33</f>
        <v>98.417807560351051</v>
      </c>
      <c r="W215" s="17">
        <f t="shared" ref="W215" si="1865">W214</f>
        <v>98.420374885528972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0.19600000000000001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0.23100000000000001</v>
      </c>
      <c r="N216" s="32">
        <f>VLOOKUP($C216,'Four Factors - Road'!$B:$O,13,FALSE)/100</f>
        <v>0.128</v>
      </c>
      <c r="O216" s="32">
        <f>VLOOKUP($C216,'Four Factors - Road'!$B:$O,14,FALSE)/100</f>
        <v>0.21</v>
      </c>
      <c r="P216" s="21">
        <f>VLOOKUP($C216,'Advanced - Road'!B:T,18,FALSE)</f>
        <v>98.52</v>
      </c>
      <c r="Q216" s="21">
        <f>(P216+'Advanced - Road'!$S$33)/2</f>
        <v>98.670460878885322</v>
      </c>
      <c r="R216" s="32">
        <f t="shared" ref="R216" si="1869">AVERAGE(H216,L217)</f>
        <v>0.51300000000000001</v>
      </c>
      <c r="S216" s="32">
        <f t="shared" ref="S216" si="1870">AVERAGE(I216,M217)</f>
        <v>0.26750000000000002</v>
      </c>
      <c r="T216" s="32">
        <f t="shared" ref="T216" si="1871">AVERAGE(J216,N217)</f>
        <v>0.13800000000000001</v>
      </c>
      <c r="U216" s="32">
        <f t="shared" ref="U216" si="1872">AVERAGE(K216,O217)</f>
        <v>0.20650000000000002</v>
      </c>
      <c r="V216" s="21">
        <f>Q216*Q217/'Advanced - Home'!$S$33</f>
        <v>97.584177404200346</v>
      </c>
      <c r="W216" s="21">
        <f t="shared" ref="W216" si="1873">AVERAGE(V216:V217)</f>
        <v>97.581631957884781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97.727883172561619</v>
      </c>
      <c r="R217" s="32">
        <f t="shared" ref="R217" si="1881">AVERAGE(H217,L216)</f>
        <v>0.52300000000000002</v>
      </c>
      <c r="S217" s="32">
        <f t="shared" ref="S217" si="1882">AVERAGE(I217,M216)</f>
        <v>0.26350000000000001</v>
      </c>
      <c r="T217" s="32">
        <f t="shared" ref="T217" si="1883">AVERAGE(J217,N216)</f>
        <v>0.13900000000000001</v>
      </c>
      <c r="U217" s="32">
        <f t="shared" ref="U217" si="1884">AVERAGE(K217,O216)</f>
        <v>0.23949999999999999</v>
      </c>
      <c r="V217" s="21">
        <f>Q217*Q216/'Advanced - Road'!$S$33</f>
        <v>97.57908651156923</v>
      </c>
      <c r="W217" s="21">
        <f t="shared" ref="W217" si="1885">W216</f>
        <v>97.581631957884781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0.19600000000000001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0.23100000000000001</v>
      </c>
      <c r="N218" s="31">
        <f>VLOOKUP($C218,'Four Factors - Road'!$B:$O,13,FALSE)/100</f>
        <v>0.128</v>
      </c>
      <c r="O218" s="31">
        <f>VLOOKUP($C218,'Four Factors - Road'!$B:$O,14,FALSE)/100</f>
        <v>0.21</v>
      </c>
      <c r="P218" s="17">
        <f>VLOOKUP($C218,'Advanced - Road'!B:T,18,FALSE)</f>
        <v>98.52</v>
      </c>
      <c r="Q218" s="17">
        <f>(P218+'Advanced - Road'!$S$33)/2</f>
        <v>98.670460878885322</v>
      </c>
      <c r="R218" s="31">
        <f t="shared" ref="R218" si="1889">AVERAGE(H218,L219)</f>
        <v>0.4995</v>
      </c>
      <c r="S218" s="31">
        <f t="shared" ref="S218" si="1890">AVERAGE(I218,M219)</f>
        <v>0.251</v>
      </c>
      <c r="T218" s="31">
        <f t="shared" ref="T218" si="1891">AVERAGE(J218,N219)</f>
        <v>0.1275</v>
      </c>
      <c r="U218" s="31">
        <f t="shared" ref="U218" si="1892">AVERAGE(K218,O219)</f>
        <v>0.21149999999999999</v>
      </c>
      <c r="V218" s="17">
        <f>Q218*Q219/'Advanced - Home'!$S$33</f>
        <v>99.656126182177843</v>
      </c>
      <c r="W218" s="17">
        <f t="shared" ref="W218" si="1893">AVERAGE(V218:V219)</f>
        <v>99.653526689862986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0.26300000000000001</v>
      </c>
      <c r="J219" s="31">
        <f>VLOOKUP($C219,'Four Factors - Home'!$B:$O,9,FALSE)/100</f>
        <v>0.12300000000000001</v>
      </c>
      <c r="K219" s="31">
        <f>VLOOKUP($C219,'Four Factors - Home'!$B:$O,10,FALSE)/100</f>
        <v>0.184</v>
      </c>
      <c r="L219" s="31">
        <f>VLOOKUP($C219,'Four Factors - Home'!$B:$O,11,FALSE)/100</f>
        <v>0.503</v>
      </c>
      <c r="M219" s="31">
        <f>VLOOKUP($C219,'Four Factors - Home'!$B:$O,12,FALSE)</f>
        <v>0.24</v>
      </c>
      <c r="N219" s="31">
        <f>VLOOKUP($C219,'Four Factors - Home'!$B:$O,13,FALSE)/100</f>
        <v>0.13100000000000001</v>
      </c>
      <c r="O219" s="31">
        <f>VLOOKUP($C219,'Four Factors - Home'!$B:$O,14,FALSE)/100</f>
        <v>0.22699999999999998</v>
      </c>
      <c r="P219" s="17">
        <f>VLOOKUP($C219,'Advanced - Home'!B:T,18,FALSE)</f>
        <v>100.79</v>
      </c>
      <c r="Q219" s="17">
        <f>(P219+'Advanced - Home'!$S$33)/2</f>
        <v>99.802883172561621</v>
      </c>
      <c r="R219" s="31">
        <f t="shared" ref="R219" si="1901">AVERAGE(H219,L218)</f>
        <v>0.51249999999999996</v>
      </c>
      <c r="S219" s="31">
        <f t="shared" ref="S219" si="1902">AVERAGE(I219,M218)</f>
        <v>0.247</v>
      </c>
      <c r="T219" s="31">
        <f t="shared" ref="T219" si="1903">AVERAGE(J219,N218)</f>
        <v>0.1255</v>
      </c>
      <c r="U219" s="31">
        <f t="shared" ref="U219" si="1904">AVERAGE(K219,O218)</f>
        <v>0.19700000000000001</v>
      </c>
      <c r="V219" s="17">
        <f>Q219*Q218/'Advanced - Road'!$S$33</f>
        <v>99.650927197548143</v>
      </c>
      <c r="W219" s="17">
        <f t="shared" ref="W219" si="1905">W218</f>
        <v>99.653526689862986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0.19600000000000001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0.23100000000000001</v>
      </c>
      <c r="N220" s="32">
        <f>VLOOKUP($C220,'Four Factors - Road'!$B:$O,13,FALSE)/100</f>
        <v>0.128</v>
      </c>
      <c r="O220" s="32">
        <f>VLOOKUP($C220,'Four Factors - Road'!$B:$O,14,FALSE)/100</f>
        <v>0.21</v>
      </c>
      <c r="P220" s="21">
        <f>VLOOKUP($C220,'Advanced - Road'!B:T,18,FALSE)</f>
        <v>98.52</v>
      </c>
      <c r="Q220" s="21">
        <f>(P220+'Advanced - Road'!$S$33)/2</f>
        <v>98.670460878885322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0.23249999999999998</v>
      </c>
      <c r="V220" s="21">
        <f>Q220*Q221/'Advanced - Home'!$S$33</f>
        <v>98.323089257551359</v>
      </c>
      <c r="W220" s="21">
        <f t="shared" ref="W220" si="1913">AVERAGE(V220:V221)</f>
        <v>98.320524536999912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98.467883172561613</v>
      </c>
      <c r="R221" s="32">
        <f t="shared" ref="R221" si="1921">AVERAGE(H221,L220)</f>
        <v>0.52100000000000002</v>
      </c>
      <c r="S221" s="32">
        <f t="shared" ref="S221" si="1922">AVERAGE(I221,M220)</f>
        <v>0.23050000000000001</v>
      </c>
      <c r="T221" s="32">
        <f t="shared" ref="T221" si="1923">AVERAGE(J221,N220)</f>
        <v>0.13650000000000001</v>
      </c>
      <c r="U221" s="32">
        <f t="shared" ref="U221" si="1924">AVERAGE(K221,O220)</f>
        <v>0.24149999999999999</v>
      </c>
      <c r="V221" s="21">
        <f>Q221*Q220/'Advanced - Road'!$S$33</f>
        <v>98.317959816448464</v>
      </c>
      <c r="W221" s="21">
        <f t="shared" ref="W221" si="1925">W220</f>
        <v>98.320524536999912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0.19600000000000001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0.23100000000000001</v>
      </c>
      <c r="N222" s="31">
        <f>VLOOKUP($C222,'Four Factors - Road'!$B:$O,13,FALSE)/100</f>
        <v>0.128</v>
      </c>
      <c r="O222" s="31">
        <f>VLOOKUP($C222,'Four Factors - Road'!$B:$O,14,FALSE)/100</f>
        <v>0.21</v>
      </c>
      <c r="P222" s="17">
        <f>VLOOKUP($C222,'Advanced - Road'!B:T,18,FALSE)</f>
        <v>98.52</v>
      </c>
      <c r="Q222" s="17">
        <f>(P222+'Advanced - Road'!$S$33)/2</f>
        <v>98.670460878885322</v>
      </c>
      <c r="R222" s="31">
        <f t="shared" ref="R222" si="1929">AVERAGE(H222,L223)</f>
        <v>0.496</v>
      </c>
      <c r="S222" s="31">
        <f t="shared" ref="S222" si="1930">AVERAGE(I222,M223)</f>
        <v>0.26450000000000001</v>
      </c>
      <c r="T222" s="31">
        <f t="shared" ref="T222" si="1931">AVERAGE(J222,N223)</f>
        <v>0.129</v>
      </c>
      <c r="U222" s="31">
        <f t="shared" ref="U222" si="1932">AVERAGE(K222,O223)</f>
        <v>0.20850000000000002</v>
      </c>
      <c r="V222" s="17">
        <f>Q222*Q223/'Advanced - Home'!$S$33</f>
        <v>99.671104125151146</v>
      </c>
      <c r="W222" s="17">
        <f t="shared" ref="W222" si="1933">AVERAGE(V222:V223)</f>
        <v>99.668504242142319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0.51900000000000002</v>
      </c>
      <c r="I223" s="31">
        <f>VLOOKUP($C223,'Four Factors - Home'!$B:$O,8,FALSE)</f>
        <v>0.30199999999999999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0.26800000000000002</v>
      </c>
      <c r="L223" s="31">
        <f>VLOOKUP($C223,'Four Factors - Home'!$B:$O,11,FALSE)/100</f>
        <v>0.496</v>
      </c>
      <c r="M223" s="31">
        <f>VLOOKUP($C223,'Four Factors - Home'!$B:$O,12,FALSE)</f>
        <v>0.26700000000000002</v>
      </c>
      <c r="N223" s="31">
        <f>VLOOKUP($C223,'Four Factors - Home'!$B:$O,13,FALSE)/100</f>
        <v>0.13400000000000001</v>
      </c>
      <c r="O223" s="31">
        <f>VLOOKUP($C223,'Four Factors - Home'!$B:$O,14,FALSE)/100</f>
        <v>0.221</v>
      </c>
      <c r="P223" s="17">
        <f>VLOOKUP($C223,'Advanced - Home'!B:T,18,FALSE)</f>
        <v>100.82</v>
      </c>
      <c r="Q223" s="17">
        <f>(P223+'Advanced - Home'!$S$33)/2</f>
        <v>99.817883172561608</v>
      </c>
      <c r="R223" s="31">
        <f t="shared" ref="R223" si="1943">AVERAGE(H223,L222)</f>
        <v>0.52049999999999996</v>
      </c>
      <c r="S223" s="31">
        <f t="shared" ref="S223" si="1944">AVERAGE(I223,M222)</f>
        <v>0.26650000000000001</v>
      </c>
      <c r="T223" s="31">
        <f t="shared" ref="T223" si="1945">AVERAGE(J223,N222)</f>
        <v>0.13750000000000001</v>
      </c>
      <c r="U223" s="31">
        <f t="shared" ref="U223" si="1946">AVERAGE(K223,O222)</f>
        <v>0.23899999999999999</v>
      </c>
      <c r="V223" s="17">
        <f>Q223*Q222/'Advanced - Road'!$S$33</f>
        <v>99.665904359133506</v>
      </c>
      <c r="W223" s="17">
        <f t="shared" ref="W223" si="1947">W222</f>
        <v>99.668504242142319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0.19600000000000001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0.23100000000000001</v>
      </c>
      <c r="N224" s="32">
        <f>VLOOKUP($C224,'Four Factors - Road'!$B:$O,13,FALSE)/100</f>
        <v>0.128</v>
      </c>
      <c r="O224" s="32">
        <f>VLOOKUP($C224,'Four Factors - Road'!$B:$O,14,FALSE)/100</f>
        <v>0.21</v>
      </c>
      <c r="P224" s="21">
        <f>VLOOKUP($C224,'Advanced - Road'!B:T,18,FALSE)</f>
        <v>98.52</v>
      </c>
      <c r="Q224" s="21">
        <f>(P224+'Advanced - Road'!$S$33)/2</f>
        <v>98.670460878885322</v>
      </c>
      <c r="R224" s="32">
        <f t="shared" ref="R224" si="1951">AVERAGE(H224,L225)</f>
        <v>0.502</v>
      </c>
      <c r="S224" s="32">
        <f t="shared" ref="S224" si="1952">AVERAGE(I224,M225)</f>
        <v>0.26750000000000002</v>
      </c>
      <c r="T224" s="32">
        <f t="shared" ref="T224" si="1953">AVERAGE(J224,N225)</f>
        <v>0.13150000000000001</v>
      </c>
      <c r="U224" s="32">
        <f t="shared" ref="U224" si="1954">AVERAGE(K224,O225)</f>
        <v>0.21200000000000002</v>
      </c>
      <c r="V224" s="21">
        <f>Q224*Q225/'Advanced - Home'!$S$33</f>
        <v>98.023530398084731</v>
      </c>
      <c r="W224" s="21">
        <f t="shared" ref="W224" si="1955">AVERAGE(V224:V225)</f>
        <v>98.02097349141269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0.47799999999999998</v>
      </c>
      <c r="I225" s="32">
        <f>VLOOKUP($C225,'Four Factors - Home'!$B:$O,8,FALSE)</f>
        <v>0.25900000000000001</v>
      </c>
      <c r="J225" s="32">
        <f>VLOOKUP($C225,'Four Factors - Home'!$B:$O,9,FALSE)/100</f>
        <v>0.13300000000000001</v>
      </c>
      <c r="K225" s="32">
        <f>VLOOKUP($C225,'Four Factors - Home'!$B:$O,10,FALSE)/100</f>
        <v>0.22800000000000001</v>
      </c>
      <c r="L225" s="32">
        <f>VLOOKUP($C225,'Four Factors - Home'!$B:$O,11,FALSE)/100</f>
        <v>0.50800000000000001</v>
      </c>
      <c r="M225" s="32">
        <f>VLOOKUP($C225,'Four Factors - Home'!$B:$O,12,FALSE)</f>
        <v>0.27300000000000002</v>
      </c>
      <c r="N225" s="32">
        <f>VLOOKUP($C225,'Four Factors - Home'!$B:$O,13,FALSE)/100</f>
        <v>0.13900000000000001</v>
      </c>
      <c r="O225" s="32">
        <f>VLOOKUP($C225,'Four Factors - Home'!$B:$O,14,FALSE)/100</f>
        <v>0.22800000000000001</v>
      </c>
      <c r="P225" s="21">
        <f>VLOOKUP($C225,'Advanced - Home'!B:T,18,FALSE)</f>
        <v>97.52</v>
      </c>
      <c r="Q225" s="21">
        <f>(P225+'Advanced - Home'!$S$33)/2</f>
        <v>98.167883172561616</v>
      </c>
      <c r="R225" s="32">
        <f t="shared" ref="R225" si="1963">AVERAGE(H225,L224)</f>
        <v>0.5</v>
      </c>
      <c r="S225" s="32">
        <f t="shared" ref="S225" si="1964">AVERAGE(I225,M224)</f>
        <v>0.245</v>
      </c>
      <c r="T225" s="32">
        <f t="shared" ref="T225" si="1965">AVERAGE(J225,N224)</f>
        <v>0.1305</v>
      </c>
      <c r="U225" s="32">
        <f t="shared" ref="U225" si="1966">AVERAGE(K225,O224)</f>
        <v>0.219</v>
      </c>
      <c r="V225" s="21">
        <f>Q225*Q224/'Advanced - Road'!$S$33</f>
        <v>98.018416584740663</v>
      </c>
      <c r="W225" s="21">
        <f t="shared" ref="W225" si="1967">W224</f>
        <v>98.02097349141269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0.19600000000000001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0.23100000000000001</v>
      </c>
      <c r="N226" s="31">
        <f>VLOOKUP($C226,'Four Factors - Road'!$B:$O,13,FALSE)/100</f>
        <v>0.128</v>
      </c>
      <c r="O226" s="31">
        <f>VLOOKUP($C226,'Four Factors - Road'!$B:$O,14,FALSE)/100</f>
        <v>0.21</v>
      </c>
      <c r="P226" s="17">
        <f>VLOOKUP($C226,'Advanced - Road'!B:T,18,FALSE)</f>
        <v>98.52</v>
      </c>
      <c r="Q226" s="17">
        <f>(P226+'Advanced - Road'!$S$33)/2</f>
        <v>98.670460878885322</v>
      </c>
      <c r="R226" s="31">
        <f t="shared" ref="R226" si="1971">AVERAGE(H226,L227)</f>
        <v>0.496</v>
      </c>
      <c r="S226" s="31">
        <f t="shared" ref="S226" si="1972">AVERAGE(I226,M227)</f>
        <v>0.28900000000000003</v>
      </c>
      <c r="T226" s="31">
        <f t="shared" ref="T226" si="1973">AVERAGE(J226,N227)</f>
        <v>0.13350000000000001</v>
      </c>
      <c r="U226" s="31">
        <f t="shared" ref="U226" si="1974">AVERAGE(K226,O227)</f>
        <v>0.2165</v>
      </c>
      <c r="V226" s="17">
        <f>Q226*Q227/'Advanced - Home'!$S$33</f>
        <v>99.596214410284517</v>
      </c>
      <c r="W226" s="17">
        <f t="shared" ref="W226" si="1975">AVERAGE(V226:V227)</f>
        <v>99.593616480745538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0.50600000000000001</v>
      </c>
      <c r="I227" s="31">
        <f>VLOOKUP($C227,'Four Factors - Home'!$B:$O,8,FALSE)</f>
        <v>0.26900000000000002</v>
      </c>
      <c r="J227" s="31">
        <f>VLOOKUP($C227,'Four Factors - Home'!$B:$O,9,FALSE)/100</f>
        <v>0.16600000000000001</v>
      </c>
      <c r="K227" s="31">
        <f>VLOOKUP($C227,'Four Factors - Home'!$B:$O,10,FALSE)/100</f>
        <v>0.215</v>
      </c>
      <c r="L227" s="31">
        <f>VLOOKUP($C227,'Four Factors - Home'!$B:$O,11,FALSE)/100</f>
        <v>0.496</v>
      </c>
      <c r="M227" s="31">
        <f>VLOOKUP($C227,'Four Factors - Home'!$B:$O,12,FALSE)</f>
        <v>0.316</v>
      </c>
      <c r="N227" s="31">
        <f>VLOOKUP($C227,'Four Factors - Home'!$B:$O,13,FALSE)/100</f>
        <v>0.14300000000000002</v>
      </c>
      <c r="O227" s="31">
        <f>VLOOKUP($C227,'Four Factors - Home'!$B:$O,14,FALSE)/100</f>
        <v>0.23699999999999999</v>
      </c>
      <c r="P227" s="17">
        <f>VLOOKUP($C227,'Advanced - Home'!B:T,18,FALSE)</f>
        <v>100.67</v>
      </c>
      <c r="Q227" s="17">
        <f>(P227+'Advanced - Home'!$S$33)/2</f>
        <v>99.742883172561619</v>
      </c>
      <c r="R227" s="31">
        <f t="shared" ref="R227" si="1983">AVERAGE(H227,L226)</f>
        <v>0.51400000000000001</v>
      </c>
      <c r="S227" s="31">
        <f t="shared" ref="S227" si="1984">AVERAGE(I227,M226)</f>
        <v>0.25</v>
      </c>
      <c r="T227" s="31">
        <f t="shared" ref="T227" si="1985">AVERAGE(J227,N226)</f>
        <v>0.14700000000000002</v>
      </c>
      <c r="U227" s="31">
        <f t="shared" ref="U227" si="1986">AVERAGE(K227,O226)</f>
        <v>0.21249999999999999</v>
      </c>
      <c r="V227" s="17">
        <f>Q227*Q226/'Advanced - Road'!$S$33</f>
        <v>99.591018551206574</v>
      </c>
      <c r="W227" s="17">
        <f t="shared" ref="W227" si="1987">W226</f>
        <v>99.593616480745538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0.19600000000000001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0.23100000000000001</v>
      </c>
      <c r="N228" s="32">
        <f>VLOOKUP($C228,'Four Factors - Road'!$B:$O,13,FALSE)/100</f>
        <v>0.128</v>
      </c>
      <c r="O228" s="32">
        <f>VLOOKUP($C228,'Four Factors - Road'!$B:$O,14,FALSE)/100</f>
        <v>0.21</v>
      </c>
      <c r="P228" s="21">
        <f>VLOOKUP($C228,'Advanced - Road'!B:T,18,FALSE)</f>
        <v>98.52</v>
      </c>
      <c r="Q228" s="21">
        <f>(P228+'Advanced - Road'!$S$33)/2</f>
        <v>98.670460878885322</v>
      </c>
      <c r="R228" s="32">
        <f t="shared" ref="R228" si="1991">AVERAGE(H228,L229)</f>
        <v>0.505</v>
      </c>
      <c r="S228" s="32">
        <f t="shared" ref="S228" si="1992">AVERAGE(I228,M229)</f>
        <v>0.29849999999999999</v>
      </c>
      <c r="T228" s="32">
        <f t="shared" ref="T228" si="1993">AVERAGE(J228,N229)</f>
        <v>0.13500000000000001</v>
      </c>
      <c r="U228" s="32">
        <f t="shared" ref="U228" si="1994">AVERAGE(K228,O229)</f>
        <v>0.20950000000000002</v>
      </c>
      <c r="V228" s="21">
        <f>Q228*Q229/'Advanced - Home'!$S$33</f>
        <v>100.28020713939998</v>
      </c>
      <c r="W228" s="21">
        <f t="shared" ref="W228" si="1995">AVERAGE(V228:V229)</f>
        <v>100.27759136816968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1</v>
      </c>
      <c r="AA228" s="23">
        <f t="shared" ref="AA228" si="1997">Y228+Y229</f>
        <v>217</v>
      </c>
      <c r="AB228" s="22">
        <f t="shared" ref="AB228" si="1998">D228-Z228</f>
        <v>-1</v>
      </c>
      <c r="AC228" s="22">
        <f t="shared" ref="AC228" si="1999">AA228-E228</f>
        <v>217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</v>
      </c>
      <c r="I229" s="32">
        <f>VLOOKUP($C229,'Four Factors - Home'!$B:$O,8,FALSE)</f>
        <v>0.30199999999999999</v>
      </c>
      <c r="J229" s="32">
        <f>VLOOKUP($C229,'Four Factors - Home'!$B:$O,9,FALSE)/100</f>
        <v>0.152</v>
      </c>
      <c r="K229" s="32">
        <f>VLOOKUP($C229,'Four Factors - Home'!$B:$O,10,FALSE)/100</f>
        <v>0.26700000000000002</v>
      </c>
      <c r="L229" s="32">
        <f>VLOOKUP($C229,'Four Factors - Home'!$B:$O,11,FALSE)/100</f>
        <v>0.51400000000000001</v>
      </c>
      <c r="M229" s="32">
        <f>VLOOKUP($C229,'Four Factors - Home'!$B:$O,12,FALSE)</f>
        <v>0.33500000000000002</v>
      </c>
      <c r="N229" s="32">
        <f>VLOOKUP($C229,'Four Factors - Home'!$B:$O,13,FALSE)/100</f>
        <v>0.14599999999999999</v>
      </c>
      <c r="O229" s="32">
        <f>VLOOKUP($C229,'Four Factors - Home'!$B:$O,14,FALSE)/100</f>
        <v>0.223</v>
      </c>
      <c r="P229" s="21">
        <f>VLOOKUP($C229,'Advanced - Home'!B:T,18,FALSE)</f>
        <v>102.04</v>
      </c>
      <c r="Q229" s="21">
        <f>(P229+'Advanced - Home'!$S$33)/2</f>
        <v>100.42788317256162</v>
      </c>
      <c r="R229" s="32">
        <f t="shared" ref="R229" si="2003">AVERAGE(H229,L228)</f>
        <v>0.51100000000000001</v>
      </c>
      <c r="S229" s="32">
        <f t="shared" ref="S229" si="2004">AVERAGE(I229,M228)</f>
        <v>0.26650000000000001</v>
      </c>
      <c r="T229" s="32">
        <f t="shared" ref="T229" si="2005">AVERAGE(J229,N228)</f>
        <v>0.14000000000000001</v>
      </c>
      <c r="U229" s="32">
        <f t="shared" ref="U229" si="2006">AVERAGE(K229,O228)</f>
        <v>0.23849999999999999</v>
      </c>
      <c r="V229" s="21">
        <f>Q229*Q228/'Advanced - Road'!$S$33</f>
        <v>100.27497559693937</v>
      </c>
      <c r="W229" s="21">
        <f t="shared" ref="W229" si="2007">W228</f>
        <v>100.27759136816968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-1</v>
      </c>
      <c r="AA229" s="23">
        <f t="shared" ref="AA229" si="2009">AA228</f>
        <v>217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0.19600000000000001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0.23100000000000001</v>
      </c>
      <c r="N230" s="31">
        <f>VLOOKUP($C230,'Four Factors - Road'!$B:$O,13,FALSE)/100</f>
        <v>0.128</v>
      </c>
      <c r="O230" s="31">
        <f>VLOOKUP($C230,'Four Factors - Road'!$B:$O,14,FALSE)/100</f>
        <v>0.21</v>
      </c>
      <c r="P230" s="17">
        <f>VLOOKUP($C230,'Advanced - Road'!B:T,18,FALSE)</f>
        <v>98.52</v>
      </c>
      <c r="Q230" s="17">
        <f>(P230+'Advanced - Road'!$S$33)/2</f>
        <v>98.670460878885322</v>
      </c>
      <c r="R230" s="31">
        <f t="shared" ref="R230" si="2011">AVERAGE(H230,L231)</f>
        <v>0.50049999999999994</v>
      </c>
      <c r="S230" s="31">
        <f t="shared" ref="S230" si="2012">AVERAGE(I230,M231)</f>
        <v>0.29149999999999998</v>
      </c>
      <c r="T230" s="31">
        <f t="shared" ref="T230" si="2013">AVERAGE(J230,N231)</f>
        <v>0.1265</v>
      </c>
      <c r="U230" s="31">
        <f t="shared" ref="U230" si="2014">AVERAGE(K230,O231)</f>
        <v>0.21249999999999999</v>
      </c>
      <c r="V230" s="17">
        <f>Q230*Q231/'Advanced - Home'!$S$33</f>
        <v>98.832339318644614</v>
      </c>
      <c r="W230" s="17">
        <f t="shared" ref="W230" si="2015">AVERAGE(V230:V231)</f>
        <v>98.829761314498157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0.13500000000000001</v>
      </c>
      <c r="K231" s="31">
        <f>VLOOKUP($C231,'Four Factors - Home'!$B:$O,10,FALSE)/100</f>
        <v>0.22899999999999998</v>
      </c>
      <c r="L231" s="31">
        <f>VLOOKUP($C231,'Four Factors - Home'!$B:$O,11,FALSE)/100</f>
        <v>0.505</v>
      </c>
      <c r="M231" s="31">
        <f>VLOOKUP($C231,'Four Factors - Home'!$B:$O,12,FALSE)</f>
        <v>0.32100000000000001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99.14</v>
      </c>
      <c r="Q231" s="17">
        <f>(P231+'Advanced - Home'!$S$33)/2</f>
        <v>98.977883172561619</v>
      </c>
      <c r="R231" s="31">
        <f t="shared" ref="R231" si="2023">AVERAGE(H231,L230)</f>
        <v>0.52649999999999997</v>
      </c>
      <c r="S231" s="31">
        <f t="shared" ref="S231" si="2024">AVERAGE(I231,M230)</f>
        <v>0.249</v>
      </c>
      <c r="T231" s="31">
        <f t="shared" ref="T231" si="2025">AVERAGE(J231,N230)</f>
        <v>0.13150000000000001</v>
      </c>
      <c r="U231" s="31">
        <f t="shared" ref="U231" si="2026">AVERAGE(K231,O230)</f>
        <v>0.21949999999999997</v>
      </c>
      <c r="V231" s="17">
        <f>Q231*Q230/'Advanced - Road'!$S$33</f>
        <v>98.8271833103517</v>
      </c>
      <c r="W231" s="17">
        <f t="shared" ref="W231" si="2027">W230</f>
        <v>98.829761314498157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0.19600000000000001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0.23100000000000001</v>
      </c>
      <c r="N232" s="32">
        <f>VLOOKUP($C232,'Four Factors - Road'!$B:$O,13,FALSE)/100</f>
        <v>0.128</v>
      </c>
      <c r="O232" s="32">
        <f>VLOOKUP($C232,'Four Factors - Road'!$B:$O,14,FALSE)/100</f>
        <v>0.21</v>
      </c>
      <c r="P232" s="21">
        <f>VLOOKUP($C232,'Advanced - Road'!B:T,18,FALSE)</f>
        <v>98.52</v>
      </c>
      <c r="Q232" s="21">
        <f>(P232+'Advanced - Road'!$S$33)/2</f>
        <v>98.670460878885322</v>
      </c>
      <c r="R232" s="32">
        <f t="shared" ref="R232" si="2031">AVERAGE(H232,L233)</f>
        <v>0.51150000000000007</v>
      </c>
      <c r="S232" s="32">
        <f t="shared" ref="S232" si="2032">AVERAGE(I232,M233)</f>
        <v>0.28400000000000003</v>
      </c>
      <c r="T232" s="32">
        <f t="shared" ref="T232" si="2033">AVERAGE(J232,N233)</f>
        <v>0.13550000000000001</v>
      </c>
      <c r="U232" s="32">
        <f t="shared" ref="U232" si="2034">AVERAGE(K232,O233)</f>
        <v>0.21249999999999999</v>
      </c>
      <c r="V232" s="21">
        <f>Q232*Q233/'Advanced - Home'!$S$33</f>
        <v>98.063471579346952</v>
      </c>
      <c r="W232" s="21">
        <f t="shared" ref="W232" si="2035">AVERAGE(V232:V233)</f>
        <v>98.060913630824331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0.52600000000000002</v>
      </c>
      <c r="I233" s="32">
        <f>VLOOKUP($C233,'Four Factors - Home'!$B:$O,8,FALSE)</f>
        <v>0.29599999999999999</v>
      </c>
      <c r="J233" s="32">
        <f>VLOOKUP($C233,'Four Factors - Home'!$B:$O,9,FALSE)/100</f>
        <v>0.157</v>
      </c>
      <c r="K233" s="32">
        <f>VLOOKUP($C233,'Four Factors - Home'!$B:$O,10,FALSE)/100</f>
        <v>0.20800000000000002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0.30599999999999999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0.22899999999999998</v>
      </c>
      <c r="P233" s="21">
        <f>VLOOKUP($C233,'Advanced - Home'!B:T,18,FALSE)</f>
        <v>97.6</v>
      </c>
      <c r="Q233" s="21">
        <f>(P233+'Advanced - Home'!$S$33)/2</f>
        <v>98.207883172561623</v>
      </c>
      <c r="R233" s="32">
        <f t="shared" ref="R233" si="2043">AVERAGE(H233,L232)</f>
        <v>0.52400000000000002</v>
      </c>
      <c r="S233" s="32">
        <f t="shared" ref="S233" si="2044">AVERAGE(I233,M232)</f>
        <v>0.26350000000000001</v>
      </c>
      <c r="T233" s="32">
        <f t="shared" ref="T233" si="2045">AVERAGE(J233,N232)</f>
        <v>0.14250000000000002</v>
      </c>
      <c r="U233" s="32">
        <f t="shared" ref="U233" si="2046">AVERAGE(K233,O232)</f>
        <v>0.20900000000000002</v>
      </c>
      <c r="V233" s="21">
        <f>Q233*Q232/'Advanced - Road'!$S$33</f>
        <v>98.058355682301695</v>
      </c>
      <c r="W233" s="21">
        <f t="shared" ref="W233" si="2047">W232</f>
        <v>98.060913630824331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0.19600000000000001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0.23100000000000001</v>
      </c>
      <c r="N234" s="31">
        <f>VLOOKUP($C234,'Four Factors - Road'!$B:$O,13,FALSE)/100</f>
        <v>0.128</v>
      </c>
      <c r="O234" s="31">
        <f>VLOOKUP($C234,'Four Factors - Road'!$B:$O,14,FALSE)/100</f>
        <v>0.21</v>
      </c>
      <c r="P234" s="17">
        <f>VLOOKUP($C234,'Advanced - Road'!B:T,18,FALSE)</f>
        <v>98.52</v>
      </c>
      <c r="Q234" s="17">
        <f>(P234+'Advanced - Road'!$S$33)/2</f>
        <v>98.670460878885322</v>
      </c>
      <c r="R234" s="31">
        <f t="shared" ref="R234" si="2051">AVERAGE(H234,L235)</f>
        <v>0.49099999999999999</v>
      </c>
      <c r="S234" s="31">
        <f t="shared" ref="S234" si="2052">AVERAGE(I234,M235)</f>
        <v>0.25700000000000001</v>
      </c>
      <c r="T234" s="31">
        <f t="shared" ref="T234" si="2053">AVERAGE(J234,N235)</f>
        <v>0.13850000000000001</v>
      </c>
      <c r="U234" s="31">
        <f t="shared" ref="U234" si="2054">AVERAGE(K234,O235)</f>
        <v>0.20550000000000002</v>
      </c>
      <c r="V234" s="17">
        <f>Q234*Q235/'Advanced - Home'!$S$33</f>
        <v>97.868758320693644</v>
      </c>
      <c r="W234" s="17">
        <f t="shared" ref="W234" si="2055">AVERAGE(V234:V235)</f>
        <v>97.866205451192641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6</v>
      </c>
      <c r="AA234" s="19">
        <f t="shared" ref="AA234" si="2057">Y234+Y235</f>
        <v>210</v>
      </c>
      <c r="AB234" s="4">
        <f t="shared" ref="AB234" si="2058">D234-Z234</f>
        <v>-6</v>
      </c>
      <c r="AC234" s="4">
        <f t="shared" ref="AC234" si="2059">AA234-E234</f>
        <v>210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0.52900000000000003</v>
      </c>
      <c r="I235" s="31">
        <f>VLOOKUP($C235,'Four Factors - Home'!$B:$O,8,FALSE)</f>
        <v>0.29199999999999998</v>
      </c>
      <c r="J235" s="31">
        <f>VLOOKUP($C235,'Four Factors - Home'!$B:$O,9,FALSE)/100</f>
        <v>0.13699999999999998</v>
      </c>
      <c r="K235" s="31">
        <f>VLOOKUP($C235,'Four Factors - Home'!$B:$O,10,FALSE)/100</f>
        <v>0.22699999999999998</v>
      </c>
      <c r="L235" s="31">
        <f>VLOOKUP($C235,'Four Factors - Home'!$B:$O,11,FALSE)/100</f>
        <v>0.48599999999999999</v>
      </c>
      <c r="M235" s="31">
        <f>VLOOKUP($C235,'Four Factors - Home'!$B:$O,12,FALSE)</f>
        <v>0.252</v>
      </c>
      <c r="N235" s="31">
        <f>VLOOKUP($C235,'Four Factors - Home'!$B:$O,13,FALSE)/100</f>
        <v>0.153</v>
      </c>
      <c r="O235" s="31">
        <f>VLOOKUP($C235,'Four Factors - Home'!$B:$O,14,FALSE)/100</f>
        <v>0.215</v>
      </c>
      <c r="P235" s="17">
        <f>VLOOKUP($C235,'Advanced - Home'!B:T,18,FALSE)</f>
        <v>97.21</v>
      </c>
      <c r="Q235" s="17">
        <f>(P235+'Advanced - Home'!$S$33)/2</f>
        <v>98.012883172561615</v>
      </c>
      <c r="R235" s="31">
        <f t="shared" ref="R235" si="2063">AVERAGE(H235,L234)</f>
        <v>0.52550000000000008</v>
      </c>
      <c r="S235" s="31">
        <f t="shared" ref="S235" si="2064">AVERAGE(I235,M234)</f>
        <v>0.26150000000000001</v>
      </c>
      <c r="T235" s="31">
        <f t="shared" ref="T235" si="2065">AVERAGE(J235,N234)</f>
        <v>0.13250000000000001</v>
      </c>
      <c r="U235" s="31">
        <f t="shared" ref="U235" si="2066">AVERAGE(K235,O234)</f>
        <v>0.21849999999999997</v>
      </c>
      <c r="V235" s="17">
        <f>Q235*Q234/'Advanced - Road'!$S$33</f>
        <v>97.863652581691639</v>
      </c>
      <c r="W235" s="17">
        <f t="shared" ref="W235" si="2067">W234</f>
        <v>97.866205451192641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108</v>
      </c>
      <c r="Z235" s="19">
        <f t="shared" ref="Z235" si="2068">-Z234</f>
        <v>-6</v>
      </c>
      <c r="AA235" s="19">
        <f t="shared" ref="AA235" si="2069">AA234</f>
        <v>210</v>
      </c>
      <c r="AB235" s="4"/>
      <c r="AC235" s="4"/>
      <c r="AD235" s="4">
        <f t="shared" si="1939"/>
        <v>108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0.19600000000000001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0.23100000000000001</v>
      </c>
      <c r="N236" s="32">
        <f>VLOOKUP($C236,'Four Factors - Road'!$B:$O,13,FALSE)/100</f>
        <v>0.128</v>
      </c>
      <c r="O236" s="32">
        <f>VLOOKUP($C236,'Four Factors - Road'!$B:$O,14,FALSE)/100</f>
        <v>0.21</v>
      </c>
      <c r="P236" s="21">
        <f>VLOOKUP($C236,'Advanced - Road'!B:T,18,FALSE)</f>
        <v>98.52</v>
      </c>
      <c r="Q236" s="21">
        <f>(P236+'Advanced - Road'!$S$33)/2</f>
        <v>98.670460878885322</v>
      </c>
      <c r="R236" s="32">
        <f t="shared" ref="R236" si="2071">AVERAGE(H236,L237)</f>
        <v>0.5</v>
      </c>
      <c r="S236" s="32">
        <f t="shared" ref="S236" si="2072">AVERAGE(I236,M237)</f>
        <v>0.26750000000000002</v>
      </c>
      <c r="T236" s="32">
        <f t="shared" ref="T236" si="2073">AVERAGE(J236,N237)</f>
        <v>0.13350000000000001</v>
      </c>
      <c r="U236" s="32">
        <f t="shared" ref="U236" si="2074">AVERAGE(K236,O237)</f>
        <v>0.22</v>
      </c>
      <c r="V236" s="21">
        <f>Q236*Q237/'Advanced - Home'!$S$33</f>
        <v>98.008552455111399</v>
      </c>
      <c r="W236" s="21">
        <f t="shared" ref="W236" si="2075">AVERAGE(V236:V237)</f>
        <v>98.005995939133328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98.152883172561616</v>
      </c>
      <c r="R237" s="32">
        <f t="shared" ref="R237" si="2083">AVERAGE(H237,L236)</f>
        <v>0.52400000000000002</v>
      </c>
      <c r="S237" s="32">
        <f t="shared" ref="S237" si="2084">AVERAGE(I237,M236)</f>
        <v>0.27300000000000002</v>
      </c>
      <c r="T237" s="32">
        <f t="shared" ref="T237" si="2085">AVERAGE(J237,N236)</f>
        <v>0.1275</v>
      </c>
      <c r="U237" s="32">
        <f t="shared" ref="U237" si="2086">AVERAGE(K237,O236)</f>
        <v>0.23949999999999999</v>
      </c>
      <c r="V237" s="21">
        <f>Q237*Q236/'Advanced - Road'!$S$33</f>
        <v>98.003439423155257</v>
      </c>
      <c r="W237" s="21">
        <f t="shared" ref="W237" si="2087">W236</f>
        <v>98.005995939133328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0.19600000000000001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0.23100000000000001</v>
      </c>
      <c r="N238" s="31">
        <f>VLOOKUP($C238,'Four Factors - Road'!$B:$O,13,FALSE)/100</f>
        <v>0.128</v>
      </c>
      <c r="O238" s="31">
        <f>VLOOKUP($C238,'Four Factors - Road'!$B:$O,14,FALSE)/100</f>
        <v>0.21</v>
      </c>
      <c r="P238" s="17">
        <f>VLOOKUP($C238,'Advanced - Road'!B:T,18,FALSE)</f>
        <v>98.52</v>
      </c>
      <c r="Q238" s="17">
        <f>(P238+'Advanced - Road'!$S$33)/2</f>
        <v>98.670460878885322</v>
      </c>
      <c r="R238" s="31">
        <f t="shared" ref="R238" si="2091">AVERAGE(H238,L239)</f>
        <v>0.49099999999999999</v>
      </c>
      <c r="S238" s="31">
        <f t="shared" ref="S238" si="2092">AVERAGE(I238,M239)</f>
        <v>0.249</v>
      </c>
      <c r="T238" s="31">
        <f t="shared" ref="T238" si="2093">AVERAGE(J238,N239)</f>
        <v>0.129</v>
      </c>
      <c r="U238" s="31">
        <f t="shared" ref="U238" si="2094">AVERAGE(K238,O239)</f>
        <v>0.20150000000000001</v>
      </c>
      <c r="V238" s="17">
        <f>Q238*Q239/'Advanced - Home'!$S$33</f>
        <v>96.151287526418329</v>
      </c>
      <c r="W238" s="17">
        <f t="shared" ref="W238" si="2095">AVERAGE(V238:V239)</f>
        <v>96.148779456492647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0.52500000000000002</v>
      </c>
      <c r="I239" s="31">
        <f>VLOOKUP($C239,'Four Factors - Home'!$B:$O,8,FALSE)</f>
        <v>0.311</v>
      </c>
      <c r="J239" s="31">
        <f>VLOOKUP($C239,'Four Factors - Home'!$B:$O,9,FALSE)/100</f>
        <v>0.14499999999999999</v>
      </c>
      <c r="K239" s="31">
        <f>VLOOKUP($C239,'Four Factors - Home'!$B:$O,10,FALSE)/100</f>
        <v>0.215</v>
      </c>
      <c r="L239" s="31">
        <f>VLOOKUP($C239,'Four Factors - Home'!$B:$O,11,FALSE)/100</f>
        <v>0.48599999999999999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0.13400000000000001</v>
      </c>
      <c r="O239" s="31">
        <f>VLOOKUP($C239,'Four Factors - Home'!$B:$O,14,FALSE)/100</f>
        <v>0.20699999999999999</v>
      </c>
      <c r="P239" s="17">
        <f>VLOOKUP($C239,'Advanced - Home'!B:T,18,FALSE)</f>
        <v>93.77</v>
      </c>
      <c r="Q239" s="17">
        <f>(P239+'Advanced - Home'!$S$33)/2</f>
        <v>96.292883172561616</v>
      </c>
      <c r="R239" s="31">
        <f t="shared" ref="R239" si="2103">AVERAGE(H239,L238)</f>
        <v>0.52350000000000008</v>
      </c>
      <c r="S239" s="31">
        <f t="shared" ref="S239" si="2104">AVERAGE(I239,M238)</f>
        <v>0.27100000000000002</v>
      </c>
      <c r="T239" s="31">
        <f t="shared" ref="T239" si="2105">AVERAGE(J239,N238)</f>
        <v>0.13650000000000001</v>
      </c>
      <c r="U239" s="31">
        <f t="shared" ref="U239" si="2106">AVERAGE(K239,O238)</f>
        <v>0.21249999999999999</v>
      </c>
      <c r="V239" s="17">
        <f>Q239*Q238/'Advanced - Road'!$S$33</f>
        <v>96.146271386566966</v>
      </c>
      <c r="W239" s="17">
        <f t="shared" ref="W239" si="2107">W238</f>
        <v>96.148779456492647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0.19600000000000001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0.23100000000000001</v>
      </c>
      <c r="N240" s="32">
        <f>VLOOKUP($C240,'Four Factors - Road'!$B:$O,13,FALSE)/100</f>
        <v>0.128</v>
      </c>
      <c r="O240" s="32">
        <f>VLOOKUP($C240,'Four Factors - Road'!$B:$O,14,FALSE)/100</f>
        <v>0.21</v>
      </c>
      <c r="P240" s="21">
        <f>VLOOKUP($C240,'Advanced - Road'!B:T,18,FALSE)</f>
        <v>98.52</v>
      </c>
      <c r="Q240" s="21">
        <f>(P240+'Advanced - Road'!$S$33)/2</f>
        <v>98.670460878885322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0.22600000000000001</v>
      </c>
      <c r="V240" s="21">
        <f>Q240*Q241/'Advanced - Home'!$S$33</f>
        <v>98.912221681169044</v>
      </c>
      <c r="W240" s="21">
        <f t="shared" ref="W240" si="2115">AVERAGE(V240:V241)</f>
        <v>98.90964159332141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</v>
      </c>
      <c r="Q241" s="21">
        <f>(P241+'Advanced - Home'!$S$33)/2</f>
        <v>99.057883172561617</v>
      </c>
      <c r="R241" s="32">
        <f t="shared" ref="R241" si="2123">AVERAGE(H241,L240)</f>
        <v>0.53100000000000003</v>
      </c>
      <c r="S241" s="32">
        <f t="shared" ref="S241" si="2124">AVERAGE(I241,M240)</f>
        <v>0.247</v>
      </c>
      <c r="T241" s="32">
        <f t="shared" ref="T241" si="2125">AVERAGE(J241,N240)</f>
        <v>0.13850000000000001</v>
      </c>
      <c r="U241" s="32">
        <f t="shared" ref="U241" si="2126">AVERAGE(K241,O240)</f>
        <v>0.23099999999999998</v>
      </c>
      <c r="V241" s="21">
        <f>Q241*Q240/'Advanced - Road'!$S$33</f>
        <v>98.907061505473777</v>
      </c>
      <c r="W241" s="21">
        <f t="shared" ref="W241" si="2127">W240</f>
        <v>98.90964159332141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0.26800000000000002</v>
      </c>
      <c r="J242" s="31">
        <f>VLOOKUP($C242,'Four Factors - Road'!$B:$O,9,FALSE)/100</f>
        <v>0.14199999999999999</v>
      </c>
      <c r="K242" s="31">
        <f>VLOOKUP($C242,'Four Factors - Road'!$B:$O,10,FALSE)/100</f>
        <v>0.26300000000000001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0.249</v>
      </c>
      <c r="P242" s="17">
        <f>VLOOKUP($C242,'Advanced - Road'!B:T,18,FALSE)</f>
        <v>97.38</v>
      </c>
      <c r="Q242" s="17">
        <f>(P242+'Advanced - Road'!$S$33)/2</f>
        <v>98.100460878885315</v>
      </c>
      <c r="R242" s="31">
        <f t="shared" ref="R242" si="2131">AVERAGE(H242,L243)</f>
        <v>0.50750000000000006</v>
      </c>
      <c r="S242" s="31">
        <f t="shared" ref="S242" si="2132">AVERAGE(I242,M243)</f>
        <v>0.24299999999999999</v>
      </c>
      <c r="T242" s="31">
        <f t="shared" ref="T242" si="2133">AVERAGE(J242,N243)</f>
        <v>0.15049999999999999</v>
      </c>
      <c r="U242" s="31">
        <f t="shared" ref="U242" si="2134">AVERAGE(K242,O243)</f>
        <v>0.253</v>
      </c>
      <c r="V242" s="17">
        <f>Q242*Q243/'Advanced - Home'!$S$33</f>
        <v>98.062851934226927</v>
      </c>
      <c r="W242" s="17">
        <f t="shared" ref="W242" si="2135">AVERAGE(V242:V243)</f>
        <v>98.060294001867504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0.51600000000000001</v>
      </c>
      <c r="I243" s="31">
        <f>VLOOKUP($C243,'Four Factors - Home'!$B:$O,8,FALSE)</f>
        <v>0.28899999999999998</v>
      </c>
      <c r="J243" s="31">
        <f>VLOOKUP($C243,'Four Factors - Home'!$B:$O,9,FALSE)/100</f>
        <v>0.15</v>
      </c>
      <c r="K243" s="31">
        <f>VLOOKUP($C243,'Four Factors - Home'!$B:$O,10,FALSE)/100</f>
        <v>0.248</v>
      </c>
      <c r="L243" s="31">
        <f>VLOOKUP($C243,'Four Factors - Home'!$B:$O,11,FALSE)/100</f>
        <v>0.52500000000000002</v>
      </c>
      <c r="M243" s="31">
        <f>VLOOKUP($C243,'Four Factors - Home'!$B:$O,12,FALSE)</f>
        <v>0.218</v>
      </c>
      <c r="N243" s="31">
        <f>VLOOKUP($C243,'Four Factors - Home'!$B:$O,13,FALSE)/100</f>
        <v>0.159</v>
      </c>
      <c r="O243" s="31">
        <f>VLOOKUP($C243,'Four Factors - Home'!$B:$O,14,FALSE)/100</f>
        <v>0.24299999999999999</v>
      </c>
      <c r="P243" s="17">
        <f>VLOOKUP($C243,'Advanced - Home'!B:T,18,FALSE)</f>
        <v>98.74</v>
      </c>
      <c r="Q243" s="17">
        <f>(P243+'Advanced - Home'!$S$33)/2</f>
        <v>98.777883172561616</v>
      </c>
      <c r="R243" s="31">
        <f t="shared" ref="R243" si="2143">AVERAGE(H243,L242)</f>
        <v>0.51449999999999996</v>
      </c>
      <c r="S243" s="31">
        <f t="shared" ref="S243" si="2144">AVERAGE(I243,M242)</f>
        <v>0.251</v>
      </c>
      <c r="T243" s="31">
        <f t="shared" ref="T243" si="2145">AVERAGE(J243,N242)</f>
        <v>0.14300000000000002</v>
      </c>
      <c r="U243" s="31">
        <f t="shared" ref="U243" si="2146">AVERAGE(K243,O242)</f>
        <v>0.2485</v>
      </c>
      <c r="V243" s="17">
        <f>Q243*Q242/'Advanced - Road'!$S$33</f>
        <v>98.057736069508096</v>
      </c>
      <c r="W243" s="17">
        <f t="shared" ref="W243" si="2147">W242</f>
        <v>98.060294001867504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0.26800000000000002</v>
      </c>
      <c r="J244" s="32">
        <f>VLOOKUP($C244,'Four Factors - Road'!$B:$O,9,FALSE)/100</f>
        <v>0.14199999999999999</v>
      </c>
      <c r="K244" s="32">
        <f>VLOOKUP($C244,'Four Factors - Road'!$B:$O,10,FALSE)/100</f>
        <v>0.26300000000000001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0.249</v>
      </c>
      <c r="P244" s="21">
        <f>VLOOKUP($C244,'Advanced - Road'!B:T,18,FALSE)</f>
        <v>97.38</v>
      </c>
      <c r="Q244" s="21">
        <f>(P244+'Advanced - Road'!$S$33)/2</f>
        <v>98.100460878885315</v>
      </c>
      <c r="R244" s="32">
        <f t="shared" ref="R244" si="2151">AVERAGE(H244,L245)</f>
        <v>0.499</v>
      </c>
      <c r="S244" s="32">
        <f t="shared" ref="S244" si="2152">AVERAGE(I244,M245)</f>
        <v>0.26800000000000002</v>
      </c>
      <c r="T244" s="32">
        <f t="shared" ref="T244" si="2153">AVERAGE(J244,N245)</f>
        <v>0.13550000000000001</v>
      </c>
      <c r="U244" s="32">
        <f t="shared" ref="U244" si="2154">AVERAGE(K244,O245)</f>
        <v>0.2555</v>
      </c>
      <c r="V244" s="21">
        <f>Q244*Q245/'Advanced - Home'!$S$33</f>
        <v>100.25189042715786</v>
      </c>
      <c r="W244" s="21">
        <f t="shared" ref="W244" si="2155">AVERAGE(V244:V245)</f>
        <v>100.24927539455828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109</v>
      </c>
      <c r="Z244" s="23">
        <f t="shared" ref="Z244" si="2156">Y245-Y244</f>
        <v>-4</v>
      </c>
      <c r="AA244" s="23">
        <f t="shared" ref="AA244" si="2157">Y244+Y245</f>
        <v>214</v>
      </c>
      <c r="AB244" s="22">
        <f t="shared" ref="AB244" si="2158">D244-Z244</f>
        <v>4</v>
      </c>
      <c r="AC244" s="22">
        <f t="shared" ref="AC244" si="2159">AA244-E244</f>
        <v>214</v>
      </c>
      <c r="AD244" s="22">
        <f t="shared" si="1939"/>
        <v>109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100.98288317256163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0.22750000000000001</v>
      </c>
      <c r="V245" s="21">
        <f>Q245*Q244/'Advanced - Road'!$S$33</f>
        <v>100.24666036195869</v>
      </c>
      <c r="W245" s="21">
        <f t="shared" ref="W245" si="2167">W244</f>
        <v>100.24927539455828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4</v>
      </c>
      <c r="AA245" s="23">
        <f t="shared" ref="AA245" si="2169">AA244</f>
        <v>214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0.26800000000000002</v>
      </c>
      <c r="J246" s="31">
        <f>VLOOKUP($C246,'Four Factors - Road'!$B:$O,9,FALSE)/100</f>
        <v>0.14199999999999999</v>
      </c>
      <c r="K246" s="31">
        <f>VLOOKUP($C246,'Four Factors - Road'!$B:$O,10,FALSE)/100</f>
        <v>0.26300000000000001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0.249</v>
      </c>
      <c r="P246" s="17">
        <f>VLOOKUP($C246,'Advanced - Road'!B:T,18,FALSE)</f>
        <v>97.38</v>
      </c>
      <c r="Q246" s="17">
        <f>(P246+'Advanced - Road'!$S$33)/2</f>
        <v>98.100460878885315</v>
      </c>
      <c r="R246" s="31">
        <f t="shared" ref="R246" si="2171">AVERAGE(H246,L247)</f>
        <v>0.4965</v>
      </c>
      <c r="S246" s="31">
        <f t="shared" ref="S246" si="2172">AVERAGE(I246,M247)</f>
        <v>0.26500000000000001</v>
      </c>
      <c r="T246" s="31">
        <f t="shared" ref="T246" si="2173">AVERAGE(J246,N247)</f>
        <v>0.13900000000000001</v>
      </c>
      <c r="U246" s="31">
        <f t="shared" ref="U246" si="2174">AVERAGE(K246,O247)</f>
        <v>0.25850000000000001</v>
      </c>
      <c r="V246" s="17">
        <f>Q246*Q247/'Advanced - Home'!$S$33</f>
        <v>98.593979187613797</v>
      </c>
      <c r="W246" s="17">
        <f t="shared" ref="W246" si="2175">AVERAGE(V246:V247)</f>
        <v>98.591407401001106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99.312883172561612</v>
      </c>
      <c r="R247" s="31">
        <f t="shared" ref="R247" si="2183">AVERAGE(H247,L246)</f>
        <v>0.52100000000000002</v>
      </c>
      <c r="S247" s="31">
        <f t="shared" ref="S247" si="2184">AVERAGE(I247,M246)</f>
        <v>0.24</v>
      </c>
      <c r="T247" s="31">
        <f t="shared" ref="T247" si="2185">AVERAGE(J247,N246)</f>
        <v>0.13750000000000001</v>
      </c>
      <c r="U247" s="31">
        <f t="shared" ref="U247" si="2186">AVERAGE(K247,O246)</f>
        <v>0.23599999999999999</v>
      </c>
      <c r="V247" s="17">
        <f>Q247*Q246/'Advanced - Road'!$S$33</f>
        <v>98.588835614388401</v>
      </c>
      <c r="W247" s="17">
        <f t="shared" ref="W247" si="2187">W246</f>
        <v>98.591407401001106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0.26800000000000002</v>
      </c>
      <c r="J248" s="32">
        <f>VLOOKUP($C248,'Four Factors - Road'!$B:$O,9,FALSE)/100</f>
        <v>0.14199999999999999</v>
      </c>
      <c r="K248" s="32">
        <f>VLOOKUP($C248,'Four Factors - Road'!$B:$O,10,FALSE)/100</f>
        <v>0.26300000000000001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0.249</v>
      </c>
      <c r="P248" s="21">
        <f>VLOOKUP($C248,'Advanced - Road'!B:T,18,FALSE)</f>
        <v>97.38</v>
      </c>
      <c r="Q248" s="21">
        <f>(P248+'Advanced - Road'!$S$33)/2</f>
        <v>98.100460878885315</v>
      </c>
      <c r="R248" s="32">
        <f t="shared" ref="R248" si="2191">AVERAGE(H248,L249)</f>
        <v>0.4965</v>
      </c>
      <c r="S248" s="32">
        <f t="shared" ref="S248" si="2192">AVERAGE(I248,M249)</f>
        <v>0.23250000000000001</v>
      </c>
      <c r="T248" s="32">
        <f t="shared" ref="T248" si="2193">AVERAGE(J248,N249)</f>
        <v>0.13600000000000001</v>
      </c>
      <c r="U248" s="32">
        <f t="shared" ref="U248" si="2194">AVERAGE(K248,O249)</f>
        <v>0.22950000000000001</v>
      </c>
      <c r="V248" s="21">
        <f>Q248*Q249/'Advanced - Home'!$S$33</f>
        <v>98.206802311313112</v>
      </c>
      <c r="W248" s="21">
        <f t="shared" ref="W248" si="2195">AVERAGE(V248:V249)</f>
        <v>98.204240624062621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104</v>
      </c>
      <c r="Z248" s="23">
        <f t="shared" ref="Z248" si="2196">Y249-Y248</f>
        <v>3</v>
      </c>
      <c r="AA248" s="23">
        <f t="shared" ref="AA248" si="2197">Y248+Y249</f>
        <v>211</v>
      </c>
      <c r="AB248" s="22">
        <f t="shared" ref="AB248" si="2198">D248-Z248</f>
        <v>-3</v>
      </c>
      <c r="AC248" s="22">
        <f t="shared" ref="AC248" si="2199">AA248-E248</f>
        <v>211</v>
      </c>
      <c r="AD248" s="22">
        <f t="shared" si="1939"/>
        <v>104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98.922883172561626</v>
      </c>
      <c r="R249" s="32">
        <f t="shared" ref="R249" si="2203">AVERAGE(H249,L248)</f>
        <v>0.50600000000000001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0.22699999999999998</v>
      </c>
      <c r="V249" s="21">
        <f>Q249*Q248/'Advanced - Road'!$S$33</f>
        <v>98.201678936812129</v>
      </c>
      <c r="W249" s="21">
        <f t="shared" ref="W249" si="2207">W248</f>
        <v>98.204240624062621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-3</v>
      </c>
      <c r="AA249" s="23">
        <f t="shared" ref="AA249" si="2209">AA248</f>
        <v>211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0.26800000000000002</v>
      </c>
      <c r="J250" s="31">
        <f>VLOOKUP($C250,'Four Factors - Road'!$B:$O,9,FALSE)/100</f>
        <v>0.14199999999999999</v>
      </c>
      <c r="K250" s="31">
        <f>VLOOKUP($C250,'Four Factors - Road'!$B:$O,10,FALSE)/100</f>
        <v>0.26300000000000001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0.249</v>
      </c>
      <c r="P250" s="17">
        <f>VLOOKUP($C250,'Advanced - Road'!B:T,18,FALSE)</f>
        <v>97.38</v>
      </c>
      <c r="Q250" s="17">
        <f>(P250+'Advanced - Road'!$S$33)/2</f>
        <v>98.100460878885315</v>
      </c>
      <c r="R250" s="31">
        <f t="shared" ref="R250" si="2211">AVERAGE(H250,L251)</f>
        <v>0.504</v>
      </c>
      <c r="S250" s="31">
        <f t="shared" ref="S250" si="2212">AVERAGE(I250,M251)</f>
        <v>0.24399999999999999</v>
      </c>
      <c r="T250" s="31">
        <f t="shared" ref="T250" si="2213">AVERAGE(J250,N251)</f>
        <v>0.13949999999999999</v>
      </c>
      <c r="U250" s="31">
        <f t="shared" ref="U250" si="2214">AVERAGE(K250,O251)</f>
        <v>0.23300000000000001</v>
      </c>
      <c r="V250" s="17">
        <f>Q250*Q251/'Advanced - Home'!$S$33</f>
        <v>97.477122813669453</v>
      </c>
      <c r="W250" s="17">
        <f t="shared" ref="W250" si="2215">AVERAGE(V250:V251)</f>
        <v>97.474580159832357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0.28699999999999998</v>
      </c>
      <c r="J251" s="31">
        <f>VLOOKUP($C251,'Four Factors - Home'!$B:$O,9,FALSE)/100</f>
        <v>0.13200000000000001</v>
      </c>
      <c r="K251" s="31">
        <f>VLOOKUP($C251,'Four Factors - Home'!$B:$O,10,FALSE)/100</f>
        <v>0.29699999999999999</v>
      </c>
      <c r="L251" s="31">
        <f>VLOOKUP($C251,'Four Factors - Home'!$B:$O,11,FALSE)/100</f>
        <v>0.51800000000000002</v>
      </c>
      <c r="M251" s="31">
        <f>VLOOKUP($C251,'Four Factors - Home'!$B:$O,12,FALSE)</f>
        <v>0.22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97.56</v>
      </c>
      <c r="Q251" s="17">
        <f>(P251+'Advanced - Home'!$S$33)/2</f>
        <v>98.187883172561612</v>
      </c>
      <c r="R251" s="31">
        <f t="shared" ref="R251" si="2223">AVERAGE(H251,L250)</f>
        <v>0.49250000000000005</v>
      </c>
      <c r="S251" s="31">
        <f t="shared" ref="S251" si="2224">AVERAGE(I251,M250)</f>
        <v>0.25</v>
      </c>
      <c r="T251" s="31">
        <f t="shared" ref="T251" si="2225">AVERAGE(J251,N250)</f>
        <v>0.13400000000000001</v>
      </c>
      <c r="U251" s="31">
        <f t="shared" ref="U251" si="2226">AVERAGE(K251,O250)</f>
        <v>0.27300000000000002</v>
      </c>
      <c r="V251" s="17">
        <f>Q251*Q250/'Advanced - Road'!$S$33</f>
        <v>97.472037505995246</v>
      </c>
      <c r="W251" s="17">
        <f t="shared" ref="W251" si="2227">W250</f>
        <v>97.474580159832357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0.26800000000000002</v>
      </c>
      <c r="J252" s="32">
        <f>VLOOKUP($C252,'Four Factors - Road'!$B:$O,9,FALSE)/100</f>
        <v>0.14199999999999999</v>
      </c>
      <c r="K252" s="32">
        <f>VLOOKUP($C252,'Four Factors - Road'!$B:$O,10,FALSE)/100</f>
        <v>0.26300000000000001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0.249</v>
      </c>
      <c r="P252" s="21">
        <f>VLOOKUP($C252,'Advanced - Road'!B:T,18,FALSE)</f>
        <v>97.38</v>
      </c>
      <c r="Q252" s="21">
        <f>(P252+'Advanced - Road'!$S$33)/2</f>
        <v>98.100460878885315</v>
      </c>
      <c r="R252" s="32">
        <f t="shared" ref="R252" si="2231">AVERAGE(H252,L253)</f>
        <v>0.495</v>
      </c>
      <c r="S252" s="32">
        <f t="shared" ref="S252" si="2232">AVERAGE(I252,M253)</f>
        <v>0.24099999999999999</v>
      </c>
      <c r="T252" s="32">
        <f t="shared" ref="T252" si="2233">AVERAGE(J252,N253)</f>
        <v>0.13450000000000001</v>
      </c>
      <c r="U252" s="32">
        <f t="shared" ref="U252" si="2234">AVERAGE(K252,O253)</f>
        <v>0.25</v>
      </c>
      <c r="V252" s="21">
        <f>Q252*Q253/'Advanced - Home'!$S$33</f>
        <v>98.062851934226927</v>
      </c>
      <c r="W252" s="21">
        <f t="shared" ref="W252" si="2235">AVERAGE(V252:V253)</f>
        <v>98.060294001867504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0.27900000000000003</v>
      </c>
      <c r="J253" s="32">
        <f>VLOOKUP($C253,'Four Factors - Home'!$B:$O,9,FALSE)/100</f>
        <v>0.13</v>
      </c>
      <c r="K253" s="32">
        <f>VLOOKUP($C253,'Four Factors - Home'!$B:$O,10,FALSE)/100</f>
        <v>0.23699999999999999</v>
      </c>
      <c r="L253" s="32">
        <f>VLOOKUP($C253,'Four Factors - Home'!$B:$O,11,FALSE)/100</f>
        <v>0.5</v>
      </c>
      <c r="M253" s="32">
        <f>VLOOKUP($C253,'Four Factors - Home'!$B:$O,12,FALSE)</f>
        <v>0.214</v>
      </c>
      <c r="N253" s="32">
        <f>VLOOKUP($C253,'Four Factors - Home'!$B:$O,13,FALSE)/100</f>
        <v>0.127</v>
      </c>
      <c r="O253" s="32">
        <f>VLOOKUP($C253,'Four Factors - Home'!$B:$O,14,FALSE)/100</f>
        <v>0.23699999999999999</v>
      </c>
      <c r="P253" s="21">
        <f>VLOOKUP($C253,'Advanced - Home'!B:T,18,FALSE)</f>
        <v>98.74</v>
      </c>
      <c r="Q253" s="21">
        <f>(P253+'Advanced - Home'!$S$33)/2</f>
        <v>98.777883172561616</v>
      </c>
      <c r="R253" s="32">
        <f t="shared" ref="R253" si="2243">AVERAGE(H253,L252)</f>
        <v>0.53500000000000003</v>
      </c>
      <c r="S253" s="32">
        <f t="shared" ref="S253" si="2244">AVERAGE(I253,M252)</f>
        <v>0.246</v>
      </c>
      <c r="T253" s="32">
        <f t="shared" ref="T253" si="2245">AVERAGE(J253,N252)</f>
        <v>0.13300000000000001</v>
      </c>
      <c r="U253" s="32">
        <f t="shared" ref="U253" si="2246">AVERAGE(K253,O252)</f>
        <v>0.24299999999999999</v>
      </c>
      <c r="V253" s="21">
        <f>Q253*Q252/'Advanced - Road'!$S$33</f>
        <v>98.057736069508096</v>
      </c>
      <c r="W253" s="21">
        <f t="shared" ref="W253" si="2247">W252</f>
        <v>98.060294001867504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0.26800000000000002</v>
      </c>
      <c r="J254" s="31">
        <f>VLOOKUP($C254,'Four Factors - Road'!$B:$O,9,FALSE)/100</f>
        <v>0.14199999999999999</v>
      </c>
      <c r="K254" s="31">
        <f>VLOOKUP($C254,'Four Factors - Road'!$B:$O,10,FALSE)/100</f>
        <v>0.26300000000000001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0.249</v>
      </c>
      <c r="P254" s="17">
        <f>VLOOKUP($C254,'Advanced - Road'!B:T,18,FALSE)</f>
        <v>97.38</v>
      </c>
      <c r="Q254" s="17">
        <f>(P254+'Advanced - Road'!$S$33)/2</f>
        <v>98.100460878885315</v>
      </c>
      <c r="R254" s="31">
        <f t="shared" ref="R254" si="2251">AVERAGE(H254,L255)</f>
        <v>0.4965</v>
      </c>
      <c r="S254" s="31">
        <f t="shared" ref="S254" si="2252">AVERAGE(I254,M255)</f>
        <v>0.27200000000000002</v>
      </c>
      <c r="T254" s="31">
        <f t="shared" ref="T254" si="2253">AVERAGE(J254,N255)</f>
        <v>0.151</v>
      </c>
      <c r="U254" s="31">
        <f t="shared" ref="U254" si="2254">AVERAGE(K254,O255)</f>
        <v>0.2455</v>
      </c>
      <c r="V254" s="17">
        <f>Q254*Q255/'Advanced - Home'!$S$33</f>
        <v>95.55116604437876</v>
      </c>
      <c r="W254" s="17">
        <f t="shared" ref="W254" si="2255">AVERAGE(V254:V255)</f>
        <v>95.548673628394681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0.246</v>
      </c>
      <c r="J255" s="31">
        <f>VLOOKUP($C255,'Four Factors - Home'!$B:$O,9,FALSE)/100</f>
        <v>0.127</v>
      </c>
      <c r="K255" s="31">
        <f>VLOOKUP($C255,'Four Factors - Home'!$B:$O,10,FALSE)/100</f>
        <v>0.188</v>
      </c>
      <c r="L255" s="31">
        <f>VLOOKUP($C255,'Four Factors - Home'!$B:$O,11,FALSE)/100</f>
        <v>0.503</v>
      </c>
      <c r="M255" s="31">
        <f>VLOOKUP($C255,'Four Factors - Home'!$B:$O,12,FALSE)</f>
        <v>0.27600000000000002</v>
      </c>
      <c r="N255" s="31">
        <f>VLOOKUP($C255,'Four Factors - Home'!$B:$O,13,FALSE)/100</f>
        <v>0.16</v>
      </c>
      <c r="O255" s="31">
        <f>VLOOKUP($C255,'Four Factors - Home'!$B:$O,14,FALSE)/100</f>
        <v>0.22800000000000001</v>
      </c>
      <c r="P255" s="17">
        <f>VLOOKUP($C255,'Advanced - Home'!B:T,18,FALSE)</f>
        <v>93.68</v>
      </c>
      <c r="Q255" s="17">
        <f>(P255+'Advanced - Home'!$S$33)/2</f>
        <v>96.247883172561615</v>
      </c>
      <c r="R255" s="31">
        <f t="shared" ref="R255" si="2263">AVERAGE(H255,L254)</f>
        <v>0.51300000000000001</v>
      </c>
      <c r="S255" s="31">
        <f t="shared" ref="S255" si="2264">AVERAGE(I255,M254)</f>
        <v>0.22949999999999998</v>
      </c>
      <c r="T255" s="31">
        <f t="shared" ref="T255" si="2265">AVERAGE(J255,N254)</f>
        <v>0.13150000000000001</v>
      </c>
      <c r="U255" s="31">
        <f t="shared" ref="U255" si="2266">AVERAGE(K255,O254)</f>
        <v>0.2185</v>
      </c>
      <c r="V255" s="17">
        <f>Q255*Q254/'Advanced - Road'!$S$33</f>
        <v>95.546181212410616</v>
      </c>
      <c r="W255" s="17">
        <f t="shared" ref="W255" si="2267">W254</f>
        <v>95.548673628394681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0.26800000000000002</v>
      </c>
      <c r="J256" s="32">
        <f>VLOOKUP($C256,'Four Factors - Road'!$B:$O,9,FALSE)/100</f>
        <v>0.14199999999999999</v>
      </c>
      <c r="K256" s="32">
        <f>VLOOKUP($C256,'Four Factors - Road'!$B:$O,10,FALSE)/100</f>
        <v>0.26300000000000001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0.249</v>
      </c>
      <c r="P256" s="21">
        <f>VLOOKUP($C256,'Advanced - Road'!B:T,18,FALSE)</f>
        <v>97.38</v>
      </c>
      <c r="Q256" s="21">
        <f>(P256+'Advanced - Road'!$S$33)/2</f>
        <v>98.100460878885315</v>
      </c>
      <c r="R256" s="32">
        <f t="shared" ref="R256" si="2271">AVERAGE(H256,L257)</f>
        <v>0.51149999999999995</v>
      </c>
      <c r="S256" s="32">
        <f t="shared" ref="S256" si="2272">AVERAGE(I256,M257)</f>
        <v>0.26150000000000001</v>
      </c>
      <c r="T256" s="32">
        <f t="shared" ref="T256" si="2273">AVERAGE(J256,N257)</f>
        <v>0.1275</v>
      </c>
      <c r="U256" s="32">
        <f t="shared" ref="U256" si="2274">AVERAGE(K256,O257)</f>
        <v>0.23599999999999999</v>
      </c>
      <c r="V256" s="21">
        <f>Q256*Q257/'Advanced - Home'!$S$33</f>
        <v>98.68332769752935</v>
      </c>
      <c r="W256" s="21">
        <f t="shared" ref="W256" si="2275">AVERAGE(V256:V257)</f>
        <v>98.680753580294606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109</v>
      </c>
      <c r="Z256" s="23">
        <f t="shared" ref="Z256" si="2276">Y257-Y256</f>
        <v>1</v>
      </c>
      <c r="AA256" s="23">
        <f t="shared" ref="AA256" si="2277">Y256+Y257</f>
        <v>219</v>
      </c>
      <c r="AB256" s="22">
        <f t="shared" ref="AB256" si="2278">D256-Z256</f>
        <v>-1</v>
      </c>
      <c r="AC256" s="22">
        <f t="shared" ref="AC256" si="2279">AA256-E256</f>
        <v>219</v>
      </c>
      <c r="AD256" s="22">
        <f t="shared" si="1939"/>
        <v>109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0.53700000000000003</v>
      </c>
      <c r="I257" s="32">
        <f>VLOOKUP($C257,'Four Factors - Home'!$B:$O,8,FALSE)</f>
        <v>0.28599999999999998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0.28100000000000003</v>
      </c>
      <c r="L257" s="32">
        <f>VLOOKUP($C257,'Four Factors - Home'!$B:$O,11,FALSE)/100</f>
        <v>0.53299999999999992</v>
      </c>
      <c r="M257" s="32">
        <f>VLOOKUP($C257,'Four Factors - Home'!$B:$O,12,FALSE)</f>
        <v>0.255</v>
      </c>
      <c r="N257" s="32">
        <f>VLOOKUP($C257,'Four Factors - Home'!$B:$O,13,FALSE)/100</f>
        <v>0.113</v>
      </c>
      <c r="O257" s="32">
        <f>VLOOKUP($C257,'Four Factors - Home'!$B:$O,14,FALSE)/100</f>
        <v>0.20899999999999999</v>
      </c>
      <c r="P257" s="21">
        <f>VLOOKUP($C257,'Advanced - Home'!B:T,18,FALSE)</f>
        <v>99.99</v>
      </c>
      <c r="Q257" s="21">
        <f>(P257+'Advanced - Home'!$S$33)/2</f>
        <v>99.402883172561616</v>
      </c>
      <c r="R257" s="32">
        <f t="shared" ref="R257" si="2283">AVERAGE(H257,L256)</f>
        <v>0.52500000000000002</v>
      </c>
      <c r="S257" s="32">
        <f t="shared" ref="S257" si="2284">AVERAGE(I257,M256)</f>
        <v>0.2495</v>
      </c>
      <c r="T257" s="32">
        <f t="shared" ref="T257" si="2285">AVERAGE(J257,N256)</f>
        <v>0.14000000000000001</v>
      </c>
      <c r="U257" s="32">
        <f t="shared" ref="U257" si="2286">AVERAGE(K257,O256)</f>
        <v>0.26500000000000001</v>
      </c>
      <c r="V257" s="21">
        <f>Q257*Q256/'Advanced - Road'!$S$33</f>
        <v>98.678179463059863</v>
      </c>
      <c r="W257" s="21">
        <f t="shared" ref="W257" si="2287">W256</f>
        <v>98.680753580294606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-1</v>
      </c>
      <c r="AA257" s="23">
        <f t="shared" ref="AA257" si="2289">AA256</f>
        <v>219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0.26800000000000002</v>
      </c>
      <c r="J258" s="31">
        <f>VLOOKUP($C258,'Four Factors - Road'!$B:$O,9,FALSE)/100</f>
        <v>0.14199999999999999</v>
      </c>
      <c r="K258" s="31">
        <f>VLOOKUP($C258,'Four Factors - Road'!$B:$O,10,FALSE)/100</f>
        <v>0.26300000000000001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0.249</v>
      </c>
      <c r="P258" s="17">
        <f>VLOOKUP($C258,'Advanced - Road'!B:T,18,FALSE)</f>
        <v>97.38</v>
      </c>
      <c r="Q258" s="17">
        <f>(P258+'Advanced - Road'!$S$33)/2</f>
        <v>98.100460878885315</v>
      </c>
      <c r="R258" s="31">
        <f t="shared" ref="R258" si="2291">AVERAGE(H258,L259)</f>
        <v>0.49049999999999999</v>
      </c>
      <c r="S258" s="31">
        <f t="shared" ref="S258" si="2292">AVERAGE(I258,M259)</f>
        <v>0.27050000000000002</v>
      </c>
      <c r="T258" s="31">
        <f t="shared" ref="T258" si="2293">AVERAGE(J258,N259)</f>
        <v>0.14050000000000001</v>
      </c>
      <c r="U258" s="31">
        <f t="shared" ref="U258" si="2294">AVERAGE(K258,O259)</f>
        <v>0.22650000000000001</v>
      </c>
      <c r="V258" s="17">
        <f>Q258*Q259/'Advanced - Home'!$S$33</f>
        <v>97.84444446554447</v>
      </c>
      <c r="W258" s="17">
        <f t="shared" ref="W258" si="2295">AVERAGE(V258:V259)</f>
        <v>97.84189223026118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0.503</v>
      </c>
      <c r="I259" s="31">
        <f>VLOOKUP($C259,'Four Factors - Home'!$B:$O,8,FALSE)</f>
        <v>0.22600000000000001</v>
      </c>
      <c r="J259" s="31">
        <f>VLOOKUP($C259,'Four Factors - Home'!$B:$O,9,FALSE)/100</f>
        <v>0.124</v>
      </c>
      <c r="K259" s="31">
        <f>VLOOKUP($C259,'Four Factors - Home'!$B:$O,10,FALSE)/100</f>
        <v>0.24199999999999999</v>
      </c>
      <c r="L259" s="31">
        <f>VLOOKUP($C259,'Four Factors - Home'!$B:$O,11,FALSE)/100</f>
        <v>0.49099999999999999</v>
      </c>
      <c r="M259" s="31">
        <f>VLOOKUP($C259,'Four Factors - Home'!$B:$O,12,FALSE)</f>
        <v>0.27300000000000002</v>
      </c>
      <c r="N259" s="31">
        <f>VLOOKUP($C259,'Four Factors - Home'!$B:$O,13,FALSE)/100</f>
        <v>0.13900000000000001</v>
      </c>
      <c r="O259" s="31">
        <f>VLOOKUP($C259,'Four Factors - Home'!$B:$O,14,FALSE)/100</f>
        <v>0.19</v>
      </c>
      <c r="P259" s="17">
        <f>VLOOKUP($C259,'Advanced - Home'!B:T,18,FALSE)</f>
        <v>98.3</v>
      </c>
      <c r="Q259" s="17">
        <f>(P259+'Advanced - Home'!$S$33)/2</f>
        <v>98.557883172561617</v>
      </c>
      <c r="R259" s="31">
        <f t="shared" ref="R259" si="2303">AVERAGE(H259,L258)</f>
        <v>0.50800000000000001</v>
      </c>
      <c r="S259" s="31">
        <f t="shared" ref="S259" si="2304">AVERAGE(I259,M258)</f>
        <v>0.2195</v>
      </c>
      <c r="T259" s="31">
        <f t="shared" ref="T259" si="2305">AVERAGE(J259,N258)</f>
        <v>0.13</v>
      </c>
      <c r="U259" s="31">
        <f t="shared" ref="U259" si="2306">AVERAGE(K259,O258)</f>
        <v>0.2455</v>
      </c>
      <c r="V259" s="17">
        <f>Q259*Q258/'Advanced - Road'!$S$33</f>
        <v>97.839339994977877</v>
      </c>
      <c r="W259" s="17">
        <f t="shared" ref="W259" si="2307">W258</f>
        <v>97.84189223026118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0.26800000000000002</v>
      </c>
      <c r="J260" s="32">
        <f>VLOOKUP($C260,'Four Factors - Road'!$B:$O,9,FALSE)/100</f>
        <v>0.14199999999999999</v>
      </c>
      <c r="K260" s="32">
        <f>VLOOKUP($C260,'Four Factors - Road'!$B:$O,10,FALSE)/100</f>
        <v>0.26300000000000001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0.249</v>
      </c>
      <c r="P260" s="21">
        <f>VLOOKUP($C260,'Advanced - Road'!B:T,18,FALSE)</f>
        <v>97.38</v>
      </c>
      <c r="Q260" s="21">
        <f>(P260+'Advanced - Road'!$S$33)/2</f>
        <v>98.100460878885315</v>
      </c>
      <c r="R260" s="32">
        <f t="shared" ref="R260" si="2311">AVERAGE(H260,L261)</f>
        <v>0.48350000000000004</v>
      </c>
      <c r="S260" s="32">
        <f t="shared" ref="S260" si="2312">AVERAGE(I260,M261)</f>
        <v>0.26100000000000001</v>
      </c>
      <c r="T260" s="32">
        <f t="shared" ref="T260" si="2313">AVERAGE(J260,N261)</f>
        <v>0.14199999999999999</v>
      </c>
      <c r="U260" s="32">
        <f t="shared" ref="U260" si="2314">AVERAGE(K260,O261)</f>
        <v>0.249</v>
      </c>
      <c r="V260" s="21">
        <f>Q260*Q261/'Advanced - Home'!$S$33</f>
        <v>100.0334829584754</v>
      </c>
      <c r="W260" s="21">
        <f t="shared" ref="W260" si="2315">AVERAGE(V260:V261)</f>
        <v>100.03087362295193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100.76288317256162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0.13850000000000001</v>
      </c>
      <c r="U261" s="32">
        <f t="shared" ref="U261" si="2326">AVERAGE(K261,O260)</f>
        <v>0.23749999999999999</v>
      </c>
      <c r="V261" s="21">
        <f>Q261*Q260/'Advanced - Road'!$S$33</f>
        <v>100.02826428742847</v>
      </c>
      <c r="W261" s="21">
        <f t="shared" ref="W261" si="2327">W260</f>
        <v>100.03087362295193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0.26800000000000002</v>
      </c>
      <c r="J262" s="31">
        <f>VLOOKUP($C262,'Four Factors - Road'!$B:$O,9,FALSE)/100</f>
        <v>0.14199999999999999</v>
      </c>
      <c r="K262" s="31">
        <f>VLOOKUP($C262,'Four Factors - Road'!$B:$O,10,FALSE)/100</f>
        <v>0.26300000000000001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0.249</v>
      </c>
      <c r="P262" s="17">
        <f>VLOOKUP($C262,'Advanced - Road'!B:T,18,FALSE)</f>
        <v>97.38</v>
      </c>
      <c r="Q262" s="17">
        <f>(P262+'Advanced - Road'!$S$33)/2</f>
        <v>98.100460878885315</v>
      </c>
      <c r="R262" s="31">
        <f t="shared" ref="R262" si="2331">AVERAGE(H262,L263)</f>
        <v>0.4995</v>
      </c>
      <c r="S262" s="31">
        <f t="shared" ref="S262" si="2332">AVERAGE(I262,M263)</f>
        <v>0.2525</v>
      </c>
      <c r="T262" s="31">
        <f t="shared" ref="T262" si="2333">AVERAGE(J262,N263)</f>
        <v>0.14549999999999999</v>
      </c>
      <c r="U262" s="31">
        <f t="shared" ref="U262" si="2334">AVERAGE(K262,O263)</f>
        <v>0.2545</v>
      </c>
      <c r="V262" s="17">
        <f>Q262*Q263/'Advanced - Home'!$S$33</f>
        <v>99.874641163069981</v>
      </c>
      <c r="W262" s="17">
        <f t="shared" ref="W262" si="2335">AVERAGE(V262:V263)</f>
        <v>99.872035970874606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0.54500000000000004</v>
      </c>
      <c r="I263" s="31">
        <f>VLOOKUP($C263,'Four Factors - Home'!$B:$O,8,FALSE)</f>
        <v>0.312</v>
      </c>
      <c r="J263" s="31">
        <f>VLOOKUP($C263,'Four Factors - Home'!$B:$O,9,FALSE)/100</f>
        <v>0.13800000000000001</v>
      </c>
      <c r="K263" s="31">
        <f>VLOOKUP($C263,'Four Factors - Home'!$B:$O,10,FALSE)/100</f>
        <v>0.252</v>
      </c>
      <c r="L263" s="31">
        <f>VLOOKUP($C263,'Four Factors - Home'!$B:$O,11,FALSE)/100</f>
        <v>0.50900000000000001</v>
      </c>
      <c r="M263" s="31">
        <f>VLOOKUP($C263,'Four Factors - Home'!$B:$O,12,FALSE)</f>
        <v>0.23699999999999999</v>
      </c>
      <c r="N263" s="31">
        <f>VLOOKUP($C263,'Four Factors - Home'!$B:$O,13,FALSE)/100</f>
        <v>0.14899999999999999</v>
      </c>
      <c r="O263" s="31">
        <f>VLOOKUP($C263,'Four Factors - Home'!$B:$O,14,FALSE)/100</f>
        <v>0.24600000000000002</v>
      </c>
      <c r="P263" s="17">
        <f>VLOOKUP($C263,'Advanced - Home'!B:T,18,FALSE)</f>
        <v>102.39</v>
      </c>
      <c r="Q263" s="17">
        <f>(P263+'Advanced - Home'!$S$33)/2</f>
        <v>100.60288317256162</v>
      </c>
      <c r="R263" s="31">
        <f t="shared" ref="R263" si="2343">AVERAGE(H263,L262)</f>
        <v>0.52900000000000003</v>
      </c>
      <c r="S263" s="31">
        <f t="shared" ref="S263" si="2344">AVERAGE(I263,M262)</f>
        <v>0.26250000000000001</v>
      </c>
      <c r="T263" s="31">
        <f t="shared" ref="T263" si="2345">AVERAGE(J263,N262)</f>
        <v>0.13700000000000001</v>
      </c>
      <c r="U263" s="31">
        <f t="shared" ref="U263" si="2346">AVERAGE(K263,O262)</f>
        <v>0.2505</v>
      </c>
      <c r="V263" s="17">
        <f>Q263*Q262/'Advanced - Road'!$S$33</f>
        <v>99.869430778679217</v>
      </c>
      <c r="W263" s="17">
        <f t="shared" ref="W263" si="2347">W262</f>
        <v>99.872035970874606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0.26800000000000002</v>
      </c>
      <c r="J264" s="32">
        <f>VLOOKUP($C264,'Four Factors - Road'!$B:$O,9,FALSE)/100</f>
        <v>0.14199999999999999</v>
      </c>
      <c r="K264" s="32">
        <f>VLOOKUP($C264,'Four Factors - Road'!$B:$O,10,FALSE)/100</f>
        <v>0.26300000000000001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0.249</v>
      </c>
      <c r="P264" s="21">
        <f>VLOOKUP($C264,'Advanced - Road'!B:T,18,FALSE)</f>
        <v>97.38</v>
      </c>
      <c r="Q264" s="21">
        <f>(P264+'Advanced - Road'!$S$33)/2</f>
        <v>98.100460878885315</v>
      </c>
      <c r="R264" s="32">
        <f t="shared" ref="R264" si="2351">AVERAGE(H264,L265)</f>
        <v>0.49350000000000005</v>
      </c>
      <c r="S264" s="32">
        <f t="shared" ref="S264" si="2352">AVERAGE(I264,M265)</f>
        <v>0.27450000000000002</v>
      </c>
      <c r="T264" s="32">
        <f t="shared" ref="T264" si="2353">AVERAGE(J264,N265)</f>
        <v>0.14599999999999999</v>
      </c>
      <c r="U264" s="32">
        <f t="shared" ref="U264" si="2354">AVERAGE(K264,O265)</f>
        <v>0.251</v>
      </c>
      <c r="V264" s="21">
        <f>Q264*Q265/'Advanced - Home'!$S$33</f>
        <v>98.018177679269158</v>
      </c>
      <c r="W264" s="21">
        <f t="shared" ref="W264" si="2355">AVERAGE(V264:V265)</f>
        <v>98.015620912220768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0.52500000000000002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98.732883172561628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0.2225</v>
      </c>
      <c r="V265" s="21">
        <f>Q265*Q264/'Advanced - Road'!$S$33</f>
        <v>98.013064145172379</v>
      </c>
      <c r="W265" s="21">
        <f t="shared" ref="W265" si="2367">W264</f>
        <v>98.015620912220768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0.26800000000000002</v>
      </c>
      <c r="J266" s="31">
        <f>VLOOKUP($C266,'Four Factors - Road'!$B:$O,9,FALSE)/100</f>
        <v>0.14199999999999999</v>
      </c>
      <c r="K266" s="31">
        <f>VLOOKUP($C266,'Four Factors - Road'!$B:$O,10,FALSE)/100</f>
        <v>0.26300000000000001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0.249</v>
      </c>
      <c r="P266" s="17">
        <f>VLOOKUP($C266,'Advanced - Road'!B:T,18,FALSE)</f>
        <v>97.38</v>
      </c>
      <c r="Q266" s="17">
        <f>(P266+'Advanced - Road'!$S$33)/2</f>
        <v>98.100460878885315</v>
      </c>
      <c r="R266" s="31">
        <f t="shared" ref="R266" si="2371">AVERAGE(H266,L267)</f>
        <v>0.48899999999999999</v>
      </c>
      <c r="S266" s="31">
        <f t="shared" ref="S266" si="2372">AVERAGE(I266,M267)</f>
        <v>0.27450000000000002</v>
      </c>
      <c r="T266" s="31">
        <f t="shared" ref="T266" si="2373">AVERAGE(J266,N267)</f>
        <v>0.14649999999999999</v>
      </c>
      <c r="U266" s="31">
        <f t="shared" ref="U266" si="2374">AVERAGE(K266,O267)</f>
        <v>0.2555</v>
      </c>
      <c r="V266" s="17">
        <f>Q266*Q267/'Advanced - Home'!$S$33</f>
        <v>97.913937751034339</v>
      </c>
      <c r="W266" s="17">
        <f t="shared" ref="W266" si="2375">AVERAGE(V266:V267)</f>
        <v>97.911383703045004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104</v>
      </c>
      <c r="Z266" s="19">
        <f t="shared" ref="Z266" si="2376">Y267-Y266</f>
        <v>5</v>
      </c>
      <c r="AA266" s="19">
        <f t="shared" ref="AA266" si="2377">Y266+Y267</f>
        <v>213</v>
      </c>
      <c r="AB266" s="4">
        <f t="shared" ref="AB266" si="2378">D266-Z266</f>
        <v>-5</v>
      </c>
      <c r="AC266" s="4">
        <f t="shared" ref="AC266" si="2379">AA266-E266</f>
        <v>213</v>
      </c>
      <c r="AD266" s="4">
        <f t="shared" si="1939"/>
        <v>104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0.53799999999999992</v>
      </c>
      <c r="I267" s="31">
        <f>VLOOKUP($C267,'Four Factors - Home'!$B:$O,8,FALSE)</f>
        <v>0.29599999999999999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0.48799999999999999</v>
      </c>
      <c r="M267" s="31">
        <f>VLOOKUP($C267,'Four Factors - Home'!$B:$O,12,FALSE)</f>
        <v>0.28100000000000003</v>
      </c>
      <c r="N267" s="31">
        <f>VLOOKUP($C267,'Four Factors - Home'!$B:$O,13,FALSE)/100</f>
        <v>0.151</v>
      </c>
      <c r="O267" s="31">
        <f>VLOOKUP($C267,'Four Factors - Home'!$B:$O,14,FALSE)/100</f>
        <v>0.248</v>
      </c>
      <c r="P267" s="17">
        <f>VLOOKUP($C267,'Advanced - Home'!B:T,18,FALSE)</f>
        <v>98.44</v>
      </c>
      <c r="Q267" s="17">
        <f>(P267+'Advanced - Home'!$S$33)/2</f>
        <v>98.62788317256161</v>
      </c>
      <c r="R267" s="31">
        <f t="shared" ref="R267" si="2383">AVERAGE(H267,L266)</f>
        <v>0.52549999999999997</v>
      </c>
      <c r="S267" s="31">
        <f t="shared" ref="S267" si="2384">AVERAGE(I267,M266)</f>
        <v>0.2545</v>
      </c>
      <c r="T267" s="31">
        <f t="shared" ref="T267" si="2385">AVERAGE(J267,N266)</f>
        <v>0.13600000000000001</v>
      </c>
      <c r="U267" s="31">
        <f t="shared" ref="U267" si="2386">AVERAGE(K267,O266)</f>
        <v>0.23499999999999999</v>
      </c>
      <c r="V267" s="17">
        <f>Q267*Q266/'Advanced - Road'!$S$33</f>
        <v>97.908829655055669</v>
      </c>
      <c r="W267" s="17">
        <f t="shared" ref="W267" si="2387">W266</f>
        <v>97.911383703045004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-5</v>
      </c>
      <c r="AA267" s="19">
        <f t="shared" ref="AA267" si="2389">AA266</f>
        <v>213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0.26800000000000002</v>
      </c>
      <c r="J268" s="32">
        <f>VLOOKUP($C268,'Four Factors - Road'!$B:$O,9,FALSE)/100</f>
        <v>0.14199999999999999</v>
      </c>
      <c r="K268" s="32">
        <f>VLOOKUP($C268,'Four Factors - Road'!$B:$O,10,FALSE)/100</f>
        <v>0.26300000000000001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0.249</v>
      </c>
      <c r="P268" s="21">
        <f>VLOOKUP($C268,'Advanced - Road'!B:T,18,FALSE)</f>
        <v>97.38</v>
      </c>
      <c r="Q268" s="21">
        <f>(P268+'Advanced - Road'!$S$33)/2</f>
        <v>98.100460878885315</v>
      </c>
      <c r="R268" s="32">
        <f t="shared" ref="R268" si="2391">AVERAGE(H268,L269)</f>
        <v>0.51100000000000001</v>
      </c>
      <c r="S268" s="32">
        <f t="shared" ref="S268" si="2392">AVERAGE(I268,M269)</f>
        <v>0.26800000000000002</v>
      </c>
      <c r="T268" s="32">
        <f t="shared" ref="T268" si="2393">AVERAGE(J268,N269)</f>
        <v>0.14300000000000002</v>
      </c>
      <c r="U268" s="32">
        <f t="shared" ref="U268" si="2394">AVERAGE(K268,O269)</f>
        <v>0.2485</v>
      </c>
      <c r="V268" s="21">
        <f>Q268*Q269/'Advanced - Home'!$S$33</f>
        <v>98.862024717360455</v>
      </c>
      <c r="W268" s="21">
        <f t="shared" ref="W268" si="2395">AVERAGE(V268:V269)</f>
        <v>98.859445938881606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108</v>
      </c>
      <c r="Z268" s="23">
        <f t="shared" ref="Z268" si="2396">Y269-Y268</f>
        <v>0</v>
      </c>
      <c r="AA268" s="23">
        <f t="shared" ref="AA268" si="2397">Y268+Y269</f>
        <v>216</v>
      </c>
      <c r="AB268" s="22">
        <f t="shared" ref="AB268" si="2398">D268-Z268</f>
        <v>0</v>
      </c>
      <c r="AC268" s="22">
        <f t="shared" ref="AC268" si="2399">AA268-E268</f>
        <v>216</v>
      </c>
      <c r="AD268" s="22">
        <f t="shared" si="1939"/>
        <v>108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0.51500000000000001</v>
      </c>
      <c r="I269" s="32">
        <f>VLOOKUP($C269,'Four Factors - Home'!$B:$O,8,FALSE)</f>
        <v>0.26200000000000001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0.26400000000000001</v>
      </c>
      <c r="L269" s="32">
        <f>VLOOKUP($C269,'Four Factors - Home'!$B:$O,11,FALSE)/100</f>
        <v>0.53200000000000003</v>
      </c>
      <c r="M269" s="32">
        <f>VLOOKUP($C269,'Four Factors - Home'!$B:$O,12,FALSE)</f>
        <v>0.26800000000000002</v>
      </c>
      <c r="N269" s="32">
        <f>VLOOKUP($C269,'Four Factors - Home'!$B:$O,13,FALSE)/100</f>
        <v>0.14400000000000002</v>
      </c>
      <c r="O269" s="32">
        <f>VLOOKUP($C269,'Four Factors - Home'!$B:$O,14,FALSE)/100</f>
        <v>0.23399999999999999</v>
      </c>
      <c r="P269" s="21">
        <f>VLOOKUP($C269,'Advanced - Home'!B:T,18,FALSE)</f>
        <v>100.35</v>
      </c>
      <c r="Q269" s="21">
        <f>(P269+'Advanced - Home'!$S$33)/2</f>
        <v>99.582883172561623</v>
      </c>
      <c r="R269" s="32">
        <f t="shared" ref="R269" si="2403">AVERAGE(H269,L268)</f>
        <v>0.51400000000000001</v>
      </c>
      <c r="S269" s="32">
        <f t="shared" ref="S269" si="2404">AVERAGE(I269,M268)</f>
        <v>0.23749999999999999</v>
      </c>
      <c r="T269" s="32">
        <f t="shared" ref="T269" si="2405">AVERAGE(J269,N268)</f>
        <v>0.14150000000000001</v>
      </c>
      <c r="U269" s="32">
        <f t="shared" ref="U269" si="2406">AVERAGE(K269,O268)</f>
        <v>0.25650000000000001</v>
      </c>
      <c r="V269" s="21">
        <f>Q269*Q268/'Advanced - Road'!$S$33</f>
        <v>98.856867160402771</v>
      </c>
      <c r="W269" s="21">
        <f t="shared" ref="W269" si="2407">W268</f>
        <v>98.859445938881606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0</v>
      </c>
      <c r="AA269" s="23">
        <f t="shared" ref="AA269" si="2409">AA268</f>
        <v>216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0.26800000000000002</v>
      </c>
      <c r="J270" s="31">
        <f>VLOOKUP($C270,'Four Factors - Road'!$B:$O,9,FALSE)/100</f>
        <v>0.14199999999999999</v>
      </c>
      <c r="K270" s="31">
        <f>VLOOKUP($C270,'Four Factors - Road'!$B:$O,10,FALSE)/100</f>
        <v>0.26300000000000001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0.249</v>
      </c>
      <c r="P270" s="17">
        <f>VLOOKUP($C270,'Advanced - Road'!B:T,18,FALSE)</f>
        <v>97.38</v>
      </c>
      <c r="Q270" s="17">
        <f>(P270+'Advanced - Road'!$S$33)/2</f>
        <v>98.100460878885315</v>
      </c>
      <c r="R270" s="31">
        <f t="shared" ref="R270" si="2411">AVERAGE(H270,L271)</f>
        <v>0.48350000000000004</v>
      </c>
      <c r="S270" s="31">
        <f t="shared" ref="S270" si="2412">AVERAGE(I270,M271)</f>
        <v>0.31</v>
      </c>
      <c r="T270" s="31">
        <f t="shared" ref="T270" si="2413">AVERAGE(J270,N271)</f>
        <v>0.14649999999999999</v>
      </c>
      <c r="U270" s="31">
        <f t="shared" ref="U270" si="2414">AVERAGE(K270,O271)</f>
        <v>0.23749999999999999</v>
      </c>
      <c r="V270" s="17">
        <f>Q270*Q271/'Advanced - Home'!$S$33</f>
        <v>96.653131000003867</v>
      </c>
      <c r="W270" s="17">
        <f t="shared" ref="W270" si="2415">AVERAGE(V270:V271)</f>
        <v>96.650609839681209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0.46899999999999997</v>
      </c>
      <c r="I271" s="31">
        <f>VLOOKUP($C271,'Four Factors - Home'!$B:$O,8,FALSE)</f>
        <v>0.29699999999999999</v>
      </c>
      <c r="J271" s="31">
        <f>VLOOKUP($C271,'Four Factors - Home'!$B:$O,9,FALSE)/100</f>
        <v>0.14199999999999999</v>
      </c>
      <c r="K271" s="31">
        <f>VLOOKUP($C271,'Four Factors - Home'!$B:$O,10,FALSE)/100</f>
        <v>0.27399999999999997</v>
      </c>
      <c r="L271" s="31">
        <f>VLOOKUP($C271,'Four Factors - Home'!$B:$O,11,FALSE)/100</f>
        <v>0.47700000000000004</v>
      </c>
      <c r="M271" s="31">
        <f>VLOOKUP($C271,'Four Factors - Home'!$B:$O,12,FALSE)</f>
        <v>0.35199999999999998</v>
      </c>
      <c r="N271" s="31">
        <f>VLOOKUP($C271,'Four Factors - Home'!$B:$O,13,FALSE)/100</f>
        <v>0.151</v>
      </c>
      <c r="O271" s="31">
        <f>VLOOKUP($C271,'Four Factors - Home'!$B:$O,14,FALSE)/100</f>
        <v>0.21199999999999999</v>
      </c>
      <c r="P271" s="17">
        <f>VLOOKUP($C271,'Advanced - Home'!B:T,18,FALSE)</f>
        <v>95.9</v>
      </c>
      <c r="Q271" s="17">
        <f>(P271+'Advanced - Home'!$S$33)/2</f>
        <v>97.357883172561628</v>
      </c>
      <c r="R271" s="31">
        <f t="shared" ref="R271" si="2423">AVERAGE(H271,L270)</f>
        <v>0.49099999999999999</v>
      </c>
      <c r="S271" s="31">
        <f t="shared" ref="S271" si="2424">AVERAGE(I271,M270)</f>
        <v>0.255</v>
      </c>
      <c r="T271" s="31">
        <f t="shared" ref="T271" si="2425">AVERAGE(J271,N270)</f>
        <v>0.13900000000000001</v>
      </c>
      <c r="U271" s="31">
        <f t="shared" ref="U271" si="2426">AVERAGE(K271,O270)</f>
        <v>0.26149999999999995</v>
      </c>
      <c r="V271" s="17">
        <f>Q271*Q270/'Advanced - Road'!$S$33</f>
        <v>96.648088679358537</v>
      </c>
      <c r="W271" s="17">
        <f t="shared" ref="W271" si="2427">W270</f>
        <v>96.650609839681209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0.26800000000000002</v>
      </c>
      <c r="J272" s="32">
        <f>VLOOKUP($C272,'Four Factors - Road'!$B:$O,9,FALSE)/100</f>
        <v>0.14199999999999999</v>
      </c>
      <c r="K272" s="32">
        <f>VLOOKUP($C272,'Four Factors - Road'!$B:$O,10,FALSE)/100</f>
        <v>0.26300000000000001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0.249</v>
      </c>
      <c r="P272" s="21">
        <f>VLOOKUP($C272,'Advanced - Road'!B:T,18,FALSE)</f>
        <v>97.38</v>
      </c>
      <c r="Q272" s="21">
        <f>(P272+'Advanced - Road'!$S$33)/2</f>
        <v>98.100460878885315</v>
      </c>
      <c r="R272" s="32">
        <f t="shared" ref="R272" si="2431">AVERAGE(H272,L273)</f>
        <v>0.48949999999999999</v>
      </c>
      <c r="S272" s="32">
        <f t="shared" ref="S272" si="2432">AVERAGE(I272,M273)</f>
        <v>0.26500000000000001</v>
      </c>
      <c r="T272" s="32">
        <f t="shared" ref="T272" si="2433">AVERAGE(J272,N273)</f>
        <v>0.13800000000000001</v>
      </c>
      <c r="U272" s="32">
        <f t="shared" ref="U272" si="2434">AVERAGE(K272,O273)</f>
        <v>0.24249999999999999</v>
      </c>
      <c r="V272" s="21">
        <f>Q272*Q273/'Advanced - Home'!$S$33</f>
        <v>97.789842598373866</v>
      </c>
      <c r="W272" s="21">
        <f t="shared" ref="W272" si="2435">AVERAGE(V272:V273)</f>
        <v>97.787291787359607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0.53100000000000003</v>
      </c>
      <c r="I273" s="32">
        <f>VLOOKUP($C273,'Four Factors - Home'!$B:$O,8,FALSE)</f>
        <v>0.27100000000000002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0.221</v>
      </c>
      <c r="L273" s="32">
        <f>VLOOKUP($C273,'Four Factors - Home'!$B:$O,11,FALSE)/100</f>
        <v>0.48899999999999999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0.222</v>
      </c>
      <c r="P273" s="21">
        <f>VLOOKUP($C273,'Advanced - Home'!B:T,18,FALSE)</f>
        <v>98.19</v>
      </c>
      <c r="Q273" s="21">
        <f>(P273+'Advanced - Home'!$S$33)/2</f>
        <v>98.50288317256161</v>
      </c>
      <c r="R273" s="32">
        <f t="shared" ref="R273" si="2443">AVERAGE(H273,L272)</f>
        <v>0.52200000000000002</v>
      </c>
      <c r="S273" s="32">
        <f t="shared" ref="S273" si="2444">AVERAGE(I273,M272)</f>
        <v>0.24199999999999999</v>
      </c>
      <c r="T273" s="32">
        <f t="shared" ref="T273" si="2445">AVERAGE(J273,N272)</f>
        <v>0.13750000000000001</v>
      </c>
      <c r="U273" s="32">
        <f t="shared" ref="U273" si="2446">AVERAGE(K273,O272)</f>
        <v>0.23499999999999999</v>
      </c>
      <c r="V273" s="21">
        <f>Q273*Q272/'Advanced - Road'!$S$33</f>
        <v>97.784740976345333</v>
      </c>
      <c r="W273" s="21">
        <f t="shared" ref="W273" si="2447">W272</f>
        <v>97.787291787359607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0.26800000000000002</v>
      </c>
      <c r="J274" s="31">
        <f>VLOOKUP($C274,'Four Factors - Road'!$B:$O,9,FALSE)/100</f>
        <v>0.14199999999999999</v>
      </c>
      <c r="K274" s="31">
        <f>VLOOKUP($C274,'Four Factors - Road'!$B:$O,10,FALSE)/100</f>
        <v>0.26300000000000001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0.249</v>
      </c>
      <c r="P274" s="17">
        <f>VLOOKUP($C274,'Advanced - Road'!B:T,18,FALSE)</f>
        <v>97.38</v>
      </c>
      <c r="Q274" s="17">
        <f>(P274+'Advanced - Road'!$S$33)/2</f>
        <v>98.100460878885315</v>
      </c>
      <c r="R274" s="31">
        <f t="shared" ref="R274" si="2451">AVERAGE(H274,L275)</f>
        <v>0.50700000000000001</v>
      </c>
      <c r="S274" s="31">
        <f t="shared" ref="S274" si="2452">AVERAGE(I274,M275)</f>
        <v>0.28549999999999998</v>
      </c>
      <c r="T274" s="31">
        <f t="shared" ref="T274" si="2453">AVERAGE(J274,N275)</f>
        <v>0.152</v>
      </c>
      <c r="U274" s="31">
        <f t="shared" ref="U274" si="2454">AVERAGE(K274,O275)</f>
        <v>0.2485</v>
      </c>
      <c r="V274" s="17">
        <f>Q274*Q275/'Advanced - Home'!$S$33</f>
        <v>97.854372077757318</v>
      </c>
      <c r="W274" s="17">
        <f t="shared" ref="W274" si="2455">AVERAGE(V274:V275)</f>
        <v>97.851819583516018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0.53500000000000003</v>
      </c>
      <c r="I275" s="31">
        <f>VLOOKUP($C275,'Four Factors - Home'!$B:$O,8,FALSE)</f>
        <v>0.29599999999999999</v>
      </c>
      <c r="J275" s="31">
        <f>VLOOKUP($C275,'Four Factors - Home'!$B:$O,9,FALSE)/100</f>
        <v>0.14099999999999999</v>
      </c>
      <c r="K275" s="31">
        <f>VLOOKUP($C275,'Four Factors - Home'!$B:$O,10,FALSE)/100</f>
        <v>0.21199999999999999</v>
      </c>
      <c r="L275" s="31">
        <f>VLOOKUP($C275,'Four Factors - Home'!$B:$O,11,FALSE)/100</f>
        <v>0.52400000000000002</v>
      </c>
      <c r="M275" s="31">
        <f>VLOOKUP($C275,'Four Factors - Home'!$B:$O,12,FALSE)</f>
        <v>0.30299999999999999</v>
      </c>
      <c r="N275" s="31">
        <f>VLOOKUP($C275,'Four Factors - Home'!$B:$O,13,FALSE)/100</f>
        <v>0.16200000000000001</v>
      </c>
      <c r="O275" s="31">
        <f>VLOOKUP($C275,'Four Factors - Home'!$B:$O,14,FALSE)/100</f>
        <v>0.23399999999999999</v>
      </c>
      <c r="P275" s="17">
        <f>VLOOKUP($C275,'Advanced - Home'!B:T,18,FALSE)</f>
        <v>98.32</v>
      </c>
      <c r="Q275" s="17">
        <f>(P275+'Advanced - Home'!$S$33)/2</f>
        <v>98.567883172561608</v>
      </c>
      <c r="R275" s="31">
        <f t="shared" ref="R275" si="2463">AVERAGE(H275,L274)</f>
        <v>0.52400000000000002</v>
      </c>
      <c r="S275" s="31">
        <f t="shared" ref="S275" si="2464">AVERAGE(I275,M274)</f>
        <v>0.2545</v>
      </c>
      <c r="T275" s="31">
        <f t="shared" ref="T275" si="2465">AVERAGE(J275,N274)</f>
        <v>0.13850000000000001</v>
      </c>
      <c r="U275" s="31">
        <f t="shared" ref="U275" si="2466">AVERAGE(K275,O274)</f>
        <v>0.23049999999999998</v>
      </c>
      <c r="V275" s="17">
        <f>Q275*Q274/'Advanced - Road'!$S$33</f>
        <v>97.849267089274719</v>
      </c>
      <c r="W275" s="17">
        <f t="shared" ref="W275" si="2467">W274</f>
        <v>97.851819583516018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0.26800000000000002</v>
      </c>
      <c r="J276" s="32">
        <f>VLOOKUP($C276,'Four Factors - Road'!$B:$O,9,FALSE)/100</f>
        <v>0.14199999999999999</v>
      </c>
      <c r="K276" s="32">
        <f>VLOOKUP($C276,'Four Factors - Road'!$B:$O,10,FALSE)/100</f>
        <v>0.26300000000000001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0.249</v>
      </c>
      <c r="P276" s="21">
        <f>VLOOKUP($C276,'Advanced - Road'!B:T,18,FALSE)</f>
        <v>97.38</v>
      </c>
      <c r="Q276" s="21">
        <f>(P276+'Advanced - Road'!$S$33)/2</f>
        <v>98.100460878885315</v>
      </c>
      <c r="R276" s="32">
        <f t="shared" ref="R276" si="2471">AVERAGE(H276,L277)</f>
        <v>0.51</v>
      </c>
      <c r="S276" s="32">
        <f t="shared" ref="S276" si="2472">AVERAGE(I276,M277)</f>
        <v>0.27050000000000002</v>
      </c>
      <c r="T276" s="32">
        <f t="shared" ref="T276" si="2473">AVERAGE(J276,N277)</f>
        <v>0.14699999999999999</v>
      </c>
      <c r="U276" s="32">
        <f t="shared" ref="U276" si="2474">AVERAGE(K276,O277)</f>
        <v>0.24</v>
      </c>
      <c r="V276" s="21">
        <f>Q276*Q277/'Advanced - Home'!$S$33</f>
        <v>97.020452651878884</v>
      </c>
      <c r="W276" s="21">
        <f t="shared" ref="W276" si="2475">AVERAGE(V276:V277)</f>
        <v>97.017921910110019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97.727883172561619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0.25900000000000001</v>
      </c>
      <c r="V277" s="21">
        <f>Q277*Q276/'Advanced - Road'!$S$33</f>
        <v>97.015391168341154</v>
      </c>
      <c r="W277" s="21">
        <f t="shared" ref="W277" si="2487">W276</f>
        <v>97.017921910110019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0.26800000000000002</v>
      </c>
      <c r="J278" s="31">
        <f>VLOOKUP($C278,'Four Factors - Road'!$B:$O,9,FALSE)/100</f>
        <v>0.14199999999999999</v>
      </c>
      <c r="K278" s="31">
        <f>VLOOKUP($C278,'Four Factors - Road'!$B:$O,10,FALSE)/100</f>
        <v>0.26300000000000001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0.249</v>
      </c>
      <c r="P278" s="17">
        <f>VLOOKUP($C278,'Advanced - Road'!B:T,18,FALSE)</f>
        <v>97.38</v>
      </c>
      <c r="Q278" s="17">
        <f>(P278+'Advanced - Road'!$S$33)/2</f>
        <v>98.100460878885315</v>
      </c>
      <c r="R278" s="31">
        <f t="shared" ref="R278" si="2491">AVERAGE(H278,L279)</f>
        <v>0.4965</v>
      </c>
      <c r="S278" s="31">
        <f t="shared" ref="S278" si="2492">AVERAGE(I278,M279)</f>
        <v>0.254</v>
      </c>
      <c r="T278" s="31">
        <f t="shared" ref="T278" si="2493">AVERAGE(J278,N279)</f>
        <v>0.13650000000000001</v>
      </c>
      <c r="U278" s="31">
        <f t="shared" ref="U278" si="2494">AVERAGE(K278,O279)</f>
        <v>0.245</v>
      </c>
      <c r="V278" s="17">
        <f>Q278*Q279/'Advanced - Home'!$S$33</f>
        <v>99.080432186042898</v>
      </c>
      <c r="W278" s="17">
        <f t="shared" ref="W278" si="2495">AVERAGE(V278:V279)</f>
        <v>99.077847710487944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0.26300000000000001</v>
      </c>
      <c r="J279" s="31">
        <f>VLOOKUP($C279,'Four Factors - Home'!$B:$O,9,FALSE)/100</f>
        <v>0.12300000000000001</v>
      </c>
      <c r="K279" s="31">
        <f>VLOOKUP($C279,'Four Factors - Home'!$B:$O,10,FALSE)/100</f>
        <v>0.184</v>
      </c>
      <c r="L279" s="31">
        <f>VLOOKUP($C279,'Four Factors - Home'!$B:$O,11,FALSE)/100</f>
        <v>0.503</v>
      </c>
      <c r="M279" s="31">
        <f>VLOOKUP($C279,'Four Factors - Home'!$B:$O,12,FALSE)</f>
        <v>0.24</v>
      </c>
      <c r="N279" s="31">
        <f>VLOOKUP($C279,'Four Factors - Home'!$B:$O,13,FALSE)/100</f>
        <v>0.13100000000000001</v>
      </c>
      <c r="O279" s="31">
        <f>VLOOKUP($C279,'Four Factors - Home'!$B:$O,14,FALSE)/100</f>
        <v>0.22699999999999998</v>
      </c>
      <c r="P279" s="17">
        <f>VLOOKUP($C279,'Advanced - Home'!B:T,18,FALSE)</f>
        <v>100.79</v>
      </c>
      <c r="Q279" s="17">
        <f>(P279+'Advanced - Home'!$S$33)/2</f>
        <v>99.802883172561621</v>
      </c>
      <c r="R279" s="31">
        <f t="shared" ref="R279" si="2503">AVERAGE(H279,L278)</f>
        <v>0.50800000000000001</v>
      </c>
      <c r="S279" s="31">
        <f t="shared" ref="S279" si="2504">AVERAGE(I279,M278)</f>
        <v>0.23799999999999999</v>
      </c>
      <c r="T279" s="31">
        <f t="shared" ref="T279" si="2505">AVERAGE(J279,N278)</f>
        <v>0.1295</v>
      </c>
      <c r="U279" s="31">
        <f t="shared" ref="U279" si="2506">AVERAGE(K279,O278)</f>
        <v>0.2165</v>
      </c>
      <c r="V279" s="17">
        <f>Q279*Q278/'Advanced - Road'!$S$33</f>
        <v>99.07526323493299</v>
      </c>
      <c r="W279" s="17">
        <f t="shared" ref="W279" si="2507">W278</f>
        <v>99.077847710487944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0.26800000000000002</v>
      </c>
      <c r="J280" s="32">
        <f>VLOOKUP($C280,'Four Factors - Road'!$B:$O,9,FALSE)/100</f>
        <v>0.14199999999999999</v>
      </c>
      <c r="K280" s="32">
        <f>VLOOKUP($C280,'Four Factors - Road'!$B:$O,10,FALSE)/100</f>
        <v>0.26300000000000001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0.249</v>
      </c>
      <c r="P280" s="21">
        <f>VLOOKUP($C280,'Advanced - Road'!B:T,18,FALSE)</f>
        <v>97.38</v>
      </c>
      <c r="Q280" s="21">
        <f>(P280+'Advanced - Road'!$S$33)/2</f>
        <v>98.100460878885315</v>
      </c>
      <c r="R280" s="32">
        <f t="shared" ref="R280" si="2511">AVERAGE(H280,L281)</f>
        <v>0.499</v>
      </c>
      <c r="S280" s="32">
        <f t="shared" ref="S280" si="2512">AVERAGE(I280,M281)</f>
        <v>0.26550000000000001</v>
      </c>
      <c r="T280" s="32">
        <f t="shared" ref="T280" si="2513">AVERAGE(J280,N281)</f>
        <v>0.13550000000000001</v>
      </c>
      <c r="U280" s="32">
        <f t="shared" ref="U280" si="2514">AVERAGE(K280,O281)</f>
        <v>0.26600000000000001</v>
      </c>
      <c r="V280" s="21">
        <f>Q280*Q281/'Advanced - Home'!$S$33</f>
        <v>97.755095955628931</v>
      </c>
      <c r="W280" s="21">
        <f t="shared" ref="W280" si="2515">AVERAGE(V280:V281)</f>
        <v>97.75254605096768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107</v>
      </c>
      <c r="Z280" s="23">
        <f t="shared" ref="Z280" si="2516">Y281-Y280</f>
        <v>0</v>
      </c>
      <c r="AA280" s="23">
        <f t="shared" ref="AA280" si="2517">Y280+Y281</f>
        <v>214</v>
      </c>
      <c r="AB280" s="22">
        <f t="shared" ref="AB280" si="2518">D280-Z280</f>
        <v>0</v>
      </c>
      <c r="AC280" s="22">
        <f t="shared" ref="AC280" si="2519">AA280-E280</f>
        <v>214</v>
      </c>
      <c r="AD280" s="22">
        <f t="shared" si="1939"/>
        <v>107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98.467883172561613</v>
      </c>
      <c r="R281" s="32">
        <f t="shared" ref="R281" si="2523">AVERAGE(H281,L280)</f>
        <v>0.51649999999999996</v>
      </c>
      <c r="S281" s="32">
        <f t="shared" ref="S281" si="2524">AVERAGE(I281,M280)</f>
        <v>0.2215</v>
      </c>
      <c r="T281" s="32">
        <f t="shared" ref="T281" si="2525">AVERAGE(J281,N280)</f>
        <v>0.14050000000000001</v>
      </c>
      <c r="U281" s="32">
        <f t="shared" ref="U281" si="2526">AVERAGE(K281,O280)</f>
        <v>0.26100000000000001</v>
      </c>
      <c r="V281" s="21">
        <f>Q281*Q280/'Advanced - Road'!$S$33</f>
        <v>97.74999614630643</v>
      </c>
      <c r="W281" s="21">
        <f t="shared" ref="W281" si="2527">W280</f>
        <v>97.75254605096768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0</v>
      </c>
      <c r="AA281" s="23">
        <f t="shared" ref="AA281" si="2529">AA280</f>
        <v>214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0.26800000000000002</v>
      </c>
      <c r="J282" s="31">
        <f>VLOOKUP($C282,'Four Factors - Road'!$B:$O,9,FALSE)/100</f>
        <v>0.14199999999999999</v>
      </c>
      <c r="K282" s="31">
        <f>VLOOKUP($C282,'Four Factors - Road'!$B:$O,10,FALSE)/100</f>
        <v>0.26300000000000001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0.249</v>
      </c>
      <c r="P282" s="17">
        <f>VLOOKUP($C282,'Advanced - Road'!B:T,18,FALSE)</f>
        <v>97.38</v>
      </c>
      <c r="Q282" s="17">
        <f>(P282+'Advanced - Road'!$S$33)/2</f>
        <v>98.100460878885315</v>
      </c>
      <c r="R282" s="31">
        <f t="shared" ref="R282" si="2531">AVERAGE(H282,L283)</f>
        <v>0.49299999999999999</v>
      </c>
      <c r="S282" s="31">
        <f t="shared" ref="S282" si="2532">AVERAGE(I282,M283)</f>
        <v>0.26750000000000002</v>
      </c>
      <c r="T282" s="31">
        <f t="shared" ref="T282" si="2533">AVERAGE(J282,N283)</f>
        <v>0.13800000000000001</v>
      </c>
      <c r="U282" s="31">
        <f t="shared" ref="U282" si="2534">AVERAGE(K282,O283)</f>
        <v>0.24199999999999999</v>
      </c>
      <c r="V282" s="17">
        <f>Q282*Q283/'Advanced - Home'!$S$33</f>
        <v>99.095323604362136</v>
      </c>
      <c r="W282" s="17">
        <f t="shared" ref="W282" si="2535">AVERAGE(V282:V283)</f>
        <v>99.09273874037018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0.51900000000000002</v>
      </c>
      <c r="I283" s="31">
        <f>VLOOKUP($C283,'Four Factors - Home'!$B:$O,8,FALSE)</f>
        <v>0.30199999999999999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0.26800000000000002</v>
      </c>
      <c r="L283" s="31">
        <f>VLOOKUP($C283,'Four Factors - Home'!$B:$O,11,FALSE)/100</f>
        <v>0.496</v>
      </c>
      <c r="M283" s="31">
        <f>VLOOKUP($C283,'Four Factors - Home'!$B:$O,12,FALSE)</f>
        <v>0.26700000000000002</v>
      </c>
      <c r="N283" s="31">
        <f>VLOOKUP($C283,'Four Factors - Home'!$B:$O,13,FALSE)/100</f>
        <v>0.13400000000000001</v>
      </c>
      <c r="O283" s="31">
        <f>VLOOKUP($C283,'Four Factors - Home'!$B:$O,14,FALSE)/100</f>
        <v>0.221</v>
      </c>
      <c r="P283" s="17">
        <f>VLOOKUP($C283,'Advanced - Home'!B:T,18,FALSE)</f>
        <v>100.82</v>
      </c>
      <c r="Q283" s="17">
        <f>(P283+'Advanced - Home'!$S$33)/2</f>
        <v>99.817883172561608</v>
      </c>
      <c r="R283" s="31">
        <f t="shared" ref="R283" si="2543">AVERAGE(H283,L282)</f>
        <v>0.51600000000000001</v>
      </c>
      <c r="S283" s="31">
        <f t="shared" ref="S283" si="2544">AVERAGE(I283,M282)</f>
        <v>0.25750000000000001</v>
      </c>
      <c r="T283" s="31">
        <f t="shared" ref="T283" si="2545">AVERAGE(J283,N282)</f>
        <v>0.14150000000000001</v>
      </c>
      <c r="U283" s="31">
        <f t="shared" ref="U283" si="2546">AVERAGE(K283,O282)</f>
        <v>0.25850000000000001</v>
      </c>
      <c r="V283" s="17">
        <f>Q283*Q282/'Advanced - Road'!$S$33</f>
        <v>99.09015387637821</v>
      </c>
      <c r="W283" s="17">
        <f t="shared" ref="W283" si="2547">W282</f>
        <v>99.09273874037018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0.26800000000000002</v>
      </c>
      <c r="J284" s="32">
        <f>VLOOKUP($C284,'Four Factors - Road'!$B:$O,9,FALSE)/100</f>
        <v>0.14199999999999999</v>
      </c>
      <c r="K284" s="32">
        <f>VLOOKUP($C284,'Four Factors - Road'!$B:$O,10,FALSE)/100</f>
        <v>0.26300000000000001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0.249</v>
      </c>
      <c r="P284" s="21">
        <f>VLOOKUP($C284,'Advanced - Road'!B:T,18,FALSE)</f>
        <v>97.38</v>
      </c>
      <c r="Q284" s="21">
        <f>(P284+'Advanced - Road'!$S$33)/2</f>
        <v>98.100460878885315</v>
      </c>
      <c r="R284" s="32">
        <f t="shared" ref="R284" si="2551">AVERAGE(H284,L285)</f>
        <v>0.499</v>
      </c>
      <c r="S284" s="32">
        <f t="shared" ref="S284" si="2552">AVERAGE(I284,M285)</f>
        <v>0.27050000000000002</v>
      </c>
      <c r="T284" s="32">
        <f t="shared" ref="T284" si="2553">AVERAGE(J284,N285)</f>
        <v>0.14050000000000001</v>
      </c>
      <c r="U284" s="32">
        <f t="shared" ref="U284" si="2554">AVERAGE(K284,O285)</f>
        <v>0.2455</v>
      </c>
      <c r="V284" s="21">
        <f>Q284*Q285/'Advanced - Home'!$S$33</f>
        <v>97.45726758924377</v>
      </c>
      <c r="W284" s="21">
        <f t="shared" ref="W284" si="2555">AVERAGE(V284:V285)</f>
        <v>97.454725453322681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0.47799999999999998</v>
      </c>
      <c r="I285" s="32">
        <f>VLOOKUP($C285,'Four Factors - Home'!$B:$O,8,FALSE)</f>
        <v>0.25900000000000001</v>
      </c>
      <c r="J285" s="32">
        <f>VLOOKUP($C285,'Four Factors - Home'!$B:$O,9,FALSE)/100</f>
        <v>0.13300000000000001</v>
      </c>
      <c r="K285" s="32">
        <f>VLOOKUP($C285,'Four Factors - Home'!$B:$O,10,FALSE)/100</f>
        <v>0.22800000000000001</v>
      </c>
      <c r="L285" s="32">
        <f>VLOOKUP($C285,'Four Factors - Home'!$B:$O,11,FALSE)/100</f>
        <v>0.50800000000000001</v>
      </c>
      <c r="M285" s="32">
        <f>VLOOKUP($C285,'Four Factors - Home'!$B:$O,12,FALSE)</f>
        <v>0.27300000000000002</v>
      </c>
      <c r="N285" s="32">
        <f>VLOOKUP($C285,'Four Factors - Home'!$B:$O,13,FALSE)/100</f>
        <v>0.13900000000000001</v>
      </c>
      <c r="O285" s="32">
        <f>VLOOKUP($C285,'Four Factors - Home'!$B:$O,14,FALSE)/100</f>
        <v>0.22800000000000001</v>
      </c>
      <c r="P285" s="21">
        <f>VLOOKUP($C285,'Advanced - Home'!B:T,18,FALSE)</f>
        <v>97.52</v>
      </c>
      <c r="Q285" s="21">
        <f>(P285+'Advanced - Home'!$S$33)/2</f>
        <v>98.167883172561616</v>
      </c>
      <c r="R285" s="32">
        <f t="shared" ref="R285" si="2563">AVERAGE(H285,L284)</f>
        <v>0.4955</v>
      </c>
      <c r="S285" s="32">
        <f t="shared" ref="S285" si="2564">AVERAGE(I285,M284)</f>
        <v>0.23599999999999999</v>
      </c>
      <c r="T285" s="32">
        <f t="shared" ref="T285" si="2565">AVERAGE(J285,N284)</f>
        <v>0.13450000000000001</v>
      </c>
      <c r="U285" s="32">
        <f t="shared" ref="U285" si="2566">AVERAGE(K285,O284)</f>
        <v>0.23849999999999999</v>
      </c>
      <c r="V285" s="21">
        <f>Q285*Q284/'Advanced - Road'!$S$33</f>
        <v>97.452183317401591</v>
      </c>
      <c r="W285" s="21">
        <f t="shared" ref="W285" si="2567">W284</f>
        <v>97.454725453322681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0.26800000000000002</v>
      </c>
      <c r="J286" s="31">
        <f>VLOOKUP($C286,'Four Factors - Road'!$B:$O,9,FALSE)/100</f>
        <v>0.14199999999999999</v>
      </c>
      <c r="K286" s="31">
        <f>VLOOKUP($C286,'Four Factors - Road'!$B:$O,10,FALSE)/100</f>
        <v>0.26300000000000001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0.249</v>
      </c>
      <c r="P286" s="17">
        <f>VLOOKUP($C286,'Advanced - Road'!B:T,18,FALSE)</f>
        <v>97.38</v>
      </c>
      <c r="Q286" s="17">
        <f>(P286+'Advanced - Road'!$S$33)/2</f>
        <v>98.100460878885315</v>
      </c>
      <c r="R286" s="31">
        <f t="shared" ref="R286" si="2571">AVERAGE(H286,L287)</f>
        <v>0.49299999999999999</v>
      </c>
      <c r="S286" s="31">
        <f t="shared" ref="S286" si="2572">AVERAGE(I286,M287)</f>
        <v>0.29200000000000004</v>
      </c>
      <c r="T286" s="31">
        <f t="shared" ref="T286" si="2573">AVERAGE(J286,N287)</f>
        <v>0.14250000000000002</v>
      </c>
      <c r="U286" s="31">
        <f t="shared" ref="U286" si="2574">AVERAGE(K286,O287)</f>
        <v>0.25</v>
      </c>
      <c r="V286" s="17">
        <f>Q286*Q287/'Advanced - Home'!$S$33</f>
        <v>99.020866512765863</v>
      </c>
      <c r="W286" s="17">
        <f t="shared" ref="W286" si="2575">AVERAGE(V286:V287)</f>
        <v>99.01828359095893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0.50600000000000001</v>
      </c>
      <c r="I287" s="31">
        <f>VLOOKUP($C287,'Four Factors - Home'!$B:$O,8,FALSE)</f>
        <v>0.26900000000000002</v>
      </c>
      <c r="J287" s="31">
        <f>VLOOKUP($C287,'Four Factors - Home'!$B:$O,9,FALSE)/100</f>
        <v>0.16600000000000001</v>
      </c>
      <c r="K287" s="31">
        <f>VLOOKUP($C287,'Four Factors - Home'!$B:$O,10,FALSE)/100</f>
        <v>0.215</v>
      </c>
      <c r="L287" s="31">
        <f>VLOOKUP($C287,'Four Factors - Home'!$B:$O,11,FALSE)/100</f>
        <v>0.496</v>
      </c>
      <c r="M287" s="31">
        <f>VLOOKUP($C287,'Four Factors - Home'!$B:$O,12,FALSE)</f>
        <v>0.316</v>
      </c>
      <c r="N287" s="31">
        <f>VLOOKUP($C287,'Four Factors - Home'!$B:$O,13,FALSE)/100</f>
        <v>0.14300000000000002</v>
      </c>
      <c r="O287" s="31">
        <f>VLOOKUP($C287,'Four Factors - Home'!$B:$O,14,FALSE)/100</f>
        <v>0.23699999999999999</v>
      </c>
      <c r="P287" s="17">
        <f>VLOOKUP($C287,'Advanced - Home'!B:T,18,FALSE)</f>
        <v>100.67</v>
      </c>
      <c r="Q287" s="17">
        <f>(P287+'Advanced - Home'!$S$33)/2</f>
        <v>99.742883172561619</v>
      </c>
      <c r="R287" s="31">
        <f t="shared" ref="R287" si="2585">AVERAGE(H287,L286)</f>
        <v>0.50950000000000006</v>
      </c>
      <c r="S287" s="31">
        <f t="shared" ref="S287" si="2586">AVERAGE(I287,M286)</f>
        <v>0.24099999999999999</v>
      </c>
      <c r="T287" s="31">
        <f t="shared" ref="T287" si="2587">AVERAGE(J287,N286)</f>
        <v>0.15100000000000002</v>
      </c>
      <c r="U287" s="31">
        <f t="shared" ref="U287" si="2588">AVERAGE(K287,O286)</f>
        <v>0.23199999999999998</v>
      </c>
      <c r="V287" s="17">
        <f>Q287*Q286/'Advanced - Road'!$S$33</f>
        <v>99.015700669152011</v>
      </c>
      <c r="W287" s="17">
        <f t="shared" ref="W287" si="2589">W286</f>
        <v>99.01828359095893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0.26800000000000002</v>
      </c>
      <c r="J288" s="32">
        <f>VLOOKUP($C288,'Four Factors - Road'!$B:$O,9,FALSE)/100</f>
        <v>0.14199999999999999</v>
      </c>
      <c r="K288" s="32">
        <f>VLOOKUP($C288,'Four Factors - Road'!$B:$O,10,FALSE)/100</f>
        <v>0.26300000000000001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0.249</v>
      </c>
      <c r="P288" s="21">
        <f>VLOOKUP($C288,'Advanced - Road'!B:T,18,FALSE)</f>
        <v>97.38</v>
      </c>
      <c r="Q288" s="21">
        <f>(P288+'Advanced - Road'!$S$33)/2</f>
        <v>98.100460878885315</v>
      </c>
      <c r="R288" s="32">
        <f t="shared" ref="R288" si="2593">AVERAGE(H288,L289)</f>
        <v>0.502</v>
      </c>
      <c r="S288" s="32">
        <f t="shared" ref="S288" si="2594">AVERAGE(I288,M289)</f>
        <v>0.30149999999999999</v>
      </c>
      <c r="T288" s="32">
        <f t="shared" ref="T288" si="2595">AVERAGE(J288,N289)</f>
        <v>0.14399999999999999</v>
      </c>
      <c r="U288" s="32">
        <f t="shared" ref="U288" si="2596">AVERAGE(K288,O289)</f>
        <v>0.24299999999999999</v>
      </c>
      <c r="V288" s="21">
        <f>Q288*Q289/'Advanced - Home'!$S$33</f>
        <v>99.700907949345307</v>
      </c>
      <c r="W288" s="21">
        <f t="shared" ref="W288" si="2597">AVERAGE(V288:V289)</f>
        <v>99.698307288915018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</v>
      </c>
      <c r="I289" s="32">
        <f>VLOOKUP($C289,'Four Factors - Home'!$B:$O,8,FALSE)</f>
        <v>0.30199999999999999</v>
      </c>
      <c r="J289" s="32">
        <f>VLOOKUP($C289,'Four Factors - Home'!$B:$O,9,FALSE)/100</f>
        <v>0.152</v>
      </c>
      <c r="K289" s="32">
        <f>VLOOKUP($C289,'Four Factors - Home'!$B:$O,10,FALSE)/100</f>
        <v>0.26700000000000002</v>
      </c>
      <c r="L289" s="32">
        <f>VLOOKUP($C289,'Four Factors - Home'!$B:$O,11,FALSE)/100</f>
        <v>0.51400000000000001</v>
      </c>
      <c r="M289" s="32">
        <f>VLOOKUP($C289,'Four Factors - Home'!$B:$O,12,FALSE)</f>
        <v>0.33500000000000002</v>
      </c>
      <c r="N289" s="32">
        <f>VLOOKUP($C289,'Four Factors - Home'!$B:$O,13,FALSE)/100</f>
        <v>0.14599999999999999</v>
      </c>
      <c r="O289" s="32">
        <f>VLOOKUP($C289,'Four Factors - Home'!$B:$O,14,FALSE)/100</f>
        <v>0.223</v>
      </c>
      <c r="P289" s="21">
        <f>VLOOKUP($C289,'Advanced - Home'!B:T,18,FALSE)</f>
        <v>102.04</v>
      </c>
      <c r="Q289" s="21">
        <f>(P289+'Advanced - Home'!$S$33)/2</f>
        <v>100.42788317256162</v>
      </c>
      <c r="R289" s="32">
        <f t="shared" ref="R289" si="2605">AVERAGE(H289,L288)</f>
        <v>0.50649999999999995</v>
      </c>
      <c r="S289" s="32">
        <f t="shared" ref="S289" si="2606">AVERAGE(I289,M288)</f>
        <v>0.25750000000000001</v>
      </c>
      <c r="T289" s="32">
        <f t="shared" ref="T289" si="2607">AVERAGE(J289,N288)</f>
        <v>0.14400000000000002</v>
      </c>
      <c r="U289" s="32">
        <f t="shared" ref="U289" si="2608">AVERAGE(K289,O288)</f>
        <v>0.25800000000000001</v>
      </c>
      <c r="V289" s="21">
        <f>Q289*Q288/'Advanced - Road'!$S$33</f>
        <v>99.695706628484729</v>
      </c>
      <c r="W289" s="21">
        <f t="shared" ref="W289" si="2609">W288</f>
        <v>99.698307288915018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0.26800000000000002</v>
      </c>
      <c r="J290" s="31">
        <f>VLOOKUP($C290,'Four Factors - Road'!$B:$O,9,FALSE)/100</f>
        <v>0.14199999999999999</v>
      </c>
      <c r="K290" s="31">
        <f>VLOOKUP($C290,'Four Factors - Road'!$B:$O,10,FALSE)/100</f>
        <v>0.26300000000000001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0.249</v>
      </c>
      <c r="P290" s="17">
        <f>VLOOKUP($C290,'Advanced - Road'!B:T,18,FALSE)</f>
        <v>97.38</v>
      </c>
      <c r="Q290" s="17">
        <f>(P290+'Advanced - Road'!$S$33)/2</f>
        <v>98.100460878885315</v>
      </c>
      <c r="R290" s="31">
        <f t="shared" ref="R290" si="2613">AVERAGE(H290,L291)</f>
        <v>0.4975</v>
      </c>
      <c r="S290" s="31">
        <f t="shared" ref="S290" si="2614">AVERAGE(I290,M291)</f>
        <v>0.29449999999999998</v>
      </c>
      <c r="T290" s="31">
        <f t="shared" ref="T290" si="2615">AVERAGE(J290,N291)</f>
        <v>0.13550000000000001</v>
      </c>
      <c r="U290" s="31">
        <f t="shared" ref="U290" si="2616">AVERAGE(K290,O291)</f>
        <v>0.246</v>
      </c>
      <c r="V290" s="17">
        <f>Q290*Q291/'Advanced - Home'!$S$33</f>
        <v>98.261404178483716</v>
      </c>
      <c r="W290" s="17">
        <f t="shared" ref="W290" si="2617">AVERAGE(V290:V291)</f>
        <v>98.258841066964195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0.13500000000000001</v>
      </c>
      <c r="K291" s="31">
        <f>VLOOKUP($C291,'Four Factors - Home'!$B:$O,10,FALSE)/100</f>
        <v>0.22899999999999998</v>
      </c>
      <c r="L291" s="31">
        <f>VLOOKUP($C291,'Four Factors - Home'!$B:$O,11,FALSE)/100</f>
        <v>0.505</v>
      </c>
      <c r="M291" s="31">
        <f>VLOOKUP($C291,'Four Factors - Home'!$B:$O,12,FALSE)</f>
        <v>0.32100000000000001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99.14</v>
      </c>
      <c r="Q291" s="17">
        <f>(P291+'Advanced - Home'!$S$33)/2</f>
        <v>98.977883172561619</v>
      </c>
      <c r="R291" s="31">
        <f t="shared" ref="R291" si="2625">AVERAGE(H291,L290)</f>
        <v>0.52200000000000002</v>
      </c>
      <c r="S291" s="31">
        <f t="shared" ref="S291" si="2626">AVERAGE(I291,M290)</f>
        <v>0.24</v>
      </c>
      <c r="T291" s="31">
        <f t="shared" ref="T291" si="2627">AVERAGE(J291,N290)</f>
        <v>0.13550000000000001</v>
      </c>
      <c r="U291" s="31">
        <f t="shared" ref="U291" si="2628">AVERAGE(K291,O290)</f>
        <v>0.23899999999999999</v>
      </c>
      <c r="V291" s="17">
        <f>Q291*Q290/'Advanced - Road'!$S$33</f>
        <v>98.256277955444673</v>
      </c>
      <c r="W291" s="17">
        <f t="shared" ref="W291" si="2629">W290</f>
        <v>98.258841066964195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0.26800000000000002</v>
      </c>
      <c r="J292" s="32">
        <f>VLOOKUP($C292,'Four Factors - Road'!$B:$O,9,FALSE)/100</f>
        <v>0.14199999999999999</v>
      </c>
      <c r="K292" s="32">
        <f>VLOOKUP($C292,'Four Factors - Road'!$B:$O,10,FALSE)/100</f>
        <v>0.26300000000000001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0.249</v>
      </c>
      <c r="P292" s="21">
        <f>VLOOKUP($C292,'Advanced - Road'!B:T,18,FALSE)</f>
        <v>97.38</v>
      </c>
      <c r="Q292" s="21">
        <f>(P292+'Advanced - Road'!$S$33)/2</f>
        <v>98.100460878885315</v>
      </c>
      <c r="R292" s="32">
        <f t="shared" ref="R292" si="2633">AVERAGE(H292,L293)</f>
        <v>0.50849999999999995</v>
      </c>
      <c r="S292" s="32">
        <f t="shared" ref="S292" si="2634">AVERAGE(I292,M293)</f>
        <v>0.28700000000000003</v>
      </c>
      <c r="T292" s="32">
        <f t="shared" ref="T292" si="2635">AVERAGE(J292,N293)</f>
        <v>0.14449999999999999</v>
      </c>
      <c r="U292" s="32">
        <f t="shared" ref="U292" si="2636">AVERAGE(K292,O293)</f>
        <v>0.246</v>
      </c>
      <c r="V292" s="21">
        <f>Q292*Q293/'Advanced - Home'!$S$33</f>
        <v>97.496978038095136</v>
      </c>
      <c r="W292" s="21">
        <f t="shared" ref="W292" si="2637">AVERAGE(V292:V293)</f>
        <v>97.494434866342033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0.52600000000000002</v>
      </c>
      <c r="I293" s="32">
        <f>VLOOKUP($C293,'Four Factors - Home'!$B:$O,8,FALSE)</f>
        <v>0.29599999999999999</v>
      </c>
      <c r="J293" s="32">
        <f>VLOOKUP($C293,'Four Factors - Home'!$B:$O,9,FALSE)/100</f>
        <v>0.157</v>
      </c>
      <c r="K293" s="32">
        <f>VLOOKUP($C293,'Four Factors - Home'!$B:$O,10,FALSE)/100</f>
        <v>0.20800000000000002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0.30599999999999999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0.22899999999999998</v>
      </c>
      <c r="P293" s="21">
        <f>VLOOKUP($C293,'Advanced - Home'!B:T,18,FALSE)</f>
        <v>97.6</v>
      </c>
      <c r="Q293" s="21">
        <f>(P293+'Advanced - Home'!$S$33)/2</f>
        <v>98.207883172561623</v>
      </c>
      <c r="R293" s="32">
        <f t="shared" ref="R293" si="2645">AVERAGE(H293,L292)</f>
        <v>0.51950000000000007</v>
      </c>
      <c r="S293" s="32">
        <f t="shared" ref="S293" si="2646">AVERAGE(I293,M292)</f>
        <v>0.2545</v>
      </c>
      <c r="T293" s="32">
        <f t="shared" ref="T293" si="2647">AVERAGE(J293,N292)</f>
        <v>0.14650000000000002</v>
      </c>
      <c r="U293" s="32">
        <f t="shared" ref="U293" si="2648">AVERAGE(K293,O292)</f>
        <v>0.22850000000000001</v>
      </c>
      <c r="V293" s="21">
        <f>Q293*Q292/'Advanced - Road'!$S$33</f>
        <v>97.491891694588915</v>
      </c>
      <c r="W293" s="21">
        <f t="shared" ref="W293" si="2649">W292</f>
        <v>97.494434866342033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0.26800000000000002</v>
      </c>
      <c r="J294" s="31">
        <f>VLOOKUP($C294,'Four Factors - Road'!$B:$O,9,FALSE)/100</f>
        <v>0.14199999999999999</v>
      </c>
      <c r="K294" s="31">
        <f>VLOOKUP($C294,'Four Factors - Road'!$B:$O,10,FALSE)/100</f>
        <v>0.26300000000000001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0.249</v>
      </c>
      <c r="P294" s="17">
        <f>VLOOKUP($C294,'Advanced - Road'!B:T,18,FALSE)</f>
        <v>97.38</v>
      </c>
      <c r="Q294" s="17">
        <f>(P294+'Advanced - Road'!$S$33)/2</f>
        <v>98.100460878885315</v>
      </c>
      <c r="R294" s="31">
        <f t="shared" ref="R294" si="2653">AVERAGE(H294,L295)</f>
        <v>0.48799999999999999</v>
      </c>
      <c r="S294" s="31">
        <f t="shared" ref="S294" si="2654">AVERAGE(I294,M295)</f>
        <v>0.26</v>
      </c>
      <c r="T294" s="31">
        <f t="shared" ref="T294" si="2655">AVERAGE(J294,N295)</f>
        <v>0.14749999999999999</v>
      </c>
      <c r="U294" s="31">
        <f t="shared" ref="U294" si="2656">AVERAGE(K294,O295)</f>
        <v>0.23899999999999999</v>
      </c>
      <c r="V294" s="17">
        <f>Q294*Q295/'Advanced - Home'!$S$33</f>
        <v>97.303389599944779</v>
      </c>
      <c r="W294" s="17">
        <f t="shared" ref="W294" si="2657">AVERAGE(V294:V295)</f>
        <v>97.300851477872769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6</v>
      </c>
      <c r="AA294" s="19">
        <f t="shared" ref="AA294" si="2659">Y294+Y295</f>
        <v>208</v>
      </c>
      <c r="AB294" s="4">
        <f t="shared" ref="AB294" si="2660">D294-Z294</f>
        <v>-6</v>
      </c>
      <c r="AC294" s="4">
        <f t="shared" ref="AC294" si="2661">AA294-E294</f>
        <v>208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0.52900000000000003</v>
      </c>
      <c r="I295" s="31">
        <f>VLOOKUP($C295,'Four Factors - Home'!$B:$O,8,FALSE)</f>
        <v>0.29199999999999998</v>
      </c>
      <c r="J295" s="31">
        <f>VLOOKUP($C295,'Four Factors - Home'!$B:$O,9,FALSE)/100</f>
        <v>0.13699999999999998</v>
      </c>
      <c r="K295" s="31">
        <f>VLOOKUP($C295,'Four Factors - Home'!$B:$O,10,FALSE)/100</f>
        <v>0.22699999999999998</v>
      </c>
      <c r="L295" s="31">
        <f>VLOOKUP($C295,'Four Factors - Home'!$B:$O,11,FALSE)/100</f>
        <v>0.48599999999999999</v>
      </c>
      <c r="M295" s="31">
        <f>VLOOKUP($C295,'Four Factors - Home'!$B:$O,12,FALSE)</f>
        <v>0.252</v>
      </c>
      <c r="N295" s="31">
        <f>VLOOKUP($C295,'Four Factors - Home'!$B:$O,13,FALSE)/100</f>
        <v>0.153</v>
      </c>
      <c r="O295" s="31">
        <f>VLOOKUP($C295,'Four Factors - Home'!$B:$O,14,FALSE)/100</f>
        <v>0.215</v>
      </c>
      <c r="P295" s="17">
        <f>VLOOKUP($C295,'Advanced - Home'!B:T,18,FALSE)</f>
        <v>97.21</v>
      </c>
      <c r="Q295" s="17">
        <f>(P295+'Advanced - Home'!$S$33)/2</f>
        <v>98.012883172561615</v>
      </c>
      <c r="R295" s="31">
        <f t="shared" ref="R295" si="2665">AVERAGE(H295,L294)</f>
        <v>0.52100000000000002</v>
      </c>
      <c r="S295" s="31">
        <f t="shared" ref="S295" si="2666">AVERAGE(I295,M294)</f>
        <v>0.2525</v>
      </c>
      <c r="T295" s="31">
        <f t="shared" ref="T295" si="2667">AVERAGE(J295,N294)</f>
        <v>0.13650000000000001</v>
      </c>
      <c r="U295" s="31">
        <f t="shared" ref="U295" si="2668">AVERAGE(K295,O294)</f>
        <v>0.23799999999999999</v>
      </c>
      <c r="V295" s="17">
        <f>Q295*Q294/'Advanced - Road'!$S$33</f>
        <v>97.298313355800758</v>
      </c>
      <c r="W295" s="17">
        <f t="shared" ref="W295" si="2669">W294</f>
        <v>97.300851477872769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107</v>
      </c>
      <c r="Z295" s="19">
        <f t="shared" ref="Z295" si="2670">-Z294</f>
        <v>-6</v>
      </c>
      <c r="AA295" s="19">
        <f t="shared" ref="AA295" si="2671">AA294</f>
        <v>208</v>
      </c>
      <c r="AB295" s="4"/>
      <c r="AC295" s="4"/>
      <c r="AD295" s="4">
        <f t="shared" si="2581"/>
        <v>107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0.26800000000000002</v>
      </c>
      <c r="J296" s="32">
        <f>VLOOKUP($C296,'Four Factors - Road'!$B:$O,9,FALSE)/100</f>
        <v>0.14199999999999999</v>
      </c>
      <c r="K296" s="32">
        <f>VLOOKUP($C296,'Four Factors - Road'!$B:$O,10,FALSE)/100</f>
        <v>0.26300000000000001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0.249</v>
      </c>
      <c r="P296" s="21">
        <f>VLOOKUP($C296,'Advanced - Road'!B:T,18,FALSE)</f>
        <v>97.38</v>
      </c>
      <c r="Q296" s="21">
        <f>(P296+'Advanced - Road'!$S$33)/2</f>
        <v>98.100460878885315</v>
      </c>
      <c r="R296" s="32">
        <f t="shared" ref="R296" si="2673">AVERAGE(H296,L297)</f>
        <v>0.497</v>
      </c>
      <c r="S296" s="32">
        <f t="shared" ref="S296" si="2674">AVERAGE(I296,M297)</f>
        <v>0.27050000000000002</v>
      </c>
      <c r="T296" s="32">
        <f t="shared" ref="T296" si="2675">AVERAGE(J296,N297)</f>
        <v>0.14250000000000002</v>
      </c>
      <c r="U296" s="32">
        <f t="shared" ref="U296" si="2676">AVERAGE(K296,O297)</f>
        <v>0.2535</v>
      </c>
      <c r="V296" s="21">
        <f>Q296*Q297/'Advanced - Home'!$S$33</f>
        <v>97.442376170924518</v>
      </c>
      <c r="W296" s="21">
        <f t="shared" ref="W296" si="2677">AVERAGE(V296:V297)</f>
        <v>97.439834423440431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105</v>
      </c>
      <c r="Z296" s="23">
        <f t="shared" ref="Z296" si="2678">Y297-Y296</f>
        <v>4</v>
      </c>
      <c r="AA296" s="23">
        <f t="shared" ref="AA296" si="2679">Y296+Y297</f>
        <v>214</v>
      </c>
      <c r="AB296" s="22">
        <f t="shared" ref="AB296" si="2680">D296-Z296</f>
        <v>-4</v>
      </c>
      <c r="AC296" s="22">
        <f t="shared" ref="AC296" si="2681">AA296-E296</f>
        <v>214</v>
      </c>
      <c r="AD296" s="22">
        <f t="shared" si="2581"/>
        <v>105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98.152883172561616</v>
      </c>
      <c r="R297" s="32">
        <f t="shared" ref="R297" si="2685">AVERAGE(H297,L296)</f>
        <v>0.51950000000000007</v>
      </c>
      <c r="S297" s="32">
        <f t="shared" ref="S297" si="2686">AVERAGE(I297,M296)</f>
        <v>0.26400000000000001</v>
      </c>
      <c r="T297" s="32">
        <f t="shared" ref="T297" si="2687">AVERAGE(J297,N296)</f>
        <v>0.13150000000000001</v>
      </c>
      <c r="U297" s="32">
        <f t="shared" ref="U297" si="2688">AVERAGE(K297,O296)</f>
        <v>0.25900000000000001</v>
      </c>
      <c r="V297" s="21">
        <f>Q297*Q296/'Advanced - Road'!$S$33</f>
        <v>97.437292675956343</v>
      </c>
      <c r="W297" s="21">
        <f t="shared" ref="W297" si="2689">W296</f>
        <v>97.439834423440431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-4</v>
      </c>
      <c r="AA297" s="23">
        <f t="shared" ref="AA297" si="2691">AA296</f>
        <v>214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0.26800000000000002</v>
      </c>
      <c r="J298" s="31">
        <f>VLOOKUP($C298,'Four Factors - Road'!$B:$O,9,FALSE)/100</f>
        <v>0.14199999999999999</v>
      </c>
      <c r="K298" s="31">
        <f>VLOOKUP($C298,'Four Factors - Road'!$B:$O,10,FALSE)/100</f>
        <v>0.26300000000000001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0.249</v>
      </c>
      <c r="P298" s="17">
        <f>VLOOKUP($C298,'Advanced - Road'!B:T,18,FALSE)</f>
        <v>97.38</v>
      </c>
      <c r="Q298" s="17">
        <f>(P298+'Advanced - Road'!$S$33)/2</f>
        <v>98.100460878885315</v>
      </c>
      <c r="R298" s="31">
        <f t="shared" ref="R298" si="2693">AVERAGE(H298,L299)</f>
        <v>0.48799999999999999</v>
      </c>
      <c r="S298" s="31">
        <f t="shared" ref="S298" si="2694">AVERAGE(I298,M299)</f>
        <v>0.252</v>
      </c>
      <c r="T298" s="31">
        <f t="shared" ref="T298" si="2695">AVERAGE(J298,N299)</f>
        <v>0.13800000000000001</v>
      </c>
      <c r="U298" s="31">
        <f t="shared" ref="U298" si="2696">AVERAGE(K298,O299)</f>
        <v>0.23499999999999999</v>
      </c>
      <c r="V298" s="17">
        <f>Q298*Q299/'Advanced - Home'!$S$33</f>
        <v>95.595840299336544</v>
      </c>
      <c r="W298" s="17">
        <f t="shared" ref="W298" si="2697">AVERAGE(V298:V299)</f>
        <v>95.593346718041445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101</v>
      </c>
      <c r="Z298" s="19">
        <f t="shared" ref="Z298" si="2698">Y299-Y298</f>
        <v>4</v>
      </c>
      <c r="AA298" s="19">
        <f t="shared" ref="AA298" si="2699">Y298+Y299</f>
        <v>206</v>
      </c>
      <c r="AB298" s="4">
        <f t="shared" ref="AB298" si="2700">D298-Z298</f>
        <v>-4</v>
      </c>
      <c r="AC298" s="4">
        <f t="shared" ref="AC298" si="2701">AA298-E298</f>
        <v>206</v>
      </c>
      <c r="AD298" s="4">
        <f t="shared" si="2581"/>
        <v>101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0.52500000000000002</v>
      </c>
      <c r="I299" s="31">
        <f>VLOOKUP($C299,'Four Factors - Home'!$B:$O,8,FALSE)</f>
        <v>0.311</v>
      </c>
      <c r="J299" s="31">
        <f>VLOOKUP($C299,'Four Factors - Home'!$B:$O,9,FALSE)/100</f>
        <v>0.14499999999999999</v>
      </c>
      <c r="K299" s="31">
        <f>VLOOKUP($C299,'Four Factors - Home'!$B:$O,10,FALSE)/100</f>
        <v>0.215</v>
      </c>
      <c r="L299" s="31">
        <f>VLOOKUP($C299,'Four Factors - Home'!$B:$O,11,FALSE)/100</f>
        <v>0.48599999999999999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0.13400000000000001</v>
      </c>
      <c r="O299" s="31">
        <f>VLOOKUP($C299,'Four Factors - Home'!$B:$O,14,FALSE)/100</f>
        <v>0.20699999999999999</v>
      </c>
      <c r="P299" s="17">
        <f>VLOOKUP($C299,'Advanced - Home'!B:T,18,FALSE)</f>
        <v>93.77</v>
      </c>
      <c r="Q299" s="17">
        <f>(P299+'Advanced - Home'!$S$33)/2</f>
        <v>96.292883172561616</v>
      </c>
      <c r="R299" s="31">
        <f t="shared" ref="R299" si="2705">AVERAGE(H299,L298)</f>
        <v>0.51900000000000002</v>
      </c>
      <c r="S299" s="31">
        <f t="shared" ref="S299" si="2706">AVERAGE(I299,M298)</f>
        <v>0.26200000000000001</v>
      </c>
      <c r="T299" s="31">
        <f t="shared" ref="T299" si="2707">AVERAGE(J299,N298)</f>
        <v>0.14050000000000001</v>
      </c>
      <c r="U299" s="31">
        <f t="shared" ref="U299" si="2708">AVERAGE(K299,O298)</f>
        <v>0.23199999999999998</v>
      </c>
      <c r="V299" s="17">
        <f>Q299*Q298/'Advanced - Road'!$S$33</f>
        <v>95.590853136746347</v>
      </c>
      <c r="W299" s="17">
        <f t="shared" ref="W299" si="2709">W298</f>
        <v>95.593346718041445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-4</v>
      </c>
      <c r="AA299" s="19">
        <f t="shared" ref="AA299" si="2711">AA298</f>
        <v>206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0.26800000000000002</v>
      </c>
      <c r="J300" s="32">
        <f>VLOOKUP($C300,'Four Factors - Road'!$B:$O,9,FALSE)/100</f>
        <v>0.14199999999999999</v>
      </c>
      <c r="K300" s="32">
        <f>VLOOKUP($C300,'Four Factors - Road'!$B:$O,10,FALSE)/100</f>
        <v>0.26300000000000001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0.249</v>
      </c>
      <c r="P300" s="21">
        <f>VLOOKUP($C300,'Advanced - Road'!B:T,18,FALSE)</f>
        <v>97.38</v>
      </c>
      <c r="Q300" s="21">
        <f>(P300+'Advanced - Road'!$S$33)/2</f>
        <v>98.100460878885315</v>
      </c>
      <c r="R300" s="32">
        <f t="shared" ref="R300" si="2713">AVERAGE(H300,L301)</f>
        <v>0.503</v>
      </c>
      <c r="S300" s="32">
        <f t="shared" ref="S300" si="2714">AVERAGE(I300,M301)</f>
        <v>0.28000000000000003</v>
      </c>
      <c r="T300" s="32">
        <f t="shared" ref="T300" si="2715">AVERAGE(J300,N301)</f>
        <v>0.152</v>
      </c>
      <c r="U300" s="32">
        <f t="shared" ref="U300" si="2716">AVERAGE(K300,O301)</f>
        <v>0.25950000000000001</v>
      </c>
      <c r="V300" s="21">
        <f>Q300*Q301/'Advanced - Home'!$S$33</f>
        <v>98.340825076186405</v>
      </c>
      <c r="W300" s="21">
        <f t="shared" ref="W300" si="2717">AVERAGE(V300:V301)</f>
        <v>98.338259893002842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106</v>
      </c>
      <c r="Z300" s="23">
        <f t="shared" ref="Z300" si="2718">Y301-Y300</f>
        <v>2</v>
      </c>
      <c r="AA300" s="23">
        <f t="shared" ref="AA300" si="2719">Y300+Y301</f>
        <v>214</v>
      </c>
      <c r="AB300" s="22">
        <f t="shared" ref="AB300" si="2720">D300-Z300</f>
        <v>-2</v>
      </c>
      <c r="AC300" s="22">
        <f t="shared" ref="AC300" si="2721">AA300-E300</f>
        <v>214</v>
      </c>
      <c r="AD300" s="22">
        <f t="shared" si="2581"/>
        <v>106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</v>
      </c>
      <c r="Q301" s="21">
        <f>(P301+'Advanced - Home'!$S$33)/2</f>
        <v>99.057883172561617</v>
      </c>
      <c r="R301" s="32">
        <f t="shared" ref="R301" si="2725">AVERAGE(H301,L300)</f>
        <v>0.52649999999999997</v>
      </c>
      <c r="S301" s="32">
        <f t="shared" ref="S301" si="2726">AVERAGE(I301,M300)</f>
        <v>0.23799999999999999</v>
      </c>
      <c r="T301" s="32">
        <f t="shared" ref="T301" si="2727">AVERAGE(J301,N300)</f>
        <v>0.14250000000000002</v>
      </c>
      <c r="U301" s="32">
        <f t="shared" ref="U301" si="2728">AVERAGE(K301,O300)</f>
        <v>0.2505</v>
      </c>
      <c r="V301" s="21">
        <f>Q301*Q300/'Advanced - Road'!$S$33</f>
        <v>98.335694709819279</v>
      </c>
      <c r="W301" s="21">
        <f t="shared" ref="W301" si="2729">W300</f>
        <v>98.338259893002842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108</v>
      </c>
      <c r="Z301" s="23">
        <f t="shared" ref="Z301" si="2730">-Z300</f>
        <v>-2</v>
      </c>
      <c r="AA301" s="23">
        <f t="shared" ref="AA301" si="2731">AA300</f>
        <v>214</v>
      </c>
      <c r="AB301" s="22"/>
      <c r="AC301" s="22"/>
      <c r="AD301" s="22">
        <f t="shared" si="2581"/>
        <v>108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0.53200000000000003</v>
      </c>
      <c r="I302" s="31">
        <f>VLOOKUP($C302,'Four Factors - Road'!$B:$O,8,FALSE)</f>
        <v>0.29199999999999998</v>
      </c>
      <c r="J302" s="31">
        <f>VLOOKUP($C302,'Four Factors - Road'!$B:$O,9,FALSE)/100</f>
        <v>0.14800000000000002</v>
      </c>
      <c r="K302" s="31">
        <f>VLOOKUP($C302,'Four Factors - Road'!$B:$O,10,FALSE)/100</f>
        <v>0.217</v>
      </c>
      <c r="L302" s="31">
        <f>VLOOKUP($C302,'Four Factors - Road'!$B:$O,11,FALSE)/100</f>
        <v>0.53500000000000003</v>
      </c>
      <c r="M302" s="31">
        <f>VLOOKUP($C302,'Four Factors - Road'!$B:$O,12,FALSE)</f>
        <v>0.22600000000000001</v>
      </c>
      <c r="N302" s="31">
        <f>VLOOKUP($C302,'Four Factors - Road'!$B:$O,13,FALSE)/100</f>
        <v>0.13900000000000001</v>
      </c>
      <c r="O302" s="31">
        <f>VLOOKUP($C302,'Four Factors - Road'!$B:$O,14,FALSE)/100</f>
        <v>0.254</v>
      </c>
      <c r="P302" s="17">
        <f>VLOOKUP($C302,'Advanced - Road'!B:T,18,FALSE)</f>
        <v>99.14</v>
      </c>
      <c r="Q302" s="17">
        <f>(P302+'Advanced - Road'!$S$33)/2</f>
        <v>98.980460878885324</v>
      </c>
      <c r="R302" s="31">
        <f t="shared" ref="R302" si="2733">AVERAGE(H302,L303)</f>
        <v>0.52849999999999997</v>
      </c>
      <c r="S302" s="31">
        <f t="shared" ref="S302" si="2734">AVERAGE(I302,M303)</f>
        <v>0.255</v>
      </c>
      <c r="T302" s="31">
        <f t="shared" ref="T302" si="2735">AVERAGE(J302,N303)</f>
        <v>0.15350000000000003</v>
      </c>
      <c r="U302" s="31">
        <f t="shared" ref="U302" si="2736">AVERAGE(K302,O303)</f>
        <v>0.22999999999999998</v>
      </c>
      <c r="V302" s="17">
        <f>Q302*Q303/'Advanced - Home'!$S$33</f>
        <v>98.942514567093269</v>
      </c>
      <c r="W302" s="17">
        <f t="shared" ref="W302" si="2737">AVERAGE(V302:V303)</f>
        <v>98.939933689067175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0.51600000000000001</v>
      </c>
      <c r="I303" s="31">
        <f>VLOOKUP($C303,'Four Factors - Home'!$B:$O,8,FALSE)</f>
        <v>0.28899999999999998</v>
      </c>
      <c r="J303" s="31">
        <f>VLOOKUP($C303,'Four Factors - Home'!$B:$O,9,FALSE)/100</f>
        <v>0.15</v>
      </c>
      <c r="K303" s="31">
        <f>VLOOKUP($C303,'Four Factors - Home'!$B:$O,10,FALSE)/100</f>
        <v>0.248</v>
      </c>
      <c r="L303" s="31">
        <f>VLOOKUP($C303,'Four Factors - Home'!$B:$O,11,FALSE)/100</f>
        <v>0.52500000000000002</v>
      </c>
      <c r="M303" s="31">
        <f>VLOOKUP($C303,'Four Factors - Home'!$B:$O,12,FALSE)</f>
        <v>0.218</v>
      </c>
      <c r="N303" s="31">
        <f>VLOOKUP($C303,'Four Factors - Home'!$B:$O,13,FALSE)/100</f>
        <v>0.159</v>
      </c>
      <c r="O303" s="31">
        <f>VLOOKUP($C303,'Four Factors - Home'!$B:$O,14,FALSE)/100</f>
        <v>0.24299999999999999</v>
      </c>
      <c r="P303" s="17">
        <f>VLOOKUP($C303,'Advanced - Home'!B:T,18,FALSE)</f>
        <v>98.74</v>
      </c>
      <c r="Q303" s="17">
        <f>(P303+'Advanced - Home'!$S$33)/2</f>
        <v>98.777883172561616</v>
      </c>
      <c r="R303" s="31">
        <f t="shared" ref="R303" si="2745">AVERAGE(H303,L302)</f>
        <v>0.52550000000000008</v>
      </c>
      <c r="S303" s="31">
        <f t="shared" ref="S303" si="2746">AVERAGE(I303,M302)</f>
        <v>0.25750000000000001</v>
      </c>
      <c r="T303" s="31">
        <f t="shared" ref="T303" si="2747">AVERAGE(J303,N302)</f>
        <v>0.14450000000000002</v>
      </c>
      <c r="U303" s="31">
        <f t="shared" ref="U303" si="2748">AVERAGE(K303,O302)</f>
        <v>0.251</v>
      </c>
      <c r="V303" s="17">
        <f>Q303*Q302/'Advanced - Road'!$S$33</f>
        <v>98.93735281104108</v>
      </c>
      <c r="W303" s="17">
        <f t="shared" ref="W303" si="2749">W302</f>
        <v>98.939933689067175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0.53200000000000003</v>
      </c>
      <c r="I304" s="32">
        <f>VLOOKUP($C304,'Four Factors - Road'!$B:$O,8,FALSE)</f>
        <v>0.29199999999999998</v>
      </c>
      <c r="J304" s="32">
        <f>VLOOKUP($C304,'Four Factors - Road'!$B:$O,9,FALSE)/100</f>
        <v>0.14800000000000002</v>
      </c>
      <c r="K304" s="32">
        <f>VLOOKUP($C304,'Four Factors - Road'!$B:$O,10,FALSE)/100</f>
        <v>0.217</v>
      </c>
      <c r="L304" s="32">
        <f>VLOOKUP($C304,'Four Factors - Road'!$B:$O,11,FALSE)/100</f>
        <v>0.53500000000000003</v>
      </c>
      <c r="M304" s="32">
        <f>VLOOKUP($C304,'Four Factors - Road'!$B:$O,12,FALSE)</f>
        <v>0.22600000000000001</v>
      </c>
      <c r="N304" s="32">
        <f>VLOOKUP($C304,'Four Factors - Road'!$B:$O,13,FALSE)/100</f>
        <v>0.13900000000000001</v>
      </c>
      <c r="O304" s="32">
        <f>VLOOKUP($C304,'Four Factors - Road'!$B:$O,14,FALSE)/100</f>
        <v>0.254</v>
      </c>
      <c r="P304" s="21">
        <f>VLOOKUP($C304,'Advanced - Road'!B:T,18,FALSE)</f>
        <v>99.14</v>
      </c>
      <c r="Q304" s="21">
        <f>(P304+'Advanced - Road'!$S$33)/2</f>
        <v>98.980460878885324</v>
      </c>
      <c r="R304" s="32">
        <f t="shared" ref="R304" si="2753">AVERAGE(H304,L305)</f>
        <v>0.52</v>
      </c>
      <c r="S304" s="32">
        <f t="shared" ref="S304" si="2754">AVERAGE(I304,M305)</f>
        <v>0.28000000000000003</v>
      </c>
      <c r="T304" s="32">
        <f t="shared" ref="T304" si="2755">AVERAGE(J304,N305)</f>
        <v>0.13850000000000001</v>
      </c>
      <c r="U304" s="32">
        <f t="shared" ref="U304" si="2756">AVERAGE(K304,O305)</f>
        <v>0.23249999999999998</v>
      </c>
      <c r="V304" s="21">
        <f>Q304*Q305/'Advanced - Home'!$S$33</f>
        <v>101.15118960256967</v>
      </c>
      <c r="W304" s="21">
        <f t="shared" ref="W304" si="2757">AVERAGE(V304:V305)</f>
        <v>101.14855111209164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100.98288317256163</v>
      </c>
      <c r="R305" s="32">
        <f t="shared" ref="R305" si="2765">AVERAGE(H305,L304)</f>
        <v>0.51600000000000001</v>
      </c>
      <c r="S305" s="32">
        <f t="shared" ref="S305" si="2766">AVERAGE(I305,M304)</f>
        <v>0.248</v>
      </c>
      <c r="T305" s="32">
        <f t="shared" ref="T305" si="2767">AVERAGE(J305,N304)</f>
        <v>0.153</v>
      </c>
      <c r="U305" s="32">
        <f t="shared" ref="U305" si="2768">AVERAGE(K305,O304)</f>
        <v>0.23</v>
      </c>
      <c r="V305" s="21">
        <f>Q305*Q304/'Advanced - Road'!$S$33</f>
        <v>101.14591262161359</v>
      </c>
      <c r="W305" s="21">
        <f t="shared" ref="W305" si="2769">W304</f>
        <v>101.14855111209164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0.53200000000000003</v>
      </c>
      <c r="I306" s="31">
        <f>VLOOKUP($C306,'Four Factors - Road'!$B:$O,8,FALSE)</f>
        <v>0.29199999999999998</v>
      </c>
      <c r="J306" s="31">
        <f>VLOOKUP($C306,'Four Factors - Road'!$B:$O,9,FALSE)/100</f>
        <v>0.14800000000000002</v>
      </c>
      <c r="K306" s="31">
        <f>VLOOKUP($C306,'Four Factors - Road'!$B:$O,10,FALSE)/100</f>
        <v>0.217</v>
      </c>
      <c r="L306" s="31">
        <f>VLOOKUP($C306,'Four Factors - Road'!$B:$O,11,FALSE)/100</f>
        <v>0.53500000000000003</v>
      </c>
      <c r="M306" s="31">
        <f>VLOOKUP($C306,'Four Factors - Road'!$B:$O,12,FALSE)</f>
        <v>0.22600000000000001</v>
      </c>
      <c r="N306" s="31">
        <f>VLOOKUP($C306,'Four Factors - Road'!$B:$O,13,FALSE)/100</f>
        <v>0.13900000000000001</v>
      </c>
      <c r="O306" s="31">
        <f>VLOOKUP($C306,'Four Factors - Road'!$B:$O,14,FALSE)/100</f>
        <v>0.254</v>
      </c>
      <c r="P306" s="17">
        <f>VLOOKUP($C306,'Advanced - Road'!B:T,18,FALSE)</f>
        <v>99.14</v>
      </c>
      <c r="Q306" s="17">
        <f>(P306+'Advanced - Road'!$S$33)/2</f>
        <v>98.980460878885324</v>
      </c>
      <c r="R306" s="31">
        <f t="shared" ref="R306" si="2773">AVERAGE(H306,L307)</f>
        <v>0.51750000000000007</v>
      </c>
      <c r="S306" s="31">
        <f t="shared" ref="S306" si="2774">AVERAGE(I306,M307)</f>
        <v>0.27700000000000002</v>
      </c>
      <c r="T306" s="31">
        <f t="shared" ref="T306" si="2775">AVERAGE(J306,N307)</f>
        <v>0.14200000000000002</v>
      </c>
      <c r="U306" s="31">
        <f t="shared" ref="U306" si="2776">AVERAGE(K306,O307)</f>
        <v>0.23549999999999999</v>
      </c>
      <c r="V306" s="17">
        <f>Q306*Q307/'Advanced - Home'!$S$33</f>
        <v>99.478406242367583</v>
      </c>
      <c r="W306" s="17">
        <f t="shared" ref="W306" si="2777">AVERAGE(V306:V307)</f>
        <v>99.475811385810061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2</v>
      </c>
      <c r="AA306" s="19">
        <f t="shared" ref="AA306" si="2779">Y306+Y307</f>
        <v>220</v>
      </c>
      <c r="AB306" s="4">
        <f t="shared" ref="AB306" si="2780">D306-Z306</f>
        <v>-2</v>
      </c>
      <c r="AC306" s="4">
        <f t="shared" ref="AC306" si="2781">AA306-E306</f>
        <v>220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99.312883172561612</v>
      </c>
      <c r="R307" s="31">
        <f t="shared" ref="R307" si="2785">AVERAGE(H307,L306)</f>
        <v>0.53200000000000003</v>
      </c>
      <c r="S307" s="31">
        <f t="shared" ref="S307" si="2786">AVERAGE(I307,M306)</f>
        <v>0.2465</v>
      </c>
      <c r="T307" s="31">
        <f t="shared" ref="T307" si="2787">AVERAGE(J307,N306)</f>
        <v>0.13900000000000001</v>
      </c>
      <c r="U307" s="31">
        <f t="shared" ref="U307" si="2788">AVERAGE(K307,O306)</f>
        <v>0.23849999999999999</v>
      </c>
      <c r="V307" s="17">
        <f>Q307*Q306/'Advanced - Road'!$S$33</f>
        <v>99.473216529252554</v>
      </c>
      <c r="W307" s="17">
        <f t="shared" ref="W307" si="2789">W306</f>
        <v>99.475811385810061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-2</v>
      </c>
      <c r="AA307" s="19">
        <f t="shared" ref="AA307" si="2791">AA306</f>
        <v>220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0.53200000000000003</v>
      </c>
      <c r="I308" s="32">
        <f>VLOOKUP($C308,'Four Factors - Road'!$B:$O,8,FALSE)</f>
        <v>0.29199999999999998</v>
      </c>
      <c r="J308" s="32">
        <f>VLOOKUP($C308,'Four Factors - Road'!$B:$O,9,FALSE)/100</f>
        <v>0.14800000000000002</v>
      </c>
      <c r="K308" s="32">
        <f>VLOOKUP($C308,'Four Factors - Road'!$B:$O,10,FALSE)/100</f>
        <v>0.217</v>
      </c>
      <c r="L308" s="32">
        <f>VLOOKUP($C308,'Four Factors - Road'!$B:$O,11,FALSE)/100</f>
        <v>0.53500000000000003</v>
      </c>
      <c r="M308" s="32">
        <f>VLOOKUP($C308,'Four Factors - Road'!$B:$O,12,FALSE)</f>
        <v>0.22600000000000001</v>
      </c>
      <c r="N308" s="32">
        <f>VLOOKUP($C308,'Four Factors - Road'!$B:$O,13,FALSE)/100</f>
        <v>0.13900000000000001</v>
      </c>
      <c r="O308" s="32">
        <f>VLOOKUP($C308,'Four Factors - Road'!$B:$O,14,FALSE)/100</f>
        <v>0.254</v>
      </c>
      <c r="P308" s="21">
        <f>VLOOKUP($C308,'Advanced - Road'!B:T,18,FALSE)</f>
        <v>99.14</v>
      </c>
      <c r="Q308" s="21">
        <f>(P308+'Advanced - Road'!$S$33)/2</f>
        <v>98.980460878885324</v>
      </c>
      <c r="R308" s="32">
        <f t="shared" ref="R308" si="2793">AVERAGE(H308,L309)</f>
        <v>0.51750000000000007</v>
      </c>
      <c r="S308" s="32">
        <f t="shared" ref="S308" si="2794">AVERAGE(I308,M309)</f>
        <v>0.2445</v>
      </c>
      <c r="T308" s="32">
        <f t="shared" ref="T308" si="2795">AVERAGE(J308,N309)</f>
        <v>0.13900000000000001</v>
      </c>
      <c r="U308" s="32">
        <f t="shared" ref="U308" si="2796">AVERAGE(K308,O309)</f>
        <v>0.20650000000000002</v>
      </c>
      <c r="V308" s="21">
        <f>Q308*Q309/'Advanced - Home'!$S$33</f>
        <v>99.087756236092858</v>
      </c>
      <c r="W308" s="21">
        <f t="shared" ref="W308" si="2797">AVERAGE(V308:V309)</f>
        <v>99.085171569492829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4</v>
      </c>
      <c r="AA308" s="23">
        <f t="shared" ref="AA308" si="2799">Y308+Y309</f>
        <v>216</v>
      </c>
      <c r="AB308" s="22">
        <f t="shared" ref="AB308" si="2800">D308-Z308</f>
        <v>-4</v>
      </c>
      <c r="AC308" s="22">
        <f t="shared" ref="AC308" si="2801">AA308-E308</f>
        <v>216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98.922883172561626</v>
      </c>
      <c r="R309" s="32">
        <f t="shared" ref="R309" si="2805">AVERAGE(H309,L308)</f>
        <v>0.51700000000000002</v>
      </c>
      <c r="S309" s="32">
        <f t="shared" ref="S309" si="2806">AVERAGE(I309,M308)</f>
        <v>0.26650000000000001</v>
      </c>
      <c r="T309" s="32">
        <f t="shared" ref="T309" si="2807">AVERAGE(J309,N308)</f>
        <v>0.129</v>
      </c>
      <c r="U309" s="32">
        <f t="shared" ref="U309" si="2808">AVERAGE(K309,O308)</f>
        <v>0.22949999999999998</v>
      </c>
      <c r="V309" s="21">
        <f>Q309*Q308/'Advanced - Road'!$S$33</f>
        <v>99.0825869028928</v>
      </c>
      <c r="W309" s="21">
        <f t="shared" ref="W309" si="2809">W308</f>
        <v>99.085171569492829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110</v>
      </c>
      <c r="Z309" s="23">
        <f t="shared" ref="Z309" si="2810">-Z308</f>
        <v>-4</v>
      </c>
      <c r="AA309" s="23">
        <f t="shared" ref="AA309" si="2811">AA308</f>
        <v>216</v>
      </c>
      <c r="AB309" s="22"/>
      <c r="AC309" s="22"/>
      <c r="AD309" s="22">
        <f t="shared" si="2581"/>
        <v>110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0.53200000000000003</v>
      </c>
      <c r="I310" s="31">
        <f>VLOOKUP($C310,'Four Factors - Road'!$B:$O,8,FALSE)</f>
        <v>0.29199999999999998</v>
      </c>
      <c r="J310" s="31">
        <f>VLOOKUP($C310,'Four Factors - Road'!$B:$O,9,FALSE)/100</f>
        <v>0.14800000000000002</v>
      </c>
      <c r="K310" s="31">
        <f>VLOOKUP($C310,'Four Factors - Road'!$B:$O,10,FALSE)/100</f>
        <v>0.217</v>
      </c>
      <c r="L310" s="31">
        <f>VLOOKUP($C310,'Four Factors - Road'!$B:$O,11,FALSE)/100</f>
        <v>0.53500000000000003</v>
      </c>
      <c r="M310" s="31">
        <f>VLOOKUP($C310,'Four Factors - Road'!$B:$O,12,FALSE)</f>
        <v>0.22600000000000001</v>
      </c>
      <c r="N310" s="31">
        <f>VLOOKUP($C310,'Four Factors - Road'!$B:$O,13,FALSE)/100</f>
        <v>0.13900000000000001</v>
      </c>
      <c r="O310" s="31">
        <f>VLOOKUP($C310,'Four Factors - Road'!$B:$O,14,FALSE)/100</f>
        <v>0.254</v>
      </c>
      <c r="P310" s="17">
        <f>VLOOKUP($C310,'Advanced - Road'!B:T,18,FALSE)</f>
        <v>99.14</v>
      </c>
      <c r="Q310" s="17">
        <f>(P310+'Advanced - Road'!$S$33)/2</f>
        <v>98.980460878885324</v>
      </c>
      <c r="R310" s="31">
        <f t="shared" ref="R310" si="2813">AVERAGE(H310,L311)</f>
        <v>0.52500000000000002</v>
      </c>
      <c r="S310" s="31">
        <f t="shared" ref="S310" si="2814">AVERAGE(I310,M311)</f>
        <v>0.25600000000000001</v>
      </c>
      <c r="T310" s="31">
        <f t="shared" ref="T310" si="2815">AVERAGE(J310,N311)</f>
        <v>0.14250000000000002</v>
      </c>
      <c r="U310" s="31">
        <f t="shared" ref="U310" si="2816">AVERAGE(K310,O311)</f>
        <v>0.21000000000000002</v>
      </c>
      <c r="V310" s="17">
        <f>Q310*Q311/'Advanced - Home'!$S$33</f>
        <v>98.35153122426739</v>
      </c>
      <c r="W310" s="17">
        <f t="shared" ref="W310" si="2817">AVERAGE(V310:V311)</f>
        <v>98.348965761817993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0.28699999999999998</v>
      </c>
      <c r="J311" s="31">
        <f>VLOOKUP($C311,'Four Factors - Home'!$B:$O,9,FALSE)/100</f>
        <v>0.13200000000000001</v>
      </c>
      <c r="K311" s="31">
        <f>VLOOKUP($C311,'Four Factors - Home'!$B:$O,10,FALSE)/100</f>
        <v>0.29699999999999999</v>
      </c>
      <c r="L311" s="31">
        <f>VLOOKUP($C311,'Four Factors - Home'!$B:$O,11,FALSE)/100</f>
        <v>0.51800000000000002</v>
      </c>
      <c r="M311" s="31">
        <f>VLOOKUP($C311,'Four Factors - Home'!$B:$O,12,FALSE)</f>
        <v>0.22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97.56</v>
      </c>
      <c r="Q311" s="17">
        <f>(P311+'Advanced - Home'!$S$33)/2</f>
        <v>98.187883172561612</v>
      </c>
      <c r="R311" s="31">
        <f t="shared" ref="R311" si="2825">AVERAGE(H311,L310)</f>
        <v>0.50350000000000006</v>
      </c>
      <c r="S311" s="31">
        <f t="shared" ref="S311" si="2826">AVERAGE(I311,M310)</f>
        <v>0.25650000000000001</v>
      </c>
      <c r="T311" s="31">
        <f t="shared" ref="T311" si="2827">AVERAGE(J311,N310)</f>
        <v>0.13550000000000001</v>
      </c>
      <c r="U311" s="31">
        <f t="shared" ref="U311" si="2828">AVERAGE(K311,O310)</f>
        <v>0.27549999999999997</v>
      </c>
      <c r="V311" s="17">
        <f>Q311*Q310/'Advanced - Road'!$S$33</f>
        <v>98.346400299368611</v>
      </c>
      <c r="W311" s="17">
        <f t="shared" ref="W311" si="2829">W310</f>
        <v>98.348965761817993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0.53200000000000003</v>
      </c>
      <c r="I312" s="32">
        <f>VLOOKUP($C312,'Four Factors - Road'!$B:$O,8,FALSE)</f>
        <v>0.29199999999999998</v>
      </c>
      <c r="J312" s="32">
        <f>VLOOKUP($C312,'Four Factors - Road'!$B:$O,9,FALSE)/100</f>
        <v>0.14800000000000002</v>
      </c>
      <c r="K312" s="32">
        <f>VLOOKUP($C312,'Four Factors - Road'!$B:$O,10,FALSE)/100</f>
        <v>0.217</v>
      </c>
      <c r="L312" s="32">
        <f>VLOOKUP($C312,'Four Factors - Road'!$B:$O,11,FALSE)/100</f>
        <v>0.53500000000000003</v>
      </c>
      <c r="M312" s="32">
        <f>VLOOKUP($C312,'Four Factors - Road'!$B:$O,12,FALSE)</f>
        <v>0.22600000000000001</v>
      </c>
      <c r="N312" s="32">
        <f>VLOOKUP($C312,'Four Factors - Road'!$B:$O,13,FALSE)/100</f>
        <v>0.13900000000000001</v>
      </c>
      <c r="O312" s="32">
        <f>VLOOKUP($C312,'Four Factors - Road'!$B:$O,14,FALSE)/100</f>
        <v>0.254</v>
      </c>
      <c r="P312" s="21">
        <f>VLOOKUP($C312,'Advanced - Road'!B:T,18,FALSE)</f>
        <v>99.14</v>
      </c>
      <c r="Q312" s="21">
        <f>(P312+'Advanced - Road'!$S$33)/2</f>
        <v>98.980460878885324</v>
      </c>
      <c r="R312" s="32">
        <f t="shared" ref="R312" si="2833">AVERAGE(H312,L313)</f>
        <v>0.51600000000000001</v>
      </c>
      <c r="S312" s="32">
        <f t="shared" ref="S312" si="2834">AVERAGE(I312,M313)</f>
        <v>0.253</v>
      </c>
      <c r="T312" s="32">
        <f t="shared" ref="T312" si="2835">AVERAGE(J312,N313)</f>
        <v>0.13750000000000001</v>
      </c>
      <c r="U312" s="32">
        <f t="shared" ref="U312" si="2836">AVERAGE(K312,O313)</f>
        <v>0.22699999999999998</v>
      </c>
      <c r="V312" s="21">
        <f>Q312*Q313/'Advanced - Home'!$S$33</f>
        <v>98.942514567093269</v>
      </c>
      <c r="W312" s="21">
        <f t="shared" ref="W312" si="2837">AVERAGE(V312:V313)</f>
        <v>98.939933689067175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0.27900000000000003</v>
      </c>
      <c r="J313" s="32">
        <f>VLOOKUP($C313,'Four Factors - Home'!$B:$O,9,FALSE)/100</f>
        <v>0.13</v>
      </c>
      <c r="K313" s="32">
        <f>VLOOKUP($C313,'Four Factors - Home'!$B:$O,10,FALSE)/100</f>
        <v>0.23699999999999999</v>
      </c>
      <c r="L313" s="32">
        <f>VLOOKUP($C313,'Four Factors - Home'!$B:$O,11,FALSE)/100</f>
        <v>0.5</v>
      </c>
      <c r="M313" s="32">
        <f>VLOOKUP($C313,'Four Factors - Home'!$B:$O,12,FALSE)</f>
        <v>0.214</v>
      </c>
      <c r="N313" s="32">
        <f>VLOOKUP($C313,'Four Factors - Home'!$B:$O,13,FALSE)/100</f>
        <v>0.127</v>
      </c>
      <c r="O313" s="32">
        <f>VLOOKUP($C313,'Four Factors - Home'!$B:$O,14,FALSE)/100</f>
        <v>0.23699999999999999</v>
      </c>
      <c r="P313" s="21">
        <f>VLOOKUP($C313,'Advanced - Home'!B:T,18,FALSE)</f>
        <v>98.74</v>
      </c>
      <c r="Q313" s="21">
        <f>(P313+'Advanced - Home'!$S$33)/2</f>
        <v>98.777883172561616</v>
      </c>
      <c r="R313" s="32">
        <f t="shared" ref="R313" si="2845">AVERAGE(H313,L312)</f>
        <v>0.54600000000000004</v>
      </c>
      <c r="S313" s="32">
        <f t="shared" ref="S313" si="2846">AVERAGE(I313,M312)</f>
        <v>0.2525</v>
      </c>
      <c r="T313" s="32">
        <f t="shared" ref="T313" si="2847">AVERAGE(J313,N312)</f>
        <v>0.13450000000000001</v>
      </c>
      <c r="U313" s="32">
        <f t="shared" ref="U313" si="2848">AVERAGE(K313,O312)</f>
        <v>0.2455</v>
      </c>
      <c r="V313" s="21">
        <f>Q313*Q312/'Advanced - Road'!$S$33</f>
        <v>98.93735281104108</v>
      </c>
      <c r="W313" s="21">
        <f t="shared" ref="W313" si="2849">W312</f>
        <v>98.939933689067175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0.53200000000000003</v>
      </c>
      <c r="I314" s="31">
        <f>VLOOKUP($C314,'Four Factors - Road'!$B:$O,8,FALSE)</f>
        <v>0.29199999999999998</v>
      </c>
      <c r="J314" s="31">
        <f>VLOOKUP($C314,'Four Factors - Road'!$B:$O,9,FALSE)/100</f>
        <v>0.14800000000000002</v>
      </c>
      <c r="K314" s="31">
        <f>VLOOKUP($C314,'Four Factors - Road'!$B:$O,10,FALSE)/100</f>
        <v>0.217</v>
      </c>
      <c r="L314" s="31">
        <f>VLOOKUP($C314,'Four Factors - Road'!$B:$O,11,FALSE)/100</f>
        <v>0.53500000000000003</v>
      </c>
      <c r="M314" s="31">
        <f>VLOOKUP($C314,'Four Factors - Road'!$B:$O,12,FALSE)</f>
        <v>0.22600000000000001</v>
      </c>
      <c r="N314" s="31">
        <f>VLOOKUP($C314,'Four Factors - Road'!$B:$O,13,FALSE)/100</f>
        <v>0.13900000000000001</v>
      </c>
      <c r="O314" s="31">
        <f>VLOOKUP($C314,'Four Factors - Road'!$B:$O,14,FALSE)/100</f>
        <v>0.254</v>
      </c>
      <c r="P314" s="17">
        <f>VLOOKUP($C314,'Advanced - Road'!B:T,18,FALSE)</f>
        <v>99.14</v>
      </c>
      <c r="Q314" s="17">
        <f>(P314+'Advanced - Road'!$S$33)/2</f>
        <v>98.980460878885324</v>
      </c>
      <c r="R314" s="31">
        <f t="shared" ref="R314" si="2853">AVERAGE(H314,L315)</f>
        <v>0.51750000000000007</v>
      </c>
      <c r="S314" s="31">
        <f t="shared" ref="S314" si="2854">AVERAGE(I314,M315)</f>
        <v>0.28400000000000003</v>
      </c>
      <c r="T314" s="31">
        <f t="shared" ref="T314" si="2855">AVERAGE(J314,N315)</f>
        <v>0.15400000000000003</v>
      </c>
      <c r="U314" s="31">
        <f t="shared" ref="U314" si="2856">AVERAGE(K314,O315)</f>
        <v>0.2225</v>
      </c>
      <c r="V314" s="17">
        <f>Q314*Q315/'Advanced - Home'!$S$33</f>
        <v>96.408297859721259</v>
      </c>
      <c r="W314" s="17">
        <f t="shared" ref="W314" si="2857">AVERAGE(V314:V315)</f>
        <v>96.405783085778353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0.246</v>
      </c>
      <c r="J315" s="31">
        <f>VLOOKUP($C315,'Four Factors - Home'!$B:$O,9,FALSE)/100</f>
        <v>0.127</v>
      </c>
      <c r="K315" s="31">
        <f>VLOOKUP($C315,'Four Factors - Home'!$B:$O,10,FALSE)/100</f>
        <v>0.188</v>
      </c>
      <c r="L315" s="31">
        <f>VLOOKUP($C315,'Four Factors - Home'!$B:$O,11,FALSE)/100</f>
        <v>0.503</v>
      </c>
      <c r="M315" s="31">
        <f>VLOOKUP($C315,'Four Factors - Home'!$B:$O,12,FALSE)</f>
        <v>0.27600000000000002</v>
      </c>
      <c r="N315" s="31">
        <f>VLOOKUP($C315,'Four Factors - Home'!$B:$O,13,FALSE)/100</f>
        <v>0.16</v>
      </c>
      <c r="O315" s="31">
        <f>VLOOKUP($C315,'Four Factors - Home'!$B:$O,14,FALSE)/100</f>
        <v>0.22800000000000001</v>
      </c>
      <c r="P315" s="17">
        <f>VLOOKUP($C315,'Advanced - Home'!B:T,18,FALSE)</f>
        <v>93.68</v>
      </c>
      <c r="Q315" s="17">
        <f>(P315+'Advanced - Home'!$S$33)/2</f>
        <v>96.247883172561615</v>
      </c>
      <c r="R315" s="31">
        <f t="shared" ref="R315" si="2865">AVERAGE(H315,L314)</f>
        <v>0.52400000000000002</v>
      </c>
      <c r="S315" s="31">
        <f t="shared" ref="S315" si="2866">AVERAGE(I315,M314)</f>
        <v>0.23599999999999999</v>
      </c>
      <c r="T315" s="31">
        <f t="shared" ref="T315" si="2867">AVERAGE(J315,N314)</f>
        <v>0.13300000000000001</v>
      </c>
      <c r="U315" s="31">
        <f t="shared" ref="U315" si="2868">AVERAGE(K315,O314)</f>
        <v>0.221</v>
      </c>
      <c r="V315" s="17">
        <f>Q315*Q314/'Advanced - Road'!$S$33</f>
        <v>96.403268311835447</v>
      </c>
      <c r="W315" s="17">
        <f t="shared" ref="W315" si="2869">W314</f>
        <v>96.405783085778353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0.53200000000000003</v>
      </c>
      <c r="I316" s="32">
        <f>VLOOKUP($C316,'Four Factors - Road'!$B:$O,8,FALSE)</f>
        <v>0.29199999999999998</v>
      </c>
      <c r="J316" s="32">
        <f>VLOOKUP($C316,'Four Factors - Road'!$B:$O,9,FALSE)/100</f>
        <v>0.14800000000000002</v>
      </c>
      <c r="K316" s="32">
        <f>VLOOKUP($C316,'Four Factors - Road'!$B:$O,10,FALSE)/100</f>
        <v>0.217</v>
      </c>
      <c r="L316" s="32">
        <f>VLOOKUP($C316,'Four Factors - Road'!$B:$O,11,FALSE)/100</f>
        <v>0.53500000000000003</v>
      </c>
      <c r="M316" s="32">
        <f>VLOOKUP($C316,'Four Factors - Road'!$B:$O,12,FALSE)</f>
        <v>0.22600000000000001</v>
      </c>
      <c r="N316" s="32">
        <f>VLOOKUP($C316,'Four Factors - Road'!$B:$O,13,FALSE)/100</f>
        <v>0.13900000000000001</v>
      </c>
      <c r="O316" s="32">
        <f>VLOOKUP($C316,'Four Factors - Road'!$B:$O,14,FALSE)/100</f>
        <v>0.254</v>
      </c>
      <c r="P316" s="21">
        <f>VLOOKUP($C316,'Advanced - Road'!B:T,18,FALSE)</f>
        <v>99.14</v>
      </c>
      <c r="Q316" s="21">
        <f>(P316+'Advanced - Road'!$S$33)/2</f>
        <v>98.980460878885324</v>
      </c>
      <c r="R316" s="32">
        <f t="shared" ref="R316" si="2873">AVERAGE(H316,L317)</f>
        <v>0.53249999999999997</v>
      </c>
      <c r="S316" s="32">
        <f t="shared" ref="S316" si="2874">AVERAGE(I316,M317)</f>
        <v>0.27349999999999997</v>
      </c>
      <c r="T316" s="32">
        <f t="shared" ref="T316" si="2875">AVERAGE(J316,N317)</f>
        <v>0.1305</v>
      </c>
      <c r="U316" s="32">
        <f t="shared" ref="U316" si="2876">AVERAGE(K316,O317)</f>
        <v>0.21299999999999999</v>
      </c>
      <c r="V316" s="21">
        <f>Q316*Q317/'Advanced - Home'!$S$33</f>
        <v>99.568556243815593</v>
      </c>
      <c r="W316" s="21">
        <f t="shared" ref="W316" si="2877">AVERAGE(V316:V317)</f>
        <v>99.565959035729435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0.53700000000000003</v>
      </c>
      <c r="I317" s="32">
        <f>VLOOKUP($C317,'Four Factors - Home'!$B:$O,8,FALSE)</f>
        <v>0.28599999999999998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0.28100000000000003</v>
      </c>
      <c r="L317" s="32">
        <f>VLOOKUP($C317,'Four Factors - Home'!$B:$O,11,FALSE)/100</f>
        <v>0.53299999999999992</v>
      </c>
      <c r="M317" s="32">
        <f>VLOOKUP($C317,'Four Factors - Home'!$B:$O,12,FALSE)</f>
        <v>0.255</v>
      </c>
      <c r="N317" s="32">
        <f>VLOOKUP($C317,'Four Factors - Home'!$B:$O,13,FALSE)/100</f>
        <v>0.113</v>
      </c>
      <c r="O317" s="32">
        <f>VLOOKUP($C317,'Four Factors - Home'!$B:$O,14,FALSE)/100</f>
        <v>0.20899999999999999</v>
      </c>
      <c r="P317" s="21">
        <f>VLOOKUP($C317,'Advanced - Home'!B:T,18,FALSE)</f>
        <v>99.99</v>
      </c>
      <c r="Q317" s="21">
        <f>(P317+'Advanced - Home'!$S$33)/2</f>
        <v>99.402883172561616</v>
      </c>
      <c r="R317" s="32">
        <f t="shared" ref="R317" si="2885">AVERAGE(H317,L316)</f>
        <v>0.53600000000000003</v>
      </c>
      <c r="S317" s="32">
        <f t="shared" ref="S317" si="2886">AVERAGE(I317,M316)</f>
        <v>0.25600000000000001</v>
      </c>
      <c r="T317" s="32">
        <f t="shared" ref="T317" si="2887">AVERAGE(J317,N316)</f>
        <v>0.14150000000000001</v>
      </c>
      <c r="U317" s="32">
        <f t="shared" ref="U317" si="2888">AVERAGE(K317,O316)</f>
        <v>0.26750000000000002</v>
      </c>
      <c r="V317" s="21">
        <f>Q317*Q316/'Advanced - Road'!$S$33</f>
        <v>99.563361827643263</v>
      </c>
      <c r="W317" s="21">
        <f t="shared" ref="W317" si="2889">W316</f>
        <v>99.565959035729435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0.53200000000000003</v>
      </c>
      <c r="I318" s="31">
        <f>VLOOKUP($C318,'Four Factors - Road'!$B:$O,8,FALSE)</f>
        <v>0.29199999999999998</v>
      </c>
      <c r="J318" s="31">
        <f>VLOOKUP($C318,'Four Factors - Road'!$B:$O,9,FALSE)/100</f>
        <v>0.14800000000000002</v>
      </c>
      <c r="K318" s="31">
        <f>VLOOKUP($C318,'Four Factors - Road'!$B:$O,10,FALSE)/100</f>
        <v>0.217</v>
      </c>
      <c r="L318" s="31">
        <f>VLOOKUP($C318,'Four Factors - Road'!$B:$O,11,FALSE)/100</f>
        <v>0.53500000000000003</v>
      </c>
      <c r="M318" s="31">
        <f>VLOOKUP($C318,'Four Factors - Road'!$B:$O,12,FALSE)</f>
        <v>0.22600000000000001</v>
      </c>
      <c r="N318" s="31">
        <f>VLOOKUP($C318,'Four Factors - Road'!$B:$O,13,FALSE)/100</f>
        <v>0.13900000000000001</v>
      </c>
      <c r="O318" s="31">
        <f>VLOOKUP($C318,'Four Factors - Road'!$B:$O,14,FALSE)/100</f>
        <v>0.254</v>
      </c>
      <c r="P318" s="17">
        <f>VLOOKUP($C318,'Advanced - Road'!B:T,18,FALSE)</f>
        <v>99.14</v>
      </c>
      <c r="Q318" s="17">
        <f>(P318+'Advanced - Road'!$S$33)/2</f>
        <v>98.980460878885324</v>
      </c>
      <c r="R318" s="31">
        <f t="shared" ref="R318" si="2893">AVERAGE(H318,L319)</f>
        <v>0.51150000000000007</v>
      </c>
      <c r="S318" s="31">
        <f t="shared" ref="S318" si="2894">AVERAGE(I318,M319)</f>
        <v>0.28249999999999997</v>
      </c>
      <c r="T318" s="31">
        <f t="shared" ref="T318" si="2895">AVERAGE(J318,N319)</f>
        <v>0.14350000000000002</v>
      </c>
      <c r="U318" s="31">
        <f t="shared" ref="U318" si="2896">AVERAGE(K318,O319)</f>
        <v>0.20350000000000001</v>
      </c>
      <c r="V318" s="17">
        <f>Q318*Q319/'Advanced - Home'!$S$33</f>
        <v>98.722147896887009</v>
      </c>
      <c r="W318" s="17">
        <f t="shared" ref="W318" si="2897">AVERAGE(V318:V319)</f>
        <v>98.719572767042052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0.503</v>
      </c>
      <c r="I319" s="31">
        <f>VLOOKUP($C319,'Four Factors - Home'!$B:$O,8,FALSE)</f>
        <v>0.22600000000000001</v>
      </c>
      <c r="J319" s="31">
        <f>VLOOKUP($C319,'Four Factors - Home'!$B:$O,9,FALSE)/100</f>
        <v>0.124</v>
      </c>
      <c r="K319" s="31">
        <f>VLOOKUP($C319,'Four Factors - Home'!$B:$O,10,FALSE)/100</f>
        <v>0.24199999999999999</v>
      </c>
      <c r="L319" s="31">
        <f>VLOOKUP($C319,'Four Factors - Home'!$B:$O,11,FALSE)/100</f>
        <v>0.49099999999999999</v>
      </c>
      <c r="M319" s="31">
        <f>VLOOKUP($C319,'Four Factors - Home'!$B:$O,12,FALSE)</f>
        <v>0.27300000000000002</v>
      </c>
      <c r="N319" s="31">
        <f>VLOOKUP($C319,'Four Factors - Home'!$B:$O,13,FALSE)/100</f>
        <v>0.13900000000000001</v>
      </c>
      <c r="O319" s="31">
        <f>VLOOKUP($C319,'Four Factors - Home'!$B:$O,14,FALSE)/100</f>
        <v>0.19</v>
      </c>
      <c r="P319" s="17">
        <f>VLOOKUP($C319,'Advanced - Home'!B:T,18,FALSE)</f>
        <v>98.3</v>
      </c>
      <c r="Q319" s="17">
        <f>(P319+'Advanced - Home'!$S$33)/2</f>
        <v>98.557883172561617</v>
      </c>
      <c r="R319" s="31">
        <f t="shared" ref="R319" si="2905">AVERAGE(H319,L318)</f>
        <v>0.51900000000000002</v>
      </c>
      <c r="S319" s="31">
        <f t="shared" ref="S319" si="2906">AVERAGE(I319,M318)</f>
        <v>0.22600000000000001</v>
      </c>
      <c r="T319" s="31">
        <f t="shared" ref="T319" si="2907">AVERAGE(J319,N318)</f>
        <v>0.13150000000000001</v>
      </c>
      <c r="U319" s="31">
        <f t="shared" ref="U319" si="2908">AVERAGE(K319,O318)</f>
        <v>0.248</v>
      </c>
      <c r="V319" s="17">
        <f>Q319*Q318/'Advanced - Road'!$S$33</f>
        <v>98.71699763719711</v>
      </c>
      <c r="W319" s="17">
        <f t="shared" ref="W319" si="2909">W318</f>
        <v>98.719572767042052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0.53200000000000003</v>
      </c>
      <c r="I320" s="32">
        <f>VLOOKUP($C320,'Four Factors - Road'!$B:$O,8,FALSE)</f>
        <v>0.29199999999999998</v>
      </c>
      <c r="J320" s="32">
        <f>VLOOKUP($C320,'Four Factors - Road'!$B:$O,9,FALSE)/100</f>
        <v>0.14800000000000002</v>
      </c>
      <c r="K320" s="32">
        <f>VLOOKUP($C320,'Four Factors - Road'!$B:$O,10,FALSE)/100</f>
        <v>0.217</v>
      </c>
      <c r="L320" s="32">
        <f>VLOOKUP($C320,'Four Factors - Road'!$B:$O,11,FALSE)/100</f>
        <v>0.53500000000000003</v>
      </c>
      <c r="M320" s="32">
        <f>VLOOKUP($C320,'Four Factors - Road'!$B:$O,12,FALSE)</f>
        <v>0.22600000000000001</v>
      </c>
      <c r="N320" s="32">
        <f>VLOOKUP($C320,'Four Factors - Road'!$B:$O,13,FALSE)/100</f>
        <v>0.13900000000000001</v>
      </c>
      <c r="O320" s="32">
        <f>VLOOKUP($C320,'Four Factors - Road'!$B:$O,14,FALSE)/100</f>
        <v>0.254</v>
      </c>
      <c r="P320" s="21">
        <f>VLOOKUP($C320,'Advanced - Road'!B:T,18,FALSE)</f>
        <v>99.14</v>
      </c>
      <c r="Q320" s="21">
        <f>(P320+'Advanced - Road'!$S$33)/2</f>
        <v>98.980460878885324</v>
      </c>
      <c r="R320" s="32">
        <f t="shared" ref="R320" si="2913">AVERAGE(H320,L321)</f>
        <v>0.50450000000000006</v>
      </c>
      <c r="S320" s="32">
        <f t="shared" ref="S320" si="2914">AVERAGE(I320,M321)</f>
        <v>0.27300000000000002</v>
      </c>
      <c r="T320" s="32">
        <f t="shared" ref="T320" si="2915">AVERAGE(J320,N321)</f>
        <v>0.14500000000000002</v>
      </c>
      <c r="U320" s="32">
        <f t="shared" ref="U320" si="2916">AVERAGE(K320,O321)</f>
        <v>0.22599999999999998</v>
      </c>
      <c r="V320" s="21">
        <f>Q320*Q321/'Advanced - Home'!$S$33</f>
        <v>100.93082293236338</v>
      </c>
      <c r="W320" s="21">
        <f t="shared" ref="W320" si="2917">AVERAGE(V320:V321)</f>
        <v>100.92819019006649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100.76288317256162</v>
      </c>
      <c r="R321" s="32">
        <f t="shared" ref="R321" si="2925">AVERAGE(H321,L320)</f>
        <v>0.56299999999999994</v>
      </c>
      <c r="S321" s="32">
        <f t="shared" ref="S321" si="2926">AVERAGE(I321,M320)</f>
        <v>0.24049999999999999</v>
      </c>
      <c r="T321" s="32">
        <f t="shared" ref="T321" si="2927">AVERAGE(J321,N320)</f>
        <v>0.14000000000000001</v>
      </c>
      <c r="U321" s="32">
        <f t="shared" ref="U321" si="2928">AVERAGE(K321,O320)</f>
        <v>0.24</v>
      </c>
      <c r="V321" s="21">
        <f>Q321*Q320/'Advanced - Road'!$S$33</f>
        <v>100.92555744776961</v>
      </c>
      <c r="W321" s="21">
        <f t="shared" ref="W321" si="2929">W320</f>
        <v>100.92819019006649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0.53200000000000003</v>
      </c>
      <c r="I322" s="31">
        <f>VLOOKUP($C322,'Four Factors - Road'!$B:$O,8,FALSE)</f>
        <v>0.29199999999999998</v>
      </c>
      <c r="J322" s="31">
        <f>VLOOKUP($C322,'Four Factors - Road'!$B:$O,9,FALSE)/100</f>
        <v>0.14800000000000002</v>
      </c>
      <c r="K322" s="31">
        <f>VLOOKUP($C322,'Four Factors - Road'!$B:$O,10,FALSE)/100</f>
        <v>0.217</v>
      </c>
      <c r="L322" s="31">
        <f>VLOOKUP($C322,'Four Factors - Road'!$B:$O,11,FALSE)/100</f>
        <v>0.53500000000000003</v>
      </c>
      <c r="M322" s="31">
        <f>VLOOKUP($C322,'Four Factors - Road'!$B:$O,12,FALSE)</f>
        <v>0.22600000000000001</v>
      </c>
      <c r="N322" s="31">
        <f>VLOOKUP($C322,'Four Factors - Road'!$B:$O,13,FALSE)/100</f>
        <v>0.13900000000000001</v>
      </c>
      <c r="O322" s="31">
        <f>VLOOKUP($C322,'Four Factors - Road'!$B:$O,14,FALSE)/100</f>
        <v>0.254</v>
      </c>
      <c r="P322" s="17">
        <f>VLOOKUP($C322,'Advanced - Road'!B:T,18,FALSE)</f>
        <v>99.14</v>
      </c>
      <c r="Q322" s="17">
        <f>(P322+'Advanced - Road'!$S$33)/2</f>
        <v>98.980460878885324</v>
      </c>
      <c r="R322" s="31">
        <f t="shared" ref="R322" si="2933">AVERAGE(H322,L323)</f>
        <v>0.52049999999999996</v>
      </c>
      <c r="S322" s="31">
        <f t="shared" ref="S322" si="2934">AVERAGE(I322,M323)</f>
        <v>0.26449999999999996</v>
      </c>
      <c r="T322" s="31">
        <f t="shared" ref="T322" si="2935">AVERAGE(J322,N323)</f>
        <v>0.14850000000000002</v>
      </c>
      <c r="U322" s="31">
        <f t="shared" ref="U322" si="2936">AVERAGE(K322,O323)</f>
        <v>0.23150000000000001</v>
      </c>
      <c r="V322" s="17">
        <f>Q322*Q323/'Advanced - Home'!$S$33</f>
        <v>100.77055626312247</v>
      </c>
      <c r="W322" s="17">
        <f t="shared" ref="W322" si="2937">AVERAGE(V322:V323)</f>
        <v>100.76792770132096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0.54500000000000004</v>
      </c>
      <c r="I323" s="31">
        <f>VLOOKUP($C323,'Four Factors - Home'!$B:$O,8,FALSE)</f>
        <v>0.312</v>
      </c>
      <c r="J323" s="31">
        <f>VLOOKUP($C323,'Four Factors - Home'!$B:$O,9,FALSE)/100</f>
        <v>0.13800000000000001</v>
      </c>
      <c r="K323" s="31">
        <f>VLOOKUP($C323,'Four Factors - Home'!$B:$O,10,FALSE)/100</f>
        <v>0.252</v>
      </c>
      <c r="L323" s="31">
        <f>VLOOKUP($C323,'Four Factors - Home'!$B:$O,11,FALSE)/100</f>
        <v>0.50900000000000001</v>
      </c>
      <c r="M323" s="31">
        <f>VLOOKUP($C323,'Four Factors - Home'!$B:$O,12,FALSE)</f>
        <v>0.23699999999999999</v>
      </c>
      <c r="N323" s="31">
        <f>VLOOKUP($C323,'Four Factors - Home'!$B:$O,13,FALSE)/100</f>
        <v>0.14899999999999999</v>
      </c>
      <c r="O323" s="31">
        <f>VLOOKUP($C323,'Four Factors - Home'!$B:$O,14,FALSE)/100</f>
        <v>0.24600000000000002</v>
      </c>
      <c r="P323" s="17">
        <f>VLOOKUP($C323,'Advanced - Home'!B:T,18,FALSE)</f>
        <v>102.39</v>
      </c>
      <c r="Q323" s="17">
        <f>(P323+'Advanced - Home'!$S$33)/2</f>
        <v>100.60288317256162</v>
      </c>
      <c r="R323" s="31">
        <f t="shared" ref="R323" si="2945">AVERAGE(H323,L322)</f>
        <v>0.54</v>
      </c>
      <c r="S323" s="31">
        <f t="shared" ref="S323" si="2946">AVERAGE(I323,M322)</f>
        <v>0.26900000000000002</v>
      </c>
      <c r="T323" s="31">
        <f t="shared" ref="T323" si="2947">AVERAGE(J323,N322)</f>
        <v>0.13850000000000001</v>
      </c>
      <c r="U323" s="31">
        <f t="shared" ref="U323" si="2948">AVERAGE(K323,O322)</f>
        <v>0.253</v>
      </c>
      <c r="V323" s="17">
        <f>Q323*Q322/'Advanced - Road'!$S$33</f>
        <v>100.76529913951944</v>
      </c>
      <c r="W323" s="17">
        <f t="shared" ref="W323" si="2949">W322</f>
        <v>100.76792770132096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0.53200000000000003</v>
      </c>
      <c r="I324" s="32">
        <f>VLOOKUP($C324,'Four Factors - Road'!$B:$O,8,FALSE)</f>
        <v>0.29199999999999998</v>
      </c>
      <c r="J324" s="32">
        <f>VLOOKUP($C324,'Four Factors - Road'!$B:$O,9,FALSE)/100</f>
        <v>0.14800000000000002</v>
      </c>
      <c r="K324" s="32">
        <f>VLOOKUP($C324,'Four Factors - Road'!$B:$O,10,FALSE)/100</f>
        <v>0.217</v>
      </c>
      <c r="L324" s="32">
        <f>VLOOKUP($C324,'Four Factors - Road'!$B:$O,11,FALSE)/100</f>
        <v>0.53500000000000003</v>
      </c>
      <c r="M324" s="32">
        <f>VLOOKUP($C324,'Four Factors - Road'!$B:$O,12,FALSE)</f>
        <v>0.22600000000000001</v>
      </c>
      <c r="N324" s="32">
        <f>VLOOKUP($C324,'Four Factors - Road'!$B:$O,13,FALSE)/100</f>
        <v>0.13900000000000001</v>
      </c>
      <c r="O324" s="32">
        <f>VLOOKUP($C324,'Four Factors - Road'!$B:$O,14,FALSE)/100</f>
        <v>0.254</v>
      </c>
      <c r="P324" s="21">
        <f>VLOOKUP($C324,'Advanced - Road'!B:T,18,FALSE)</f>
        <v>99.14</v>
      </c>
      <c r="Q324" s="21">
        <f>(P324+'Advanced - Road'!$S$33)/2</f>
        <v>98.980460878885324</v>
      </c>
      <c r="R324" s="32">
        <f t="shared" ref="R324" si="2953">AVERAGE(H324,L325)</f>
        <v>0.51450000000000007</v>
      </c>
      <c r="S324" s="32">
        <f t="shared" ref="S324" si="2954">AVERAGE(I324,M325)</f>
        <v>0.28649999999999998</v>
      </c>
      <c r="T324" s="32">
        <f t="shared" ref="T324" si="2955">AVERAGE(J324,N325)</f>
        <v>0.14900000000000002</v>
      </c>
      <c r="U324" s="32">
        <f t="shared" ref="U324" si="2956">AVERAGE(K324,O325)</f>
        <v>0.22799999999999998</v>
      </c>
      <c r="V324" s="21">
        <f>Q324*Q325/'Advanced - Home'!$S$33</f>
        <v>98.897439566369272</v>
      </c>
      <c r="W324" s="21">
        <f t="shared" ref="W324" si="2957">AVERAGE(V324:V325)</f>
        <v>98.894859864107502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0.52500000000000002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98.732883172561628</v>
      </c>
      <c r="R325" s="32">
        <f t="shared" ref="R325" si="2965">AVERAGE(H325,L324)</f>
        <v>0.53</v>
      </c>
      <c r="S325" s="32">
        <f t="shared" ref="S325" si="2966">AVERAGE(I325,M324)</f>
        <v>0.23849999999999999</v>
      </c>
      <c r="T325" s="32">
        <f t="shared" ref="T325" si="2967">AVERAGE(J325,N324)</f>
        <v>0.13550000000000001</v>
      </c>
      <c r="U325" s="32">
        <f t="shared" ref="U325" si="2968">AVERAGE(K325,O324)</f>
        <v>0.22500000000000001</v>
      </c>
      <c r="V325" s="21">
        <f>Q325*Q324/'Advanced - Road'!$S$33</f>
        <v>98.892280161845733</v>
      </c>
      <c r="W325" s="21">
        <f t="shared" ref="W325" si="2969">W324</f>
        <v>98.894859864107502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0.53200000000000003</v>
      </c>
      <c r="I326" s="31">
        <f>VLOOKUP($C326,'Four Factors - Road'!$B:$O,8,FALSE)</f>
        <v>0.29199999999999998</v>
      </c>
      <c r="J326" s="31">
        <f>VLOOKUP($C326,'Four Factors - Road'!$B:$O,9,FALSE)/100</f>
        <v>0.14800000000000002</v>
      </c>
      <c r="K326" s="31">
        <f>VLOOKUP($C326,'Four Factors - Road'!$B:$O,10,FALSE)/100</f>
        <v>0.217</v>
      </c>
      <c r="L326" s="31">
        <f>VLOOKUP($C326,'Four Factors - Road'!$B:$O,11,FALSE)/100</f>
        <v>0.53500000000000003</v>
      </c>
      <c r="M326" s="31">
        <f>VLOOKUP($C326,'Four Factors - Road'!$B:$O,12,FALSE)</f>
        <v>0.22600000000000001</v>
      </c>
      <c r="N326" s="31">
        <f>VLOOKUP($C326,'Four Factors - Road'!$B:$O,13,FALSE)/100</f>
        <v>0.13900000000000001</v>
      </c>
      <c r="O326" s="31">
        <f>VLOOKUP($C326,'Four Factors - Road'!$B:$O,14,FALSE)/100</f>
        <v>0.254</v>
      </c>
      <c r="P326" s="17">
        <f>VLOOKUP($C326,'Advanced - Road'!B:T,18,FALSE)</f>
        <v>99.14</v>
      </c>
      <c r="Q326" s="17">
        <f>(P326+'Advanced - Road'!$S$33)/2</f>
        <v>98.980460878885324</v>
      </c>
      <c r="R326" s="31">
        <f t="shared" ref="R326" si="2973">AVERAGE(H326,L327)</f>
        <v>0.51</v>
      </c>
      <c r="S326" s="31">
        <f t="shared" ref="S326" si="2974">AVERAGE(I326,M327)</f>
        <v>0.28649999999999998</v>
      </c>
      <c r="T326" s="31">
        <f t="shared" ref="T326" si="2975">AVERAGE(J326,N327)</f>
        <v>0.14950000000000002</v>
      </c>
      <c r="U326" s="31">
        <f t="shared" ref="U326" si="2976">AVERAGE(K326,O327)</f>
        <v>0.23249999999999998</v>
      </c>
      <c r="V326" s="17">
        <f>Q326*Q327/'Advanced - Home'!$S$33</f>
        <v>98.792264564679897</v>
      </c>
      <c r="W326" s="17">
        <f t="shared" ref="W326" si="2977">AVERAGE(V326:V327)</f>
        <v>98.78968760586821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0.53799999999999992</v>
      </c>
      <c r="I327" s="31">
        <f>VLOOKUP($C327,'Four Factors - Home'!$B:$O,8,FALSE)</f>
        <v>0.29599999999999999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0.48799999999999999</v>
      </c>
      <c r="M327" s="31">
        <f>VLOOKUP($C327,'Four Factors - Home'!$B:$O,12,FALSE)</f>
        <v>0.28100000000000003</v>
      </c>
      <c r="N327" s="31">
        <f>VLOOKUP($C327,'Four Factors - Home'!$B:$O,13,FALSE)/100</f>
        <v>0.151</v>
      </c>
      <c r="O327" s="31">
        <f>VLOOKUP($C327,'Four Factors - Home'!$B:$O,14,FALSE)/100</f>
        <v>0.248</v>
      </c>
      <c r="P327" s="17">
        <f>VLOOKUP($C327,'Advanced - Home'!B:T,18,FALSE)</f>
        <v>98.44</v>
      </c>
      <c r="Q327" s="17">
        <f>(P327+'Advanced - Home'!$S$33)/2</f>
        <v>98.62788317256161</v>
      </c>
      <c r="R327" s="31">
        <f t="shared" ref="R327" si="2985">AVERAGE(H327,L326)</f>
        <v>0.53649999999999998</v>
      </c>
      <c r="S327" s="31">
        <f t="shared" ref="S327" si="2986">AVERAGE(I327,M326)</f>
        <v>0.26100000000000001</v>
      </c>
      <c r="T327" s="31">
        <f t="shared" ref="T327" si="2987">AVERAGE(J327,N326)</f>
        <v>0.13750000000000001</v>
      </c>
      <c r="U327" s="31">
        <f t="shared" ref="U327" si="2988">AVERAGE(K327,O326)</f>
        <v>0.23749999999999999</v>
      </c>
      <c r="V327" s="17">
        <f>Q327*Q326/'Advanced - Road'!$S$33</f>
        <v>98.787110647056537</v>
      </c>
      <c r="W327" s="17">
        <f t="shared" ref="W327" si="2989">W326</f>
        <v>98.78968760586821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0.53200000000000003</v>
      </c>
      <c r="I328" s="32">
        <f>VLOOKUP($C328,'Four Factors - Road'!$B:$O,8,FALSE)</f>
        <v>0.29199999999999998</v>
      </c>
      <c r="J328" s="32">
        <f>VLOOKUP($C328,'Four Factors - Road'!$B:$O,9,FALSE)/100</f>
        <v>0.14800000000000002</v>
      </c>
      <c r="K328" s="32">
        <f>VLOOKUP($C328,'Four Factors - Road'!$B:$O,10,FALSE)/100</f>
        <v>0.217</v>
      </c>
      <c r="L328" s="32">
        <f>VLOOKUP($C328,'Four Factors - Road'!$B:$O,11,FALSE)/100</f>
        <v>0.53500000000000003</v>
      </c>
      <c r="M328" s="32">
        <f>VLOOKUP($C328,'Four Factors - Road'!$B:$O,12,FALSE)</f>
        <v>0.22600000000000001</v>
      </c>
      <c r="N328" s="32">
        <f>VLOOKUP($C328,'Four Factors - Road'!$B:$O,13,FALSE)/100</f>
        <v>0.13900000000000001</v>
      </c>
      <c r="O328" s="32">
        <f>VLOOKUP($C328,'Four Factors - Road'!$B:$O,14,FALSE)/100</f>
        <v>0.254</v>
      </c>
      <c r="P328" s="21">
        <f>VLOOKUP($C328,'Advanced - Road'!B:T,18,FALSE)</f>
        <v>99.14</v>
      </c>
      <c r="Q328" s="21">
        <f>(P328+'Advanced - Road'!$S$33)/2</f>
        <v>98.980460878885324</v>
      </c>
      <c r="R328" s="32">
        <f t="shared" ref="R328" si="2993">AVERAGE(H328,L329)</f>
        <v>0.53200000000000003</v>
      </c>
      <c r="S328" s="32">
        <f t="shared" ref="S328" si="2994">AVERAGE(I328,M329)</f>
        <v>0.28000000000000003</v>
      </c>
      <c r="T328" s="32">
        <f t="shared" ref="T328" si="2995">AVERAGE(J328,N329)</f>
        <v>0.14600000000000002</v>
      </c>
      <c r="U328" s="32">
        <f t="shared" ref="U328" si="2996">AVERAGE(K328,O329)</f>
        <v>0.22549999999999998</v>
      </c>
      <c r="V328" s="21">
        <f>Q328*Q329/'Advanced - Home'!$S$33</f>
        <v>99.74885624671164</v>
      </c>
      <c r="W328" s="21">
        <f t="shared" ref="W328" si="2997">AVERAGE(V328:V329)</f>
        <v>99.746254335568167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0.51500000000000001</v>
      </c>
      <c r="I329" s="32">
        <f>VLOOKUP($C329,'Four Factors - Home'!$B:$O,8,FALSE)</f>
        <v>0.26200000000000001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0.26400000000000001</v>
      </c>
      <c r="L329" s="32">
        <f>VLOOKUP($C329,'Four Factors - Home'!$B:$O,11,FALSE)/100</f>
        <v>0.53200000000000003</v>
      </c>
      <c r="M329" s="32">
        <f>VLOOKUP($C329,'Four Factors - Home'!$B:$O,12,FALSE)</f>
        <v>0.26800000000000002</v>
      </c>
      <c r="N329" s="32">
        <f>VLOOKUP($C329,'Four Factors - Home'!$B:$O,13,FALSE)/100</f>
        <v>0.14400000000000002</v>
      </c>
      <c r="O329" s="32">
        <f>VLOOKUP($C329,'Four Factors - Home'!$B:$O,14,FALSE)/100</f>
        <v>0.23399999999999999</v>
      </c>
      <c r="P329" s="21">
        <f>VLOOKUP($C329,'Advanced - Home'!B:T,18,FALSE)</f>
        <v>100.35</v>
      </c>
      <c r="Q329" s="21">
        <f>(P329+'Advanced - Home'!$S$33)/2</f>
        <v>99.582883172561623</v>
      </c>
      <c r="R329" s="32">
        <f t="shared" ref="R329" si="3005">AVERAGE(H329,L328)</f>
        <v>0.52500000000000002</v>
      </c>
      <c r="S329" s="32">
        <f t="shared" ref="S329" si="3006">AVERAGE(I329,M328)</f>
        <v>0.24399999999999999</v>
      </c>
      <c r="T329" s="32">
        <f t="shared" ref="T329" si="3007">AVERAGE(J329,N328)</f>
        <v>0.14300000000000002</v>
      </c>
      <c r="U329" s="32">
        <f t="shared" ref="U329" si="3008">AVERAGE(K329,O328)</f>
        <v>0.25900000000000001</v>
      </c>
      <c r="V329" s="21">
        <f>Q329*Q328/'Advanced - Road'!$S$33</f>
        <v>99.743652424424695</v>
      </c>
      <c r="W329" s="21">
        <f t="shared" ref="W329" si="3009">W328</f>
        <v>99.746254335568167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0.53200000000000003</v>
      </c>
      <c r="I330" s="31">
        <f>VLOOKUP($C330,'Four Factors - Road'!$B:$O,8,FALSE)</f>
        <v>0.29199999999999998</v>
      </c>
      <c r="J330" s="31">
        <f>VLOOKUP($C330,'Four Factors - Road'!$B:$O,9,FALSE)/100</f>
        <v>0.14800000000000002</v>
      </c>
      <c r="K330" s="31">
        <f>VLOOKUP($C330,'Four Factors - Road'!$B:$O,10,FALSE)/100</f>
        <v>0.217</v>
      </c>
      <c r="L330" s="31">
        <f>VLOOKUP($C330,'Four Factors - Road'!$B:$O,11,FALSE)/100</f>
        <v>0.53500000000000003</v>
      </c>
      <c r="M330" s="31">
        <f>VLOOKUP($C330,'Four Factors - Road'!$B:$O,12,FALSE)</f>
        <v>0.22600000000000001</v>
      </c>
      <c r="N330" s="31">
        <f>VLOOKUP($C330,'Four Factors - Road'!$B:$O,13,FALSE)/100</f>
        <v>0.13900000000000001</v>
      </c>
      <c r="O330" s="31">
        <f>VLOOKUP($C330,'Four Factors - Road'!$B:$O,14,FALSE)/100</f>
        <v>0.254</v>
      </c>
      <c r="P330" s="17">
        <f>VLOOKUP($C330,'Advanced - Road'!B:T,18,FALSE)</f>
        <v>99.14</v>
      </c>
      <c r="Q330" s="17">
        <f>(P330+'Advanced - Road'!$S$33)/2</f>
        <v>98.980460878885324</v>
      </c>
      <c r="R330" s="31">
        <f t="shared" ref="R330" si="3013">AVERAGE(H330,L331)</f>
        <v>0.50450000000000006</v>
      </c>
      <c r="S330" s="31">
        <f t="shared" ref="S330" si="3014">AVERAGE(I330,M331)</f>
        <v>0.32199999999999995</v>
      </c>
      <c r="T330" s="31">
        <f t="shared" ref="T330" si="3015">AVERAGE(J330,N331)</f>
        <v>0.14950000000000002</v>
      </c>
      <c r="U330" s="31">
        <f t="shared" ref="U330" si="3016">AVERAGE(K330,O331)</f>
        <v>0.2145</v>
      </c>
      <c r="V330" s="17">
        <f>Q330*Q331/'Advanced - Home'!$S$33</f>
        <v>97.520147877580129</v>
      </c>
      <c r="W330" s="17">
        <f t="shared" ref="W330" si="3017">AVERAGE(V330:V331)</f>
        <v>97.51760410145053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0.46899999999999997</v>
      </c>
      <c r="I331" s="31">
        <f>VLOOKUP($C331,'Four Factors - Home'!$B:$O,8,FALSE)</f>
        <v>0.29699999999999999</v>
      </c>
      <c r="J331" s="31">
        <f>VLOOKUP($C331,'Four Factors - Home'!$B:$O,9,FALSE)/100</f>
        <v>0.14199999999999999</v>
      </c>
      <c r="K331" s="31">
        <f>VLOOKUP($C331,'Four Factors - Home'!$B:$O,10,FALSE)/100</f>
        <v>0.27399999999999997</v>
      </c>
      <c r="L331" s="31">
        <f>VLOOKUP($C331,'Four Factors - Home'!$B:$O,11,FALSE)/100</f>
        <v>0.47700000000000004</v>
      </c>
      <c r="M331" s="31">
        <f>VLOOKUP($C331,'Four Factors - Home'!$B:$O,12,FALSE)</f>
        <v>0.35199999999999998</v>
      </c>
      <c r="N331" s="31">
        <f>VLOOKUP($C331,'Four Factors - Home'!$B:$O,13,FALSE)/100</f>
        <v>0.151</v>
      </c>
      <c r="O331" s="31">
        <f>VLOOKUP($C331,'Four Factors - Home'!$B:$O,14,FALSE)/100</f>
        <v>0.21199999999999999</v>
      </c>
      <c r="P331" s="17">
        <f>VLOOKUP($C331,'Advanced - Home'!B:T,18,FALSE)</f>
        <v>95.9</v>
      </c>
      <c r="Q331" s="17">
        <f>(P331+'Advanced - Home'!$S$33)/2</f>
        <v>97.357883172561628</v>
      </c>
      <c r="R331" s="31">
        <f t="shared" ref="R331" si="3025">AVERAGE(H331,L330)</f>
        <v>0.502</v>
      </c>
      <c r="S331" s="31">
        <f t="shared" ref="S331" si="3026">AVERAGE(I331,M330)</f>
        <v>0.26150000000000001</v>
      </c>
      <c r="T331" s="31">
        <f t="shared" ref="T331" si="3027">AVERAGE(J331,N330)</f>
        <v>0.14050000000000001</v>
      </c>
      <c r="U331" s="31">
        <f t="shared" ref="U331" si="3028">AVERAGE(K331,O330)</f>
        <v>0.26400000000000001</v>
      </c>
      <c r="V331" s="17">
        <f>Q331*Q330/'Advanced - Road'!$S$33</f>
        <v>97.515060325320917</v>
      </c>
      <c r="W331" s="17">
        <f t="shared" ref="W331" si="3029">W330</f>
        <v>97.51760410145053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0.53200000000000003</v>
      </c>
      <c r="I332" s="32">
        <f>VLOOKUP($C332,'Four Factors - Road'!$B:$O,8,FALSE)</f>
        <v>0.29199999999999998</v>
      </c>
      <c r="J332" s="32">
        <f>VLOOKUP($C332,'Four Factors - Road'!$B:$O,9,FALSE)/100</f>
        <v>0.14800000000000002</v>
      </c>
      <c r="K332" s="32">
        <f>VLOOKUP($C332,'Four Factors - Road'!$B:$O,10,FALSE)/100</f>
        <v>0.217</v>
      </c>
      <c r="L332" s="32">
        <f>VLOOKUP($C332,'Four Factors - Road'!$B:$O,11,FALSE)/100</f>
        <v>0.53500000000000003</v>
      </c>
      <c r="M332" s="32">
        <f>VLOOKUP($C332,'Four Factors - Road'!$B:$O,12,FALSE)</f>
        <v>0.22600000000000001</v>
      </c>
      <c r="N332" s="32">
        <f>VLOOKUP($C332,'Four Factors - Road'!$B:$O,13,FALSE)/100</f>
        <v>0.13900000000000001</v>
      </c>
      <c r="O332" s="32">
        <f>VLOOKUP($C332,'Four Factors - Road'!$B:$O,14,FALSE)/100</f>
        <v>0.254</v>
      </c>
      <c r="P332" s="21">
        <f>VLOOKUP($C332,'Advanced - Road'!B:T,18,FALSE)</f>
        <v>99.14</v>
      </c>
      <c r="Q332" s="21">
        <f>(P332+'Advanced - Road'!$S$33)/2</f>
        <v>98.980460878885324</v>
      </c>
      <c r="R332" s="32">
        <f t="shared" ref="R332" si="3033">AVERAGE(H332,L333)</f>
        <v>0.51049999999999995</v>
      </c>
      <c r="S332" s="32">
        <f t="shared" ref="S332" si="3034">AVERAGE(I332,M333)</f>
        <v>0.27700000000000002</v>
      </c>
      <c r="T332" s="32">
        <f t="shared" ref="T332" si="3035">AVERAGE(J332,N333)</f>
        <v>0.14100000000000001</v>
      </c>
      <c r="U332" s="32">
        <f t="shared" ref="U332" si="3036">AVERAGE(K332,O333)</f>
        <v>0.2195</v>
      </c>
      <c r="V332" s="21">
        <f>Q332*Q333/'Advanced - Home'!$S$33</f>
        <v>98.667056229335429</v>
      </c>
      <c r="W332" s="21">
        <f t="shared" ref="W332" si="3037">AVERAGE(V332:V333)</f>
        <v>98.664482536535772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0.53100000000000003</v>
      </c>
      <c r="I333" s="32">
        <f>VLOOKUP($C333,'Four Factors - Home'!$B:$O,8,FALSE)</f>
        <v>0.27100000000000002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0.221</v>
      </c>
      <c r="L333" s="32">
        <f>VLOOKUP($C333,'Four Factors - Home'!$B:$O,11,FALSE)/100</f>
        <v>0.48899999999999999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0.222</v>
      </c>
      <c r="P333" s="21">
        <f>VLOOKUP($C333,'Advanced - Home'!B:T,18,FALSE)</f>
        <v>98.19</v>
      </c>
      <c r="Q333" s="21">
        <f>(P333+'Advanced - Home'!$S$33)/2</f>
        <v>98.50288317256161</v>
      </c>
      <c r="R333" s="32">
        <f t="shared" ref="R333" si="3045">AVERAGE(H333,L332)</f>
        <v>0.53300000000000003</v>
      </c>
      <c r="S333" s="32">
        <f t="shared" ref="S333" si="3046">AVERAGE(I333,M332)</f>
        <v>0.2485</v>
      </c>
      <c r="T333" s="32">
        <f t="shared" ref="T333" si="3047">AVERAGE(J333,N332)</f>
        <v>0.13900000000000001</v>
      </c>
      <c r="U333" s="32">
        <f t="shared" ref="U333" si="3048">AVERAGE(K333,O332)</f>
        <v>0.23749999999999999</v>
      </c>
      <c r="V333" s="21">
        <f>Q333*Q332/'Advanced - Road'!$S$33</f>
        <v>98.661908843736114</v>
      </c>
      <c r="W333" s="21">
        <f t="shared" ref="W333" si="3049">W332</f>
        <v>98.664482536535772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0.53200000000000003</v>
      </c>
      <c r="I334" s="31">
        <f>VLOOKUP($C334,'Four Factors - Road'!$B:$O,8,FALSE)</f>
        <v>0.29199999999999998</v>
      </c>
      <c r="J334" s="31">
        <f>VLOOKUP($C334,'Four Factors - Road'!$B:$O,9,FALSE)/100</f>
        <v>0.14800000000000002</v>
      </c>
      <c r="K334" s="31">
        <f>VLOOKUP($C334,'Four Factors - Road'!$B:$O,10,FALSE)/100</f>
        <v>0.217</v>
      </c>
      <c r="L334" s="31">
        <f>VLOOKUP($C334,'Four Factors - Road'!$B:$O,11,FALSE)/100</f>
        <v>0.53500000000000003</v>
      </c>
      <c r="M334" s="31">
        <f>VLOOKUP($C334,'Four Factors - Road'!$B:$O,12,FALSE)</f>
        <v>0.22600000000000001</v>
      </c>
      <c r="N334" s="31">
        <f>VLOOKUP($C334,'Four Factors - Road'!$B:$O,13,FALSE)/100</f>
        <v>0.13900000000000001</v>
      </c>
      <c r="O334" s="31">
        <f>VLOOKUP($C334,'Four Factors - Road'!$B:$O,14,FALSE)/100</f>
        <v>0.254</v>
      </c>
      <c r="P334" s="17">
        <f>VLOOKUP($C334,'Advanced - Road'!B:T,18,FALSE)</f>
        <v>99.14</v>
      </c>
      <c r="Q334" s="17">
        <f>(P334+'Advanced - Road'!$S$33)/2</f>
        <v>98.980460878885324</v>
      </c>
      <c r="R334" s="31">
        <f t="shared" ref="R334" si="3053">AVERAGE(H334,L335)</f>
        <v>0.52800000000000002</v>
      </c>
      <c r="S334" s="31">
        <f t="shared" ref="S334" si="3054">AVERAGE(I334,M335)</f>
        <v>0.29749999999999999</v>
      </c>
      <c r="T334" s="31">
        <f t="shared" ref="T334" si="3055">AVERAGE(J334,N335)</f>
        <v>0.15500000000000003</v>
      </c>
      <c r="U334" s="31">
        <f t="shared" ref="U334" si="3056">AVERAGE(K334,O335)</f>
        <v>0.22549999999999998</v>
      </c>
      <c r="V334" s="17">
        <f>Q334*Q335/'Advanced - Home'!$S$33</f>
        <v>98.732164563714548</v>
      </c>
      <c r="W334" s="17">
        <f t="shared" ref="W334" si="3057">AVERAGE(V334:V335)</f>
        <v>98.729589172588646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0.53500000000000003</v>
      </c>
      <c r="I335" s="31">
        <f>VLOOKUP($C335,'Four Factors - Home'!$B:$O,8,FALSE)</f>
        <v>0.29599999999999999</v>
      </c>
      <c r="J335" s="31">
        <f>VLOOKUP($C335,'Four Factors - Home'!$B:$O,9,FALSE)/100</f>
        <v>0.14099999999999999</v>
      </c>
      <c r="K335" s="31">
        <f>VLOOKUP($C335,'Four Factors - Home'!$B:$O,10,FALSE)/100</f>
        <v>0.21199999999999999</v>
      </c>
      <c r="L335" s="31">
        <f>VLOOKUP($C335,'Four Factors - Home'!$B:$O,11,FALSE)/100</f>
        <v>0.52400000000000002</v>
      </c>
      <c r="M335" s="31">
        <f>VLOOKUP($C335,'Four Factors - Home'!$B:$O,12,FALSE)</f>
        <v>0.30299999999999999</v>
      </c>
      <c r="N335" s="31">
        <f>VLOOKUP($C335,'Four Factors - Home'!$B:$O,13,FALSE)/100</f>
        <v>0.16200000000000001</v>
      </c>
      <c r="O335" s="31">
        <f>VLOOKUP($C335,'Four Factors - Home'!$B:$O,14,FALSE)/100</f>
        <v>0.23399999999999999</v>
      </c>
      <c r="P335" s="17">
        <f>VLOOKUP($C335,'Advanced - Home'!B:T,18,FALSE)</f>
        <v>98.32</v>
      </c>
      <c r="Q335" s="17">
        <f>(P335+'Advanced - Home'!$S$33)/2</f>
        <v>98.567883172561608</v>
      </c>
      <c r="R335" s="31">
        <f t="shared" ref="R335" si="3065">AVERAGE(H335,L334)</f>
        <v>0.53500000000000003</v>
      </c>
      <c r="S335" s="31">
        <f t="shared" ref="S335" si="3066">AVERAGE(I335,M334)</f>
        <v>0.26100000000000001</v>
      </c>
      <c r="T335" s="31">
        <f t="shared" ref="T335" si="3067">AVERAGE(J335,N334)</f>
        <v>0.14000000000000001</v>
      </c>
      <c r="U335" s="31">
        <f t="shared" ref="U335" si="3068">AVERAGE(K335,O334)</f>
        <v>0.23299999999999998</v>
      </c>
      <c r="V335" s="17">
        <f>Q335*Q334/'Advanced - Road'!$S$33</f>
        <v>98.72701378146273</v>
      </c>
      <c r="W335" s="17">
        <f t="shared" ref="W335" si="3069">W334</f>
        <v>98.729589172588646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0.53200000000000003</v>
      </c>
      <c r="I336" s="32">
        <f>VLOOKUP($C336,'Four Factors - Road'!$B:$O,8,FALSE)</f>
        <v>0.29199999999999998</v>
      </c>
      <c r="J336" s="32">
        <f>VLOOKUP($C336,'Four Factors - Road'!$B:$O,9,FALSE)/100</f>
        <v>0.14800000000000002</v>
      </c>
      <c r="K336" s="32">
        <f>VLOOKUP($C336,'Four Factors - Road'!$B:$O,10,FALSE)/100</f>
        <v>0.217</v>
      </c>
      <c r="L336" s="32">
        <f>VLOOKUP($C336,'Four Factors - Road'!$B:$O,11,FALSE)/100</f>
        <v>0.53500000000000003</v>
      </c>
      <c r="M336" s="32">
        <f>VLOOKUP($C336,'Four Factors - Road'!$B:$O,12,FALSE)</f>
        <v>0.22600000000000001</v>
      </c>
      <c r="N336" s="32">
        <f>VLOOKUP($C336,'Four Factors - Road'!$B:$O,13,FALSE)/100</f>
        <v>0.13900000000000001</v>
      </c>
      <c r="O336" s="32">
        <f>VLOOKUP($C336,'Four Factors - Road'!$B:$O,14,FALSE)/100</f>
        <v>0.254</v>
      </c>
      <c r="P336" s="21">
        <f>VLOOKUP($C336,'Advanced - Road'!B:T,18,FALSE)</f>
        <v>99.14</v>
      </c>
      <c r="Q336" s="21">
        <f>(P336+'Advanced - Road'!$S$33)/2</f>
        <v>98.980460878885324</v>
      </c>
      <c r="R336" s="32">
        <f t="shared" ref="R336" si="3073">AVERAGE(H336,L337)</f>
        <v>0.53100000000000003</v>
      </c>
      <c r="S336" s="32">
        <f t="shared" ref="S336" si="3074">AVERAGE(I336,M337)</f>
        <v>0.28249999999999997</v>
      </c>
      <c r="T336" s="32">
        <f t="shared" ref="T336" si="3075">AVERAGE(J336,N337)</f>
        <v>0.15000000000000002</v>
      </c>
      <c r="U336" s="32">
        <f t="shared" ref="U336" si="3076">AVERAGE(K336,O337)</f>
        <v>0.217</v>
      </c>
      <c r="V336" s="21">
        <f>Q336*Q337/'Advanced - Home'!$S$33</f>
        <v>97.890764550199748</v>
      </c>
      <c r="W336" s="21">
        <f t="shared" ref="W336" si="3077">AVERAGE(V336:V337)</f>
        <v>97.888211106674589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108</v>
      </c>
      <c r="Z336" s="23">
        <f t="shared" ref="Z336" si="3078">Y337-Y336</f>
        <v>1</v>
      </c>
      <c r="AA336" s="23">
        <f t="shared" ref="AA336" si="3079">Y336+Y337</f>
        <v>217</v>
      </c>
      <c r="AB336" s="22">
        <f t="shared" ref="AB336" si="3080">D336-Z336</f>
        <v>-1</v>
      </c>
      <c r="AC336" s="22">
        <f t="shared" ref="AC336" si="3081">AA336-E336</f>
        <v>217</v>
      </c>
      <c r="AD336" s="22">
        <f t="shared" si="2581"/>
        <v>108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97.727883172561619</v>
      </c>
      <c r="R337" s="32">
        <f t="shared" ref="R337" si="3085">AVERAGE(H337,L336)</f>
        <v>0.52950000000000008</v>
      </c>
      <c r="S337" s="32">
        <f t="shared" ref="S337" si="3086">AVERAGE(I337,M336)</f>
        <v>0.26100000000000001</v>
      </c>
      <c r="T337" s="32">
        <f t="shared" ref="T337" si="3087">AVERAGE(J337,N336)</f>
        <v>0.14450000000000002</v>
      </c>
      <c r="U337" s="32">
        <f t="shared" ref="U337" si="3088">AVERAGE(K337,O336)</f>
        <v>0.26149999999999995</v>
      </c>
      <c r="V337" s="21">
        <f>Q337*Q336/'Advanced - Road'!$S$33</f>
        <v>97.885657663149416</v>
      </c>
      <c r="W337" s="21">
        <f t="shared" ref="W337" si="3089">W336</f>
        <v>97.888211106674589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-1</v>
      </c>
      <c r="AA337" s="23">
        <f t="shared" ref="AA337" si="3091">AA336</f>
        <v>217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0.53200000000000003</v>
      </c>
      <c r="I338" s="31">
        <f>VLOOKUP($C338,'Four Factors - Road'!$B:$O,8,FALSE)</f>
        <v>0.29199999999999998</v>
      </c>
      <c r="J338" s="31">
        <f>VLOOKUP($C338,'Four Factors - Road'!$B:$O,9,FALSE)/100</f>
        <v>0.14800000000000002</v>
      </c>
      <c r="K338" s="31">
        <f>VLOOKUP($C338,'Four Factors - Road'!$B:$O,10,FALSE)/100</f>
        <v>0.217</v>
      </c>
      <c r="L338" s="31">
        <f>VLOOKUP($C338,'Four Factors - Road'!$B:$O,11,FALSE)/100</f>
        <v>0.53500000000000003</v>
      </c>
      <c r="M338" s="31">
        <f>VLOOKUP($C338,'Four Factors - Road'!$B:$O,12,FALSE)</f>
        <v>0.22600000000000001</v>
      </c>
      <c r="N338" s="31">
        <f>VLOOKUP($C338,'Four Factors - Road'!$B:$O,13,FALSE)/100</f>
        <v>0.13900000000000001</v>
      </c>
      <c r="O338" s="31">
        <f>VLOOKUP($C338,'Four Factors - Road'!$B:$O,14,FALSE)/100</f>
        <v>0.254</v>
      </c>
      <c r="P338" s="17">
        <f>VLOOKUP($C338,'Advanced - Road'!B:T,18,FALSE)</f>
        <v>99.14</v>
      </c>
      <c r="Q338" s="17">
        <f>(P338+'Advanced - Road'!$S$33)/2</f>
        <v>98.980460878885324</v>
      </c>
      <c r="R338" s="31">
        <f t="shared" ref="R338" si="3093">AVERAGE(H338,L339)</f>
        <v>0.51750000000000007</v>
      </c>
      <c r="S338" s="31">
        <f t="shared" ref="S338" si="3094">AVERAGE(I338,M339)</f>
        <v>0.26600000000000001</v>
      </c>
      <c r="T338" s="31">
        <f t="shared" ref="T338" si="3095">AVERAGE(J338,N339)</f>
        <v>0.13950000000000001</v>
      </c>
      <c r="U338" s="31">
        <f t="shared" ref="U338" si="3096">AVERAGE(K338,O339)</f>
        <v>0.22199999999999998</v>
      </c>
      <c r="V338" s="17">
        <f>Q338*Q339/'Advanced - Home'!$S$33</f>
        <v>99.9692229169179</v>
      </c>
      <c r="W338" s="17">
        <f t="shared" ref="W338" si="3097">AVERAGE(V338:V339)</f>
        <v>99.966615257593276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0.26300000000000001</v>
      </c>
      <c r="J339" s="31">
        <f>VLOOKUP($C339,'Four Factors - Home'!$B:$O,9,FALSE)/100</f>
        <v>0.12300000000000001</v>
      </c>
      <c r="K339" s="31">
        <f>VLOOKUP($C339,'Four Factors - Home'!$B:$O,10,FALSE)/100</f>
        <v>0.184</v>
      </c>
      <c r="L339" s="31">
        <f>VLOOKUP($C339,'Four Factors - Home'!$B:$O,11,FALSE)/100</f>
        <v>0.503</v>
      </c>
      <c r="M339" s="31">
        <f>VLOOKUP($C339,'Four Factors - Home'!$B:$O,12,FALSE)</f>
        <v>0.24</v>
      </c>
      <c r="N339" s="31">
        <f>VLOOKUP($C339,'Four Factors - Home'!$B:$O,13,FALSE)/100</f>
        <v>0.13100000000000001</v>
      </c>
      <c r="O339" s="31">
        <f>VLOOKUP($C339,'Four Factors - Home'!$B:$O,14,FALSE)/100</f>
        <v>0.22699999999999998</v>
      </c>
      <c r="P339" s="17">
        <f>VLOOKUP($C339,'Advanced - Home'!B:T,18,FALSE)</f>
        <v>100.79</v>
      </c>
      <c r="Q339" s="17">
        <f>(P339+'Advanced - Home'!$S$33)/2</f>
        <v>99.802883172561621</v>
      </c>
      <c r="R339" s="31">
        <f t="shared" ref="R339" si="3105">AVERAGE(H339,L338)</f>
        <v>0.51900000000000002</v>
      </c>
      <c r="S339" s="31">
        <f t="shared" ref="S339" si="3106">AVERAGE(I339,M338)</f>
        <v>0.2445</v>
      </c>
      <c r="T339" s="31">
        <f t="shared" ref="T339" si="3107">AVERAGE(J339,N338)</f>
        <v>0.13100000000000001</v>
      </c>
      <c r="U339" s="31">
        <f t="shared" ref="U339" si="3108">AVERAGE(K339,O338)</f>
        <v>0.219</v>
      </c>
      <c r="V339" s="17">
        <f>Q339*Q338/'Advanced - Road'!$S$33</f>
        <v>99.964007598268665</v>
      </c>
      <c r="W339" s="17">
        <f t="shared" ref="W339" si="3109">W338</f>
        <v>99.966615257593276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0.53200000000000003</v>
      </c>
      <c r="I340" s="32">
        <f>VLOOKUP($C340,'Four Factors - Road'!$B:$O,8,FALSE)</f>
        <v>0.29199999999999998</v>
      </c>
      <c r="J340" s="32">
        <f>VLOOKUP($C340,'Four Factors - Road'!$B:$O,9,FALSE)/100</f>
        <v>0.14800000000000002</v>
      </c>
      <c r="K340" s="32">
        <f>VLOOKUP($C340,'Four Factors - Road'!$B:$O,10,FALSE)/100</f>
        <v>0.217</v>
      </c>
      <c r="L340" s="32">
        <f>VLOOKUP($C340,'Four Factors - Road'!$B:$O,11,FALSE)/100</f>
        <v>0.53500000000000003</v>
      </c>
      <c r="M340" s="32">
        <f>VLOOKUP($C340,'Four Factors - Road'!$B:$O,12,FALSE)</f>
        <v>0.22600000000000001</v>
      </c>
      <c r="N340" s="32">
        <f>VLOOKUP($C340,'Four Factors - Road'!$B:$O,13,FALSE)/100</f>
        <v>0.13900000000000001</v>
      </c>
      <c r="O340" s="32">
        <f>VLOOKUP($C340,'Four Factors - Road'!$B:$O,14,FALSE)/100</f>
        <v>0.254</v>
      </c>
      <c r="P340" s="21">
        <f>VLOOKUP($C340,'Advanced - Road'!B:T,18,FALSE)</f>
        <v>99.14</v>
      </c>
      <c r="Q340" s="21">
        <f>(P340+'Advanced - Road'!$S$33)/2</f>
        <v>98.980460878885324</v>
      </c>
      <c r="R340" s="32">
        <f t="shared" ref="R340" si="3113">AVERAGE(H340,L341)</f>
        <v>0.52</v>
      </c>
      <c r="S340" s="32">
        <f t="shared" ref="S340" si="3114">AVERAGE(I340,M341)</f>
        <v>0.27749999999999997</v>
      </c>
      <c r="T340" s="32">
        <f t="shared" ref="T340" si="3115">AVERAGE(J340,N341)</f>
        <v>0.13850000000000001</v>
      </c>
      <c r="U340" s="32">
        <f t="shared" ref="U340" si="3116">AVERAGE(K340,O341)</f>
        <v>0.24299999999999999</v>
      </c>
      <c r="V340" s="21">
        <f>Q340*Q341/'Advanced - Home'!$S$33</f>
        <v>98.631997895438971</v>
      </c>
      <c r="W340" s="21">
        <f t="shared" ref="W340" si="3117">AVERAGE(V340:V341)</f>
        <v>98.629425117122679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98.467883172561613</v>
      </c>
      <c r="R341" s="32">
        <f t="shared" ref="R341" si="3125">AVERAGE(H341,L340)</f>
        <v>0.52750000000000008</v>
      </c>
      <c r="S341" s="32">
        <f t="shared" ref="S341" si="3126">AVERAGE(I341,M340)</f>
        <v>0.22800000000000001</v>
      </c>
      <c r="T341" s="32">
        <f t="shared" ref="T341" si="3127">AVERAGE(J341,N340)</f>
        <v>0.14200000000000002</v>
      </c>
      <c r="U341" s="32">
        <f t="shared" ref="U341" si="3128">AVERAGE(K341,O340)</f>
        <v>0.26350000000000001</v>
      </c>
      <c r="V341" s="21">
        <f>Q341*Q340/'Advanced - Road'!$S$33</f>
        <v>98.626852338806387</v>
      </c>
      <c r="W341" s="21">
        <f t="shared" ref="W341" si="3129">W340</f>
        <v>98.629425117122679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0.53200000000000003</v>
      </c>
      <c r="I342" s="31">
        <f>VLOOKUP($C342,'Four Factors - Road'!$B:$O,8,FALSE)</f>
        <v>0.29199999999999998</v>
      </c>
      <c r="J342" s="31">
        <f>VLOOKUP($C342,'Four Factors - Road'!$B:$O,9,FALSE)/100</f>
        <v>0.14800000000000002</v>
      </c>
      <c r="K342" s="31">
        <f>VLOOKUP($C342,'Four Factors - Road'!$B:$O,10,FALSE)/100</f>
        <v>0.217</v>
      </c>
      <c r="L342" s="31">
        <f>VLOOKUP($C342,'Four Factors - Road'!$B:$O,11,FALSE)/100</f>
        <v>0.53500000000000003</v>
      </c>
      <c r="M342" s="31">
        <f>VLOOKUP($C342,'Four Factors - Road'!$B:$O,12,FALSE)</f>
        <v>0.22600000000000001</v>
      </c>
      <c r="N342" s="31">
        <f>VLOOKUP($C342,'Four Factors - Road'!$B:$O,13,FALSE)/100</f>
        <v>0.13900000000000001</v>
      </c>
      <c r="O342" s="31">
        <f>VLOOKUP($C342,'Four Factors - Road'!$B:$O,14,FALSE)/100</f>
        <v>0.254</v>
      </c>
      <c r="P342" s="17">
        <f>VLOOKUP($C342,'Advanced - Road'!B:T,18,FALSE)</f>
        <v>99.14</v>
      </c>
      <c r="Q342" s="17">
        <f>(P342+'Advanced - Road'!$S$33)/2</f>
        <v>98.980460878885324</v>
      </c>
      <c r="R342" s="31">
        <f t="shared" ref="R342" si="3133">AVERAGE(H342,L343)</f>
        <v>0.51400000000000001</v>
      </c>
      <c r="S342" s="31">
        <f t="shared" ref="S342" si="3134">AVERAGE(I342,M343)</f>
        <v>0.27949999999999997</v>
      </c>
      <c r="T342" s="31">
        <f t="shared" ref="T342" si="3135">AVERAGE(J342,N343)</f>
        <v>0.14100000000000001</v>
      </c>
      <c r="U342" s="31">
        <f t="shared" ref="U342" si="3136">AVERAGE(K342,O343)</f>
        <v>0.219</v>
      </c>
      <c r="V342" s="17">
        <f>Q342*Q343/'Advanced - Home'!$S$33</f>
        <v>99.984247917159209</v>
      </c>
      <c r="W342" s="17">
        <f t="shared" ref="W342" si="3137">AVERAGE(V342:V343)</f>
        <v>99.981639865913152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0.51900000000000002</v>
      </c>
      <c r="I343" s="31">
        <f>VLOOKUP($C343,'Four Factors - Home'!$B:$O,8,FALSE)</f>
        <v>0.30199999999999999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0.26800000000000002</v>
      </c>
      <c r="L343" s="31">
        <f>VLOOKUP($C343,'Four Factors - Home'!$B:$O,11,FALSE)/100</f>
        <v>0.496</v>
      </c>
      <c r="M343" s="31">
        <f>VLOOKUP($C343,'Four Factors - Home'!$B:$O,12,FALSE)</f>
        <v>0.26700000000000002</v>
      </c>
      <c r="N343" s="31">
        <f>VLOOKUP($C343,'Four Factors - Home'!$B:$O,13,FALSE)/100</f>
        <v>0.13400000000000001</v>
      </c>
      <c r="O343" s="31">
        <f>VLOOKUP($C343,'Four Factors - Home'!$B:$O,14,FALSE)/100</f>
        <v>0.221</v>
      </c>
      <c r="P343" s="17">
        <f>VLOOKUP($C343,'Advanced - Home'!B:T,18,FALSE)</f>
        <v>100.82</v>
      </c>
      <c r="Q343" s="17">
        <f>(P343+'Advanced - Home'!$S$33)/2</f>
        <v>99.817883172561608</v>
      </c>
      <c r="R343" s="31">
        <f t="shared" ref="R343" si="3145">AVERAGE(H343,L342)</f>
        <v>0.52700000000000002</v>
      </c>
      <c r="S343" s="31">
        <f t="shared" ref="S343" si="3146">AVERAGE(I343,M342)</f>
        <v>0.26400000000000001</v>
      </c>
      <c r="T343" s="31">
        <f t="shared" ref="T343" si="3147">AVERAGE(J343,N342)</f>
        <v>0.14300000000000002</v>
      </c>
      <c r="U343" s="31">
        <f t="shared" ref="U343" si="3148">AVERAGE(K343,O342)</f>
        <v>0.26100000000000001</v>
      </c>
      <c r="V343" s="17">
        <f>Q343*Q342/'Advanced - Road'!$S$33</f>
        <v>99.979031814667096</v>
      </c>
      <c r="W343" s="17">
        <f t="shared" ref="W343" si="3149">W342</f>
        <v>99.981639865913152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0.53200000000000003</v>
      </c>
      <c r="I344" s="32">
        <f>VLOOKUP($C344,'Four Factors - Road'!$B:$O,8,FALSE)</f>
        <v>0.29199999999999998</v>
      </c>
      <c r="J344" s="32">
        <f>VLOOKUP($C344,'Four Factors - Road'!$B:$O,9,FALSE)/100</f>
        <v>0.14800000000000002</v>
      </c>
      <c r="K344" s="32">
        <f>VLOOKUP($C344,'Four Factors - Road'!$B:$O,10,FALSE)/100</f>
        <v>0.217</v>
      </c>
      <c r="L344" s="32">
        <f>VLOOKUP($C344,'Four Factors - Road'!$B:$O,11,FALSE)/100</f>
        <v>0.53500000000000003</v>
      </c>
      <c r="M344" s="32">
        <f>VLOOKUP($C344,'Four Factors - Road'!$B:$O,12,FALSE)</f>
        <v>0.22600000000000001</v>
      </c>
      <c r="N344" s="32">
        <f>VLOOKUP($C344,'Four Factors - Road'!$B:$O,13,FALSE)/100</f>
        <v>0.13900000000000001</v>
      </c>
      <c r="O344" s="32">
        <f>VLOOKUP($C344,'Four Factors - Road'!$B:$O,14,FALSE)/100</f>
        <v>0.254</v>
      </c>
      <c r="P344" s="21">
        <f>VLOOKUP($C344,'Advanced - Road'!B:T,18,FALSE)</f>
        <v>99.14</v>
      </c>
      <c r="Q344" s="21">
        <f>(P344+'Advanced - Road'!$S$33)/2</f>
        <v>98.980460878885324</v>
      </c>
      <c r="R344" s="32">
        <f t="shared" ref="R344" si="3153">AVERAGE(H344,L345)</f>
        <v>0.52</v>
      </c>
      <c r="S344" s="32">
        <f t="shared" ref="S344" si="3154">AVERAGE(I344,M345)</f>
        <v>0.28249999999999997</v>
      </c>
      <c r="T344" s="32">
        <f t="shared" ref="T344" si="3155">AVERAGE(J344,N345)</f>
        <v>0.14350000000000002</v>
      </c>
      <c r="U344" s="32">
        <f t="shared" ref="U344" si="3156">AVERAGE(K344,O345)</f>
        <v>0.2225</v>
      </c>
      <c r="V344" s="21">
        <f>Q344*Q345/'Advanced - Home'!$S$33</f>
        <v>98.331497890612255</v>
      </c>
      <c r="W344" s="21">
        <f t="shared" ref="W344" si="3157">AVERAGE(V344:V345)</f>
        <v>98.328932950724806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-1</v>
      </c>
      <c r="AA344" s="23">
        <f t="shared" ref="AA344" si="3159">Y344+Y345</f>
        <v>213</v>
      </c>
      <c r="AB344" s="22">
        <f t="shared" ref="AB344" si="3160">D344-Z344</f>
        <v>1</v>
      </c>
      <c r="AC344" s="22">
        <f t="shared" ref="AC344" si="3161">AA344-E344</f>
        <v>213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0.47799999999999998</v>
      </c>
      <c r="I345" s="32">
        <f>VLOOKUP($C345,'Four Factors - Home'!$B:$O,8,FALSE)</f>
        <v>0.25900000000000001</v>
      </c>
      <c r="J345" s="32">
        <f>VLOOKUP($C345,'Four Factors - Home'!$B:$O,9,FALSE)/100</f>
        <v>0.13300000000000001</v>
      </c>
      <c r="K345" s="32">
        <f>VLOOKUP($C345,'Four Factors - Home'!$B:$O,10,FALSE)/100</f>
        <v>0.22800000000000001</v>
      </c>
      <c r="L345" s="32">
        <f>VLOOKUP($C345,'Four Factors - Home'!$B:$O,11,FALSE)/100</f>
        <v>0.50800000000000001</v>
      </c>
      <c r="M345" s="32">
        <f>VLOOKUP($C345,'Four Factors - Home'!$B:$O,12,FALSE)</f>
        <v>0.27300000000000002</v>
      </c>
      <c r="N345" s="32">
        <f>VLOOKUP($C345,'Four Factors - Home'!$B:$O,13,FALSE)/100</f>
        <v>0.13900000000000001</v>
      </c>
      <c r="O345" s="32">
        <f>VLOOKUP($C345,'Four Factors - Home'!$B:$O,14,FALSE)/100</f>
        <v>0.22800000000000001</v>
      </c>
      <c r="P345" s="21">
        <f>VLOOKUP($C345,'Advanced - Home'!B:T,18,FALSE)</f>
        <v>97.52</v>
      </c>
      <c r="Q345" s="21">
        <f>(P345+'Advanced - Home'!$S$33)/2</f>
        <v>98.167883172561616</v>
      </c>
      <c r="R345" s="32">
        <f t="shared" ref="R345" si="3165">AVERAGE(H345,L344)</f>
        <v>0.50649999999999995</v>
      </c>
      <c r="S345" s="32">
        <f t="shared" ref="S345" si="3166">AVERAGE(I345,M344)</f>
        <v>0.24249999999999999</v>
      </c>
      <c r="T345" s="32">
        <f t="shared" ref="T345" si="3167">AVERAGE(J345,N344)</f>
        <v>0.13600000000000001</v>
      </c>
      <c r="U345" s="32">
        <f t="shared" ref="U345" si="3168">AVERAGE(K345,O344)</f>
        <v>0.24099999999999999</v>
      </c>
      <c r="V345" s="21">
        <f>Q345*Q344/'Advanced - Road'!$S$33</f>
        <v>98.326368010837342</v>
      </c>
      <c r="W345" s="21">
        <f t="shared" ref="W345" si="3169">W344</f>
        <v>98.328932950724806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1</v>
      </c>
      <c r="AA345" s="23">
        <f t="shared" ref="AA345" si="3171">AA344</f>
        <v>213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0.53200000000000003</v>
      </c>
      <c r="I346" s="31">
        <f>VLOOKUP($C346,'Four Factors - Road'!$B:$O,8,FALSE)</f>
        <v>0.29199999999999998</v>
      </c>
      <c r="J346" s="31">
        <f>VLOOKUP($C346,'Four Factors - Road'!$B:$O,9,FALSE)/100</f>
        <v>0.14800000000000002</v>
      </c>
      <c r="K346" s="31">
        <f>VLOOKUP($C346,'Four Factors - Road'!$B:$O,10,FALSE)/100</f>
        <v>0.217</v>
      </c>
      <c r="L346" s="31">
        <f>VLOOKUP($C346,'Four Factors - Road'!$B:$O,11,FALSE)/100</f>
        <v>0.53500000000000003</v>
      </c>
      <c r="M346" s="31">
        <f>VLOOKUP($C346,'Four Factors - Road'!$B:$O,12,FALSE)</f>
        <v>0.22600000000000001</v>
      </c>
      <c r="N346" s="31">
        <f>VLOOKUP($C346,'Four Factors - Road'!$B:$O,13,FALSE)/100</f>
        <v>0.13900000000000001</v>
      </c>
      <c r="O346" s="31">
        <f>VLOOKUP($C346,'Four Factors - Road'!$B:$O,14,FALSE)/100</f>
        <v>0.254</v>
      </c>
      <c r="P346" s="17">
        <f>VLOOKUP($C346,'Advanced - Road'!B:T,18,FALSE)</f>
        <v>99.14</v>
      </c>
      <c r="Q346" s="17">
        <f>(P346+'Advanced - Road'!$S$33)/2</f>
        <v>98.980460878885324</v>
      </c>
      <c r="R346" s="31">
        <f t="shared" ref="R346" si="3173">AVERAGE(H346,L347)</f>
        <v>0.51400000000000001</v>
      </c>
      <c r="S346" s="31">
        <f t="shared" ref="S346" si="3174">AVERAGE(I346,M347)</f>
        <v>0.30399999999999999</v>
      </c>
      <c r="T346" s="31">
        <f t="shared" ref="T346" si="3175">AVERAGE(J346,N347)</f>
        <v>0.14550000000000002</v>
      </c>
      <c r="U346" s="31">
        <f t="shared" ref="U346" si="3176">AVERAGE(K346,O347)</f>
        <v>0.22699999999999998</v>
      </c>
      <c r="V346" s="17">
        <f>Q346*Q347/'Advanced - Home'!$S$33</f>
        <v>99.909122915952551</v>
      </c>
      <c r="W346" s="17">
        <f t="shared" ref="W346" si="3177">AVERAGE(V346:V347)</f>
        <v>99.906516824313712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0.50600000000000001</v>
      </c>
      <c r="I347" s="31">
        <f>VLOOKUP($C347,'Four Factors - Home'!$B:$O,8,FALSE)</f>
        <v>0.26900000000000002</v>
      </c>
      <c r="J347" s="31">
        <f>VLOOKUP($C347,'Four Factors - Home'!$B:$O,9,FALSE)/100</f>
        <v>0.16600000000000001</v>
      </c>
      <c r="K347" s="31">
        <f>VLOOKUP($C347,'Four Factors - Home'!$B:$O,10,FALSE)/100</f>
        <v>0.215</v>
      </c>
      <c r="L347" s="31">
        <f>VLOOKUP($C347,'Four Factors - Home'!$B:$O,11,FALSE)/100</f>
        <v>0.496</v>
      </c>
      <c r="M347" s="31">
        <f>VLOOKUP($C347,'Four Factors - Home'!$B:$O,12,FALSE)</f>
        <v>0.316</v>
      </c>
      <c r="N347" s="31">
        <f>VLOOKUP($C347,'Four Factors - Home'!$B:$O,13,FALSE)/100</f>
        <v>0.14300000000000002</v>
      </c>
      <c r="O347" s="31">
        <f>VLOOKUP($C347,'Four Factors - Home'!$B:$O,14,FALSE)/100</f>
        <v>0.23699999999999999</v>
      </c>
      <c r="P347" s="17">
        <f>VLOOKUP($C347,'Advanced - Home'!B:T,18,FALSE)</f>
        <v>100.67</v>
      </c>
      <c r="Q347" s="17">
        <f>(P347+'Advanced - Home'!$S$33)/2</f>
        <v>99.742883172561619</v>
      </c>
      <c r="R347" s="31">
        <f t="shared" ref="R347" si="3185">AVERAGE(H347,L346)</f>
        <v>0.52049999999999996</v>
      </c>
      <c r="S347" s="31">
        <f t="shared" ref="S347" si="3186">AVERAGE(I347,M346)</f>
        <v>0.2475</v>
      </c>
      <c r="T347" s="31">
        <f t="shared" ref="T347" si="3187">AVERAGE(J347,N346)</f>
        <v>0.15250000000000002</v>
      </c>
      <c r="U347" s="31">
        <f t="shared" ref="U347" si="3188">AVERAGE(K347,O346)</f>
        <v>0.23449999999999999</v>
      </c>
      <c r="V347" s="17">
        <f>Q347*Q346/'Advanced - Road'!$S$33</f>
        <v>99.903910732674859</v>
      </c>
      <c r="W347" s="17">
        <f t="shared" ref="W347" si="3189">W346</f>
        <v>99.906516824313712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0.53200000000000003</v>
      </c>
      <c r="I348" s="32">
        <f>VLOOKUP($C348,'Four Factors - Road'!$B:$O,8,FALSE)</f>
        <v>0.29199999999999998</v>
      </c>
      <c r="J348" s="32">
        <f>VLOOKUP($C348,'Four Factors - Road'!$B:$O,9,FALSE)/100</f>
        <v>0.14800000000000002</v>
      </c>
      <c r="K348" s="32">
        <f>VLOOKUP($C348,'Four Factors - Road'!$B:$O,10,FALSE)/100</f>
        <v>0.217</v>
      </c>
      <c r="L348" s="32">
        <f>VLOOKUP($C348,'Four Factors - Road'!$B:$O,11,FALSE)/100</f>
        <v>0.53500000000000003</v>
      </c>
      <c r="M348" s="32">
        <f>VLOOKUP($C348,'Four Factors - Road'!$B:$O,12,FALSE)</f>
        <v>0.22600000000000001</v>
      </c>
      <c r="N348" s="32">
        <f>VLOOKUP($C348,'Four Factors - Road'!$B:$O,13,FALSE)/100</f>
        <v>0.13900000000000001</v>
      </c>
      <c r="O348" s="32">
        <f>VLOOKUP($C348,'Four Factors - Road'!$B:$O,14,FALSE)/100</f>
        <v>0.254</v>
      </c>
      <c r="P348" s="21">
        <f>VLOOKUP($C348,'Advanced - Road'!B:T,18,FALSE)</f>
        <v>99.14</v>
      </c>
      <c r="Q348" s="21">
        <f>(P348+'Advanced - Road'!$S$33)/2</f>
        <v>98.980460878885324</v>
      </c>
      <c r="R348" s="32">
        <f t="shared" ref="R348" si="3193">AVERAGE(H348,L349)</f>
        <v>0.52300000000000002</v>
      </c>
      <c r="S348" s="32">
        <f t="shared" ref="S348" si="3194">AVERAGE(I348,M349)</f>
        <v>0.3135</v>
      </c>
      <c r="T348" s="32">
        <f t="shared" ref="T348" si="3195">AVERAGE(J348,N349)</f>
        <v>0.14700000000000002</v>
      </c>
      <c r="U348" s="32">
        <f t="shared" ref="U348" si="3196">AVERAGE(K348,O349)</f>
        <v>0.22</v>
      </c>
      <c r="V348" s="21">
        <f>Q348*Q349/'Advanced - Home'!$S$33</f>
        <v>100.59526459364022</v>
      </c>
      <c r="W348" s="21">
        <f t="shared" ref="W348" si="3197">AVERAGE(V348:V349)</f>
        <v>100.59264060425554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-1</v>
      </c>
      <c r="AA348" s="23">
        <f t="shared" ref="AA348" si="3199">Y348+Y349</f>
        <v>221</v>
      </c>
      <c r="AB348" s="22">
        <f t="shared" ref="AB348" si="3200">D348-Z348</f>
        <v>1</v>
      </c>
      <c r="AC348" s="22">
        <f t="shared" ref="AC348" si="3201">AA348-E348</f>
        <v>221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</v>
      </c>
      <c r="I349" s="32">
        <f>VLOOKUP($C349,'Four Factors - Home'!$B:$O,8,FALSE)</f>
        <v>0.30199999999999999</v>
      </c>
      <c r="J349" s="32">
        <f>VLOOKUP($C349,'Four Factors - Home'!$B:$O,9,FALSE)/100</f>
        <v>0.152</v>
      </c>
      <c r="K349" s="32">
        <f>VLOOKUP($C349,'Four Factors - Home'!$B:$O,10,FALSE)/100</f>
        <v>0.26700000000000002</v>
      </c>
      <c r="L349" s="32">
        <f>VLOOKUP($C349,'Four Factors - Home'!$B:$O,11,FALSE)/100</f>
        <v>0.51400000000000001</v>
      </c>
      <c r="M349" s="32">
        <f>VLOOKUP($C349,'Four Factors - Home'!$B:$O,12,FALSE)</f>
        <v>0.33500000000000002</v>
      </c>
      <c r="N349" s="32">
        <f>VLOOKUP($C349,'Four Factors - Home'!$B:$O,13,FALSE)/100</f>
        <v>0.14599999999999999</v>
      </c>
      <c r="O349" s="32">
        <f>VLOOKUP($C349,'Four Factors - Home'!$B:$O,14,FALSE)/100</f>
        <v>0.223</v>
      </c>
      <c r="P349" s="21">
        <f>VLOOKUP($C349,'Advanced - Home'!B:T,18,FALSE)</f>
        <v>102.04</v>
      </c>
      <c r="Q349" s="21">
        <f>(P349+'Advanced - Home'!$S$33)/2</f>
        <v>100.42788317256162</v>
      </c>
      <c r="R349" s="32">
        <f t="shared" ref="R349" si="3205">AVERAGE(H349,L348)</f>
        <v>0.51750000000000007</v>
      </c>
      <c r="S349" s="32">
        <f t="shared" ref="S349" si="3206">AVERAGE(I349,M348)</f>
        <v>0.26400000000000001</v>
      </c>
      <c r="T349" s="32">
        <f t="shared" ref="T349" si="3207">AVERAGE(J349,N348)</f>
        <v>0.14550000000000002</v>
      </c>
      <c r="U349" s="32">
        <f t="shared" ref="U349" si="3208">AVERAGE(K349,O348)</f>
        <v>0.26050000000000001</v>
      </c>
      <c r="V349" s="21">
        <f>Q349*Q348/'Advanced - Road'!$S$33</f>
        <v>100.59001661487083</v>
      </c>
      <c r="W349" s="21">
        <f t="shared" ref="W349" si="3209">W348</f>
        <v>100.59264060425554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110</v>
      </c>
      <c r="Z349" s="23">
        <f t="shared" ref="Z349" si="3210">-Z348</f>
        <v>1</v>
      </c>
      <c r="AA349" s="23">
        <f t="shared" ref="AA349" si="3211">AA348</f>
        <v>221</v>
      </c>
      <c r="AB349" s="22"/>
      <c r="AC349" s="22"/>
      <c r="AD349" s="22">
        <f t="shared" si="2581"/>
        <v>110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0.53200000000000003</v>
      </c>
      <c r="I350" s="31">
        <f>VLOOKUP($C350,'Four Factors - Road'!$B:$O,8,FALSE)</f>
        <v>0.29199999999999998</v>
      </c>
      <c r="J350" s="31">
        <f>VLOOKUP($C350,'Four Factors - Road'!$B:$O,9,FALSE)/100</f>
        <v>0.14800000000000002</v>
      </c>
      <c r="K350" s="31">
        <f>VLOOKUP($C350,'Four Factors - Road'!$B:$O,10,FALSE)/100</f>
        <v>0.217</v>
      </c>
      <c r="L350" s="31">
        <f>VLOOKUP($C350,'Four Factors - Road'!$B:$O,11,FALSE)/100</f>
        <v>0.53500000000000003</v>
      </c>
      <c r="M350" s="31">
        <f>VLOOKUP($C350,'Four Factors - Road'!$B:$O,12,FALSE)</f>
        <v>0.22600000000000001</v>
      </c>
      <c r="N350" s="31">
        <f>VLOOKUP($C350,'Four Factors - Road'!$B:$O,13,FALSE)/100</f>
        <v>0.13900000000000001</v>
      </c>
      <c r="O350" s="31">
        <f>VLOOKUP($C350,'Four Factors - Road'!$B:$O,14,FALSE)/100</f>
        <v>0.254</v>
      </c>
      <c r="P350" s="17">
        <f>VLOOKUP($C350,'Advanced - Road'!B:T,18,FALSE)</f>
        <v>99.14</v>
      </c>
      <c r="Q350" s="17">
        <f>(P350+'Advanced - Road'!$S$33)/2</f>
        <v>98.980460878885324</v>
      </c>
      <c r="R350" s="31">
        <f t="shared" ref="R350" si="3213">AVERAGE(H350,L351)</f>
        <v>0.51849999999999996</v>
      </c>
      <c r="S350" s="31">
        <f t="shared" ref="S350" si="3214">AVERAGE(I350,M351)</f>
        <v>0.30649999999999999</v>
      </c>
      <c r="T350" s="31">
        <f t="shared" ref="T350" si="3215">AVERAGE(J350,N351)</f>
        <v>0.13850000000000001</v>
      </c>
      <c r="U350" s="31">
        <f t="shared" ref="U350" si="3216">AVERAGE(K350,O351)</f>
        <v>0.22299999999999998</v>
      </c>
      <c r="V350" s="17">
        <f>Q350*Q351/'Advanced - Home'!$S$33</f>
        <v>99.142847903644409</v>
      </c>
      <c r="W350" s="17">
        <f t="shared" ref="W350" si="3217">AVERAGE(V350:V351)</f>
        <v>99.140261799999095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0.13500000000000001</v>
      </c>
      <c r="K351" s="31">
        <f>VLOOKUP($C351,'Four Factors - Home'!$B:$O,10,FALSE)/100</f>
        <v>0.22899999999999998</v>
      </c>
      <c r="L351" s="31">
        <f>VLOOKUP($C351,'Four Factors - Home'!$B:$O,11,FALSE)/100</f>
        <v>0.505</v>
      </c>
      <c r="M351" s="31">
        <f>VLOOKUP($C351,'Four Factors - Home'!$B:$O,12,FALSE)</f>
        <v>0.32100000000000001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99.14</v>
      </c>
      <c r="Q351" s="17">
        <f>(P351+'Advanced - Home'!$S$33)/2</f>
        <v>98.977883172561619</v>
      </c>
      <c r="R351" s="31">
        <f t="shared" ref="R351" si="3227">AVERAGE(H351,L350)</f>
        <v>0.53300000000000003</v>
      </c>
      <c r="S351" s="31">
        <f t="shared" ref="S351" si="3228">AVERAGE(I351,M350)</f>
        <v>0.2465</v>
      </c>
      <c r="T351" s="31">
        <f t="shared" ref="T351" si="3229">AVERAGE(J351,N350)</f>
        <v>0.13700000000000001</v>
      </c>
      <c r="U351" s="31">
        <f t="shared" ref="U351" si="3230">AVERAGE(K351,O350)</f>
        <v>0.24149999999999999</v>
      </c>
      <c r="V351" s="17">
        <f>Q351*Q350/'Advanced - Road'!$S$33</f>
        <v>99.137675696353782</v>
      </c>
      <c r="W351" s="17">
        <f t="shared" ref="W351" si="3231">W350</f>
        <v>99.140261799999095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0.53200000000000003</v>
      </c>
      <c r="I352" s="32">
        <f>VLOOKUP($C352,'Four Factors - Road'!$B:$O,8,FALSE)</f>
        <v>0.29199999999999998</v>
      </c>
      <c r="J352" s="32">
        <f>VLOOKUP($C352,'Four Factors - Road'!$B:$O,9,FALSE)/100</f>
        <v>0.14800000000000002</v>
      </c>
      <c r="K352" s="32">
        <f>VLOOKUP($C352,'Four Factors - Road'!$B:$O,10,FALSE)/100</f>
        <v>0.217</v>
      </c>
      <c r="L352" s="32">
        <f>VLOOKUP($C352,'Four Factors - Road'!$B:$O,11,FALSE)/100</f>
        <v>0.53500000000000003</v>
      </c>
      <c r="M352" s="32">
        <f>VLOOKUP($C352,'Four Factors - Road'!$B:$O,12,FALSE)</f>
        <v>0.22600000000000001</v>
      </c>
      <c r="N352" s="32">
        <f>VLOOKUP($C352,'Four Factors - Road'!$B:$O,13,FALSE)/100</f>
        <v>0.13900000000000001</v>
      </c>
      <c r="O352" s="32">
        <f>VLOOKUP($C352,'Four Factors - Road'!$B:$O,14,FALSE)/100</f>
        <v>0.254</v>
      </c>
      <c r="P352" s="21">
        <f>VLOOKUP($C352,'Advanced - Road'!B:T,18,FALSE)</f>
        <v>99.14</v>
      </c>
      <c r="Q352" s="21">
        <f>(P352+'Advanced - Road'!$S$33)/2</f>
        <v>98.980460878885324</v>
      </c>
      <c r="R352" s="32">
        <f t="shared" ref="R352" si="3235">AVERAGE(H352,L353)</f>
        <v>0.52950000000000008</v>
      </c>
      <c r="S352" s="32">
        <f t="shared" ref="S352" si="3236">AVERAGE(I352,M353)</f>
        <v>0.29899999999999999</v>
      </c>
      <c r="T352" s="32">
        <f t="shared" ref="T352" si="3237">AVERAGE(J352,N353)</f>
        <v>0.14750000000000002</v>
      </c>
      <c r="U352" s="32">
        <f t="shared" ref="U352" si="3238">AVERAGE(K352,O353)</f>
        <v>0.22299999999999998</v>
      </c>
      <c r="V352" s="21">
        <f>Q352*Q353/'Advanced - Home'!$S$33</f>
        <v>98.371564557922511</v>
      </c>
      <c r="W352" s="21">
        <f t="shared" ref="W352" si="3239">AVERAGE(V352:V353)</f>
        <v>98.36899857291121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0.52600000000000002</v>
      </c>
      <c r="I353" s="32">
        <f>VLOOKUP($C353,'Four Factors - Home'!$B:$O,8,FALSE)</f>
        <v>0.29599999999999999</v>
      </c>
      <c r="J353" s="32">
        <f>VLOOKUP($C353,'Four Factors - Home'!$B:$O,9,FALSE)/100</f>
        <v>0.157</v>
      </c>
      <c r="K353" s="32">
        <f>VLOOKUP($C353,'Four Factors - Home'!$B:$O,10,FALSE)/100</f>
        <v>0.20800000000000002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0.30599999999999999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0.22899999999999998</v>
      </c>
      <c r="P353" s="21">
        <f>VLOOKUP($C353,'Advanced - Home'!B:T,18,FALSE)</f>
        <v>97.6</v>
      </c>
      <c r="Q353" s="21">
        <f>(P353+'Advanced - Home'!$S$33)/2</f>
        <v>98.207883172561623</v>
      </c>
      <c r="R353" s="32">
        <f t="shared" ref="R353" si="3247">AVERAGE(H353,L352)</f>
        <v>0.53049999999999997</v>
      </c>
      <c r="S353" s="32">
        <f t="shared" ref="S353" si="3248">AVERAGE(I353,M352)</f>
        <v>0.26100000000000001</v>
      </c>
      <c r="T353" s="32">
        <f t="shared" ref="T353" si="3249">AVERAGE(J353,N352)</f>
        <v>0.14800000000000002</v>
      </c>
      <c r="U353" s="32">
        <f t="shared" ref="U353" si="3250">AVERAGE(K353,O352)</f>
        <v>0.23100000000000001</v>
      </c>
      <c r="V353" s="21">
        <f>Q353*Q352/'Advanced - Road'!$S$33</f>
        <v>98.366432587899894</v>
      </c>
      <c r="W353" s="21">
        <f t="shared" ref="W353" si="3251">W352</f>
        <v>98.36899857291121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0.53200000000000003</v>
      </c>
      <c r="I354" s="31">
        <f>VLOOKUP($C354,'Four Factors - Road'!$B:$O,8,FALSE)</f>
        <v>0.29199999999999998</v>
      </c>
      <c r="J354" s="31">
        <f>VLOOKUP($C354,'Four Factors - Road'!$B:$O,9,FALSE)/100</f>
        <v>0.14800000000000002</v>
      </c>
      <c r="K354" s="31">
        <f>VLOOKUP($C354,'Four Factors - Road'!$B:$O,10,FALSE)/100</f>
        <v>0.217</v>
      </c>
      <c r="L354" s="31">
        <f>VLOOKUP($C354,'Four Factors - Road'!$B:$O,11,FALSE)/100</f>
        <v>0.53500000000000003</v>
      </c>
      <c r="M354" s="31">
        <f>VLOOKUP($C354,'Four Factors - Road'!$B:$O,12,FALSE)</f>
        <v>0.22600000000000001</v>
      </c>
      <c r="N354" s="31">
        <f>VLOOKUP($C354,'Four Factors - Road'!$B:$O,13,FALSE)/100</f>
        <v>0.13900000000000001</v>
      </c>
      <c r="O354" s="31">
        <f>VLOOKUP($C354,'Four Factors - Road'!$B:$O,14,FALSE)/100</f>
        <v>0.254</v>
      </c>
      <c r="P354" s="17">
        <f>VLOOKUP($C354,'Advanced - Road'!B:T,18,FALSE)</f>
        <v>99.14</v>
      </c>
      <c r="Q354" s="17">
        <f>(P354+'Advanced - Road'!$S$33)/2</f>
        <v>98.980460878885324</v>
      </c>
      <c r="R354" s="31">
        <f t="shared" ref="R354" si="3255">AVERAGE(H354,L355)</f>
        <v>0.50900000000000001</v>
      </c>
      <c r="S354" s="31">
        <f t="shared" ref="S354" si="3256">AVERAGE(I354,M355)</f>
        <v>0.27200000000000002</v>
      </c>
      <c r="T354" s="31">
        <f t="shared" ref="T354" si="3257">AVERAGE(J354,N355)</f>
        <v>0.15050000000000002</v>
      </c>
      <c r="U354" s="31">
        <f t="shared" ref="U354" si="3258">AVERAGE(K354,O355)</f>
        <v>0.216</v>
      </c>
      <c r="V354" s="17">
        <f>Q354*Q355/'Advanced - Home'!$S$33</f>
        <v>98.176239554785127</v>
      </c>
      <c r="W354" s="17">
        <f t="shared" ref="W354" si="3259">AVERAGE(V354:V355)</f>
        <v>98.173678664752572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0.52900000000000003</v>
      </c>
      <c r="I355" s="31">
        <f>VLOOKUP($C355,'Four Factors - Home'!$B:$O,8,FALSE)</f>
        <v>0.29199999999999998</v>
      </c>
      <c r="J355" s="31">
        <f>VLOOKUP($C355,'Four Factors - Home'!$B:$O,9,FALSE)/100</f>
        <v>0.13699999999999998</v>
      </c>
      <c r="K355" s="31">
        <f>VLOOKUP($C355,'Four Factors - Home'!$B:$O,10,FALSE)/100</f>
        <v>0.22699999999999998</v>
      </c>
      <c r="L355" s="31">
        <f>VLOOKUP($C355,'Four Factors - Home'!$B:$O,11,FALSE)/100</f>
        <v>0.48599999999999999</v>
      </c>
      <c r="M355" s="31">
        <f>VLOOKUP($C355,'Four Factors - Home'!$B:$O,12,FALSE)</f>
        <v>0.252</v>
      </c>
      <c r="N355" s="31">
        <f>VLOOKUP($C355,'Four Factors - Home'!$B:$O,13,FALSE)/100</f>
        <v>0.153</v>
      </c>
      <c r="O355" s="31">
        <f>VLOOKUP($C355,'Four Factors - Home'!$B:$O,14,FALSE)/100</f>
        <v>0.215</v>
      </c>
      <c r="P355" s="17">
        <f>VLOOKUP($C355,'Advanced - Home'!B:T,18,FALSE)</f>
        <v>97.21</v>
      </c>
      <c r="Q355" s="17">
        <f>(P355+'Advanced - Home'!$S$33)/2</f>
        <v>98.012883172561615</v>
      </c>
      <c r="R355" s="31">
        <f t="shared" ref="R355" si="3267">AVERAGE(H355,L354)</f>
        <v>0.53200000000000003</v>
      </c>
      <c r="S355" s="31">
        <f t="shared" ref="S355" si="3268">AVERAGE(I355,M354)</f>
        <v>0.25900000000000001</v>
      </c>
      <c r="T355" s="31">
        <f t="shared" ref="T355" si="3269">AVERAGE(J355,N354)</f>
        <v>0.13800000000000001</v>
      </c>
      <c r="U355" s="31">
        <f t="shared" ref="U355" si="3270">AVERAGE(K355,O354)</f>
        <v>0.24049999999999999</v>
      </c>
      <c r="V355" s="17">
        <f>Q355*Q354/'Advanced - Road'!$S$33</f>
        <v>98.171117774720003</v>
      </c>
      <c r="W355" s="17">
        <f t="shared" ref="W355" si="3271">W354</f>
        <v>98.173678664752572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0.53200000000000003</v>
      </c>
      <c r="I356" s="32">
        <f>VLOOKUP($C356,'Four Factors - Road'!$B:$O,8,FALSE)</f>
        <v>0.29199999999999998</v>
      </c>
      <c r="J356" s="32">
        <f>VLOOKUP($C356,'Four Factors - Road'!$B:$O,9,FALSE)/100</f>
        <v>0.14800000000000002</v>
      </c>
      <c r="K356" s="32">
        <f>VLOOKUP($C356,'Four Factors - Road'!$B:$O,10,FALSE)/100</f>
        <v>0.217</v>
      </c>
      <c r="L356" s="32">
        <f>VLOOKUP($C356,'Four Factors - Road'!$B:$O,11,FALSE)/100</f>
        <v>0.53500000000000003</v>
      </c>
      <c r="M356" s="32">
        <f>VLOOKUP($C356,'Four Factors - Road'!$B:$O,12,FALSE)</f>
        <v>0.22600000000000001</v>
      </c>
      <c r="N356" s="32">
        <f>VLOOKUP($C356,'Four Factors - Road'!$B:$O,13,FALSE)/100</f>
        <v>0.13900000000000001</v>
      </c>
      <c r="O356" s="32">
        <f>VLOOKUP($C356,'Four Factors - Road'!$B:$O,14,FALSE)/100</f>
        <v>0.254</v>
      </c>
      <c r="P356" s="21">
        <f>VLOOKUP($C356,'Advanced - Road'!B:T,18,FALSE)</f>
        <v>99.14</v>
      </c>
      <c r="Q356" s="21">
        <f>(P356+'Advanced - Road'!$S$33)/2</f>
        <v>98.980460878885324</v>
      </c>
      <c r="R356" s="32">
        <f t="shared" ref="R356" si="3275">AVERAGE(H356,L357)</f>
        <v>0.51800000000000002</v>
      </c>
      <c r="S356" s="32">
        <f t="shared" ref="S356" si="3276">AVERAGE(I356,M357)</f>
        <v>0.28249999999999997</v>
      </c>
      <c r="T356" s="32">
        <f t="shared" ref="T356" si="3277">AVERAGE(J356,N357)</f>
        <v>0.14550000000000002</v>
      </c>
      <c r="U356" s="32">
        <f t="shared" ref="U356" si="3278">AVERAGE(K356,O357)</f>
        <v>0.23049999999999998</v>
      </c>
      <c r="V356" s="21">
        <f>Q356*Q357/'Advanced - Home'!$S$33</f>
        <v>98.316472890370932</v>
      </c>
      <c r="W356" s="21">
        <f t="shared" ref="W356" si="3279">AVERAGE(V356:V357)</f>
        <v>98.313908342404915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98.152883172561616</v>
      </c>
      <c r="R357" s="32">
        <f t="shared" ref="R357" si="3287">AVERAGE(H357,L356)</f>
        <v>0.53049999999999997</v>
      </c>
      <c r="S357" s="32">
        <f t="shared" ref="S357" si="3288">AVERAGE(I357,M356)</f>
        <v>0.27050000000000002</v>
      </c>
      <c r="T357" s="32">
        <f t="shared" ref="T357" si="3289">AVERAGE(J357,N356)</f>
        <v>0.13300000000000001</v>
      </c>
      <c r="U357" s="32">
        <f t="shared" ref="U357" si="3290">AVERAGE(K357,O356)</f>
        <v>0.26149999999999995</v>
      </c>
      <c r="V357" s="21">
        <f>Q357*Q356/'Advanced - Road'!$S$33</f>
        <v>98.311343794438898</v>
      </c>
      <c r="W357" s="21">
        <f t="shared" ref="W357" si="3291">W356</f>
        <v>98.313908342404915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0.53200000000000003</v>
      </c>
      <c r="I358" s="31">
        <f>VLOOKUP($C358,'Four Factors - Road'!$B:$O,8,FALSE)</f>
        <v>0.29199999999999998</v>
      </c>
      <c r="J358" s="31">
        <f>VLOOKUP($C358,'Four Factors - Road'!$B:$O,9,FALSE)/100</f>
        <v>0.14800000000000002</v>
      </c>
      <c r="K358" s="31">
        <f>VLOOKUP($C358,'Four Factors - Road'!$B:$O,10,FALSE)/100</f>
        <v>0.217</v>
      </c>
      <c r="L358" s="31">
        <f>VLOOKUP($C358,'Four Factors - Road'!$B:$O,11,FALSE)/100</f>
        <v>0.53500000000000003</v>
      </c>
      <c r="M358" s="31">
        <f>VLOOKUP($C358,'Four Factors - Road'!$B:$O,12,FALSE)</f>
        <v>0.22600000000000001</v>
      </c>
      <c r="N358" s="31">
        <f>VLOOKUP($C358,'Four Factors - Road'!$B:$O,13,FALSE)/100</f>
        <v>0.13900000000000001</v>
      </c>
      <c r="O358" s="31">
        <f>VLOOKUP($C358,'Four Factors - Road'!$B:$O,14,FALSE)/100</f>
        <v>0.254</v>
      </c>
      <c r="P358" s="17">
        <f>VLOOKUP($C358,'Advanced - Road'!B:T,18,FALSE)</f>
        <v>99.14</v>
      </c>
      <c r="Q358" s="17">
        <f>(P358+'Advanced - Road'!$S$33)/2</f>
        <v>98.980460878885324</v>
      </c>
      <c r="R358" s="31">
        <f t="shared" ref="R358" si="3295">AVERAGE(H358,L359)</f>
        <v>0.50900000000000001</v>
      </c>
      <c r="S358" s="31">
        <f t="shared" ref="S358" si="3296">AVERAGE(I358,M359)</f>
        <v>0.26400000000000001</v>
      </c>
      <c r="T358" s="31">
        <f t="shared" ref="T358" si="3297">AVERAGE(J358,N359)</f>
        <v>0.14100000000000001</v>
      </c>
      <c r="U358" s="31">
        <f t="shared" ref="U358" si="3298">AVERAGE(K358,O359)</f>
        <v>0.21199999999999999</v>
      </c>
      <c r="V358" s="17">
        <f>Q358*Q359/'Advanced - Home'!$S$33</f>
        <v>96.453372860445256</v>
      </c>
      <c r="W358" s="17">
        <f t="shared" ref="W358" si="3299">AVERAGE(V358:V359)</f>
        <v>96.450856910738025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0.52500000000000002</v>
      </c>
      <c r="I359" s="31">
        <f>VLOOKUP($C359,'Four Factors - Home'!$B:$O,8,FALSE)</f>
        <v>0.311</v>
      </c>
      <c r="J359" s="31">
        <f>VLOOKUP($C359,'Four Factors - Home'!$B:$O,9,FALSE)/100</f>
        <v>0.14499999999999999</v>
      </c>
      <c r="K359" s="31">
        <f>VLOOKUP($C359,'Four Factors - Home'!$B:$O,10,FALSE)/100</f>
        <v>0.215</v>
      </c>
      <c r="L359" s="31">
        <f>VLOOKUP($C359,'Four Factors - Home'!$B:$O,11,FALSE)/100</f>
        <v>0.48599999999999999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0.13400000000000001</v>
      </c>
      <c r="O359" s="31">
        <f>VLOOKUP($C359,'Four Factors - Home'!$B:$O,14,FALSE)/100</f>
        <v>0.20699999999999999</v>
      </c>
      <c r="P359" s="17">
        <f>VLOOKUP($C359,'Advanced - Home'!B:T,18,FALSE)</f>
        <v>93.77</v>
      </c>
      <c r="Q359" s="17">
        <f>(P359+'Advanced - Home'!$S$33)/2</f>
        <v>96.292883172561616</v>
      </c>
      <c r="R359" s="31">
        <f t="shared" ref="R359" si="3307">AVERAGE(H359,L358)</f>
        <v>0.53</v>
      </c>
      <c r="S359" s="31">
        <f t="shared" ref="S359" si="3308">AVERAGE(I359,M358)</f>
        <v>0.26850000000000002</v>
      </c>
      <c r="T359" s="31">
        <f t="shared" ref="T359" si="3309">AVERAGE(J359,N358)</f>
        <v>0.14200000000000002</v>
      </c>
      <c r="U359" s="31">
        <f t="shared" ref="U359" si="3310">AVERAGE(K359,O358)</f>
        <v>0.23449999999999999</v>
      </c>
      <c r="V359" s="17">
        <f>Q359*Q358/'Advanced - Road'!$S$33</f>
        <v>96.44834096103078</v>
      </c>
      <c r="W359" s="17">
        <f t="shared" ref="W359" si="3311">W358</f>
        <v>96.450856910738025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0.53200000000000003</v>
      </c>
      <c r="I360" s="32">
        <f>VLOOKUP($C360,'Four Factors - Road'!$B:$O,8,FALSE)</f>
        <v>0.29199999999999998</v>
      </c>
      <c r="J360" s="32">
        <f>VLOOKUP($C360,'Four Factors - Road'!$B:$O,9,FALSE)/100</f>
        <v>0.14800000000000002</v>
      </c>
      <c r="K360" s="32">
        <f>VLOOKUP($C360,'Four Factors - Road'!$B:$O,10,FALSE)/100</f>
        <v>0.217</v>
      </c>
      <c r="L360" s="32">
        <f>VLOOKUP($C360,'Four Factors - Road'!$B:$O,11,FALSE)/100</f>
        <v>0.53500000000000003</v>
      </c>
      <c r="M360" s="32">
        <f>VLOOKUP($C360,'Four Factors - Road'!$B:$O,12,FALSE)</f>
        <v>0.22600000000000001</v>
      </c>
      <c r="N360" s="32">
        <f>VLOOKUP($C360,'Four Factors - Road'!$B:$O,13,FALSE)/100</f>
        <v>0.13900000000000001</v>
      </c>
      <c r="O360" s="32">
        <f>VLOOKUP($C360,'Four Factors - Road'!$B:$O,14,FALSE)/100</f>
        <v>0.254</v>
      </c>
      <c r="P360" s="21">
        <f>VLOOKUP($C360,'Advanced - Road'!B:T,18,FALSE)</f>
        <v>99.14</v>
      </c>
      <c r="Q360" s="21">
        <f>(P360+'Advanced - Road'!$S$33)/2</f>
        <v>98.980460878885324</v>
      </c>
      <c r="R360" s="32">
        <f t="shared" ref="R360" si="3315">AVERAGE(H360,L361)</f>
        <v>0.52400000000000002</v>
      </c>
      <c r="S360" s="32">
        <f t="shared" ref="S360" si="3316">AVERAGE(I360,M361)</f>
        <v>0.29199999999999998</v>
      </c>
      <c r="T360" s="32">
        <f t="shared" ref="T360" si="3317">AVERAGE(J360,N361)</f>
        <v>0.15500000000000003</v>
      </c>
      <c r="U360" s="32">
        <f t="shared" ref="U360" si="3318">AVERAGE(K360,O361)</f>
        <v>0.23649999999999999</v>
      </c>
      <c r="V360" s="21">
        <f>Q360*Q361/'Advanced - Home'!$S$33</f>
        <v>99.222981238264865</v>
      </c>
      <c r="W360" s="21">
        <f t="shared" ref="W360" si="3319">AVERAGE(V360:V361)</f>
        <v>99.22039304437186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</v>
      </c>
      <c r="Q361" s="21">
        <f>(P361+'Advanced - Home'!$S$33)/2</f>
        <v>99.057883172561617</v>
      </c>
      <c r="R361" s="32">
        <f t="shared" ref="R361" si="3327">AVERAGE(H361,L360)</f>
        <v>0.53750000000000009</v>
      </c>
      <c r="S361" s="32">
        <f t="shared" ref="S361" si="3328">AVERAGE(I361,M360)</f>
        <v>0.2445</v>
      </c>
      <c r="T361" s="32">
        <f t="shared" ref="T361" si="3329">AVERAGE(J361,N360)</f>
        <v>0.14400000000000002</v>
      </c>
      <c r="U361" s="32">
        <f t="shared" ref="U361" si="3330">AVERAGE(K361,O360)</f>
        <v>0.253</v>
      </c>
      <c r="V361" s="21">
        <f>Q361*Q360/'Advanced - Road'!$S$33</f>
        <v>99.217804850478856</v>
      </c>
      <c r="W361" s="21">
        <f t="shared" ref="W361" si="3331">W360</f>
        <v>99.22039304437186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93.78</v>
      </c>
      <c r="Q362" s="17">
        <f>(P362+'Advanced - Road'!$S$33)/2</f>
        <v>96.300460878885332</v>
      </c>
      <c r="R362" s="31">
        <f t="shared" ref="R362" si="3335">AVERAGE(H362,L363)</f>
        <v>0.51300000000000001</v>
      </c>
      <c r="S362" s="31">
        <f t="shared" ref="S362" si="3336">AVERAGE(I362,M363)</f>
        <v>0.20550000000000002</v>
      </c>
      <c r="T362" s="31">
        <f t="shared" ref="T362" si="3337">AVERAGE(J362,N363)</f>
        <v>0.14250000000000002</v>
      </c>
      <c r="U362" s="31">
        <f t="shared" ref="U362" si="3338">AVERAGE(K362,O363)</f>
        <v>0.21099999999999999</v>
      </c>
      <c r="V362" s="17">
        <f>Q362*Q363/'Advanced - Home'!$S$33</f>
        <v>96.263542003364023</v>
      </c>
      <c r="W362" s="17">
        <f t="shared" ref="W362" si="3339">AVERAGE(V362:V363)</f>
        <v>96.26103100532282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0.51600000000000001</v>
      </c>
      <c r="I363" s="31">
        <f>VLOOKUP($C363,'Four Factors - Home'!$B:$O,8,FALSE)</f>
        <v>0.28899999999999998</v>
      </c>
      <c r="J363" s="31">
        <f>VLOOKUP($C363,'Four Factors - Home'!$B:$O,9,FALSE)/100</f>
        <v>0.15</v>
      </c>
      <c r="K363" s="31">
        <f>VLOOKUP($C363,'Four Factors - Home'!$B:$O,10,FALSE)/100</f>
        <v>0.248</v>
      </c>
      <c r="L363" s="31">
        <f>VLOOKUP($C363,'Four Factors - Home'!$B:$O,11,FALSE)/100</f>
        <v>0.52500000000000002</v>
      </c>
      <c r="M363" s="31">
        <f>VLOOKUP($C363,'Four Factors - Home'!$B:$O,12,FALSE)</f>
        <v>0.218</v>
      </c>
      <c r="N363" s="31">
        <f>VLOOKUP($C363,'Four Factors - Home'!$B:$O,13,FALSE)/100</f>
        <v>0.159</v>
      </c>
      <c r="O363" s="31">
        <f>VLOOKUP($C363,'Four Factors - Home'!$B:$O,14,FALSE)/100</f>
        <v>0.24299999999999999</v>
      </c>
      <c r="P363" s="17">
        <f>VLOOKUP($C363,'Advanced - Home'!B:T,18,FALSE)</f>
        <v>98.74</v>
      </c>
      <c r="Q363" s="17">
        <f>(P363+'Advanced - Home'!$S$33)/2</f>
        <v>98.777883172561616</v>
      </c>
      <c r="R363" s="31">
        <f t="shared" ref="R363" si="3347">AVERAGE(H363,L362)</f>
        <v>0.53449999999999998</v>
      </c>
      <c r="S363" s="31">
        <f t="shared" ref="S363" si="3348">AVERAGE(I363,M362)</f>
        <v>0.29399999999999998</v>
      </c>
      <c r="T363" s="31">
        <f t="shared" ref="T363" si="3349">AVERAGE(J363,N362)</f>
        <v>0.1565</v>
      </c>
      <c r="U363" s="31">
        <f t="shared" ref="U363" si="3350">AVERAGE(K363,O362)</f>
        <v>0.23549999999999999</v>
      </c>
      <c r="V363" s="17">
        <f>Q363*Q362/'Advanced - Road'!$S$33</f>
        <v>96.258520007281604</v>
      </c>
      <c r="W363" s="17">
        <f t="shared" ref="W363" si="3351">W362</f>
        <v>96.26103100532282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93.78</v>
      </c>
      <c r="Q364" s="21">
        <f>(P364+'Advanced - Road'!$S$33)/2</f>
        <v>96.300460878885332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98.412414841088292</v>
      </c>
      <c r="W364" s="21">
        <f t="shared" ref="W364" si="3359">AVERAGE(V364:V365)</f>
        <v>98.409847790512828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100.98288317256163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98.407280739937349</v>
      </c>
      <c r="W365" s="21">
        <f t="shared" ref="W365" si="3371">W364</f>
        <v>98.409847790512828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93.78</v>
      </c>
      <c r="Q366" s="17">
        <f>(P366+'Advanced - Road'!$S$33)/2</f>
        <v>96.300460878885332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96.784923848344732</v>
      </c>
      <c r="W366" s="17">
        <f t="shared" ref="W366" si="3379">AVERAGE(V366:V367)</f>
        <v>96.782399250255523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99.312883172561612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96.779874652166313</v>
      </c>
      <c r="W367" s="17">
        <f t="shared" ref="W367" si="3391">W366</f>
        <v>96.782399250255523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93.78</v>
      </c>
      <c r="Q368" s="21">
        <f>(P368+'Advanced - Road'!$S$33)/2</f>
        <v>96.300460878885332</v>
      </c>
      <c r="R368" s="32">
        <f t="shared" ref="R368" si="3395">AVERAGE(H368,L369)</f>
        <v>0.502</v>
      </c>
      <c r="S368" s="32">
        <f t="shared" ref="S368" si="3396">AVERAGE(I368,M369)</f>
        <v>0.19500000000000001</v>
      </c>
      <c r="T368" s="32">
        <f t="shared" ref="T368" si="3397">AVERAGE(J368,N369)</f>
        <v>0.128</v>
      </c>
      <c r="U368" s="32">
        <f t="shared" ref="U368" si="3398">AVERAGE(K368,O369)</f>
        <v>0.1875</v>
      </c>
      <c r="V368" s="21">
        <f>Q368*Q369/'Advanced - Home'!$S$33</f>
        <v>96.40485110153638</v>
      </c>
      <c r="W368" s="21">
        <f t="shared" ref="W368" si="3399">AVERAGE(V368:V369)</f>
        <v>96.402336417500848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98.922883172561626</v>
      </c>
      <c r="R369" s="32">
        <f t="shared" ref="R369" si="3407">AVERAGE(H369,L368)</f>
        <v>0.52600000000000002</v>
      </c>
      <c r="S369" s="32">
        <f t="shared" ref="S369" si="3408">AVERAGE(I369,M368)</f>
        <v>0.30299999999999999</v>
      </c>
      <c r="T369" s="32">
        <f t="shared" ref="T369" si="3409">AVERAGE(J369,N368)</f>
        <v>0.14100000000000001</v>
      </c>
      <c r="U369" s="32">
        <f t="shared" ref="U369" si="3410">AVERAGE(K369,O368)</f>
        <v>0.214</v>
      </c>
      <c r="V369" s="21">
        <f>Q369*Q368/'Advanced - Road'!$S$33</f>
        <v>96.399821733465316</v>
      </c>
      <c r="W369" s="21">
        <f t="shared" ref="W369" si="3411">W368</f>
        <v>96.402336417500848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93.78</v>
      </c>
      <c r="Q370" s="17">
        <f>(P370+'Advanced - Road'!$S$33)/2</f>
        <v>96.300460878885332</v>
      </c>
      <c r="R370" s="31">
        <f t="shared" ref="R370" si="3415">AVERAGE(H370,L371)</f>
        <v>0.50950000000000006</v>
      </c>
      <c r="S370" s="31">
        <f t="shared" ref="S370" si="3416">AVERAGE(I370,M371)</f>
        <v>0.20650000000000002</v>
      </c>
      <c r="T370" s="31">
        <f t="shared" ref="T370" si="3417">AVERAGE(J370,N371)</f>
        <v>0.13150000000000001</v>
      </c>
      <c r="U370" s="31">
        <f t="shared" ref="U370" si="3418">AVERAGE(K370,O371)</f>
        <v>0.191</v>
      </c>
      <c r="V370" s="17">
        <f>Q370*Q371/'Advanced - Home'!$S$33</f>
        <v>95.688560155628267</v>
      </c>
      <c r="W370" s="17">
        <f t="shared" ref="W370" si="3419">AVERAGE(V370:V371)</f>
        <v>95.686064155770822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0.28699999999999998</v>
      </c>
      <c r="J371" s="31">
        <f>VLOOKUP($C371,'Four Factors - Home'!$B:$O,9,FALSE)/100</f>
        <v>0.13200000000000001</v>
      </c>
      <c r="K371" s="31">
        <f>VLOOKUP($C371,'Four Factors - Home'!$B:$O,10,FALSE)/100</f>
        <v>0.29699999999999999</v>
      </c>
      <c r="L371" s="31">
        <f>VLOOKUP($C371,'Four Factors - Home'!$B:$O,11,FALSE)/100</f>
        <v>0.51800000000000002</v>
      </c>
      <c r="M371" s="31">
        <f>VLOOKUP($C371,'Four Factors - Home'!$B:$O,12,FALSE)</f>
        <v>0.22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97.56</v>
      </c>
      <c r="Q371" s="17">
        <f>(P371+'Advanced - Home'!$S$33)/2</f>
        <v>98.187883172561612</v>
      </c>
      <c r="R371" s="31">
        <f t="shared" ref="R371" si="3427">AVERAGE(H371,L370)</f>
        <v>0.51249999999999996</v>
      </c>
      <c r="S371" s="31">
        <f t="shared" ref="S371" si="3428">AVERAGE(I371,M370)</f>
        <v>0.29299999999999998</v>
      </c>
      <c r="T371" s="31">
        <f t="shared" ref="T371" si="3429">AVERAGE(J371,N370)</f>
        <v>0.14750000000000002</v>
      </c>
      <c r="U371" s="31">
        <f t="shared" ref="U371" si="3430">AVERAGE(K371,O370)</f>
        <v>0.26</v>
      </c>
      <c r="V371" s="17">
        <f>Q371*Q370/'Advanced - Road'!$S$33</f>
        <v>95.683568155913392</v>
      </c>
      <c r="W371" s="17">
        <f t="shared" ref="W371" si="3431">W370</f>
        <v>95.686064155770822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93.78</v>
      </c>
      <c r="Q372" s="21">
        <f>(P372+'Advanced - Road'!$S$33)/2</f>
        <v>96.300460878885332</v>
      </c>
      <c r="R372" s="32">
        <f t="shared" ref="R372" si="3435">AVERAGE(H372,L373)</f>
        <v>0.50049999999999994</v>
      </c>
      <c r="S372" s="32">
        <f t="shared" ref="S372" si="3436">AVERAGE(I372,M373)</f>
        <v>0.20350000000000001</v>
      </c>
      <c r="T372" s="32">
        <f t="shared" ref="T372" si="3437">AVERAGE(J372,N373)</f>
        <v>0.1265</v>
      </c>
      <c r="U372" s="32">
        <f t="shared" ref="U372" si="3438">AVERAGE(K372,O373)</f>
        <v>0.20799999999999999</v>
      </c>
      <c r="V372" s="21">
        <f>Q372*Q373/'Advanced - Home'!$S$33</f>
        <v>96.263542003364023</v>
      </c>
      <c r="W372" s="21">
        <f t="shared" ref="W372" si="3439">AVERAGE(V372:V373)</f>
        <v>96.26103100532282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0.27900000000000003</v>
      </c>
      <c r="J373" s="32">
        <f>VLOOKUP($C373,'Four Factors - Home'!$B:$O,9,FALSE)/100</f>
        <v>0.13</v>
      </c>
      <c r="K373" s="32">
        <f>VLOOKUP($C373,'Four Factors - Home'!$B:$O,10,FALSE)/100</f>
        <v>0.23699999999999999</v>
      </c>
      <c r="L373" s="32">
        <f>VLOOKUP($C373,'Four Factors - Home'!$B:$O,11,FALSE)/100</f>
        <v>0.5</v>
      </c>
      <c r="M373" s="32">
        <f>VLOOKUP($C373,'Four Factors - Home'!$B:$O,12,FALSE)</f>
        <v>0.214</v>
      </c>
      <c r="N373" s="32">
        <f>VLOOKUP($C373,'Four Factors - Home'!$B:$O,13,FALSE)/100</f>
        <v>0.127</v>
      </c>
      <c r="O373" s="32">
        <f>VLOOKUP($C373,'Four Factors - Home'!$B:$O,14,FALSE)/100</f>
        <v>0.23699999999999999</v>
      </c>
      <c r="P373" s="21">
        <f>VLOOKUP($C373,'Advanced - Home'!B:T,18,FALSE)</f>
        <v>98.74</v>
      </c>
      <c r="Q373" s="21">
        <f>(P373+'Advanced - Home'!$S$33)/2</f>
        <v>98.777883172561616</v>
      </c>
      <c r="R373" s="32">
        <f t="shared" ref="R373" si="3447">AVERAGE(H373,L372)</f>
        <v>0.55499999999999994</v>
      </c>
      <c r="S373" s="32">
        <f t="shared" ref="S373" si="3448">AVERAGE(I373,M372)</f>
        <v>0.28900000000000003</v>
      </c>
      <c r="T373" s="32">
        <f t="shared" ref="T373" si="3449">AVERAGE(J373,N372)</f>
        <v>0.14650000000000002</v>
      </c>
      <c r="U373" s="32">
        <f t="shared" ref="U373" si="3450">AVERAGE(K373,O372)</f>
        <v>0.22999999999999998</v>
      </c>
      <c r="V373" s="21">
        <f>Q373*Q372/'Advanced - Road'!$S$33</f>
        <v>96.258520007281604</v>
      </c>
      <c r="W373" s="21">
        <f t="shared" ref="W373" si="3451">W372</f>
        <v>96.26103100532282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93.78</v>
      </c>
      <c r="Q374" s="17">
        <f>(P374+'Advanced - Road'!$S$33)/2</f>
        <v>96.300460878885332</v>
      </c>
      <c r="R374" s="31">
        <f t="shared" ref="R374" si="3455">AVERAGE(H374,L375)</f>
        <v>0.502</v>
      </c>
      <c r="S374" s="31">
        <f t="shared" ref="S374" si="3456">AVERAGE(I374,M375)</f>
        <v>0.23450000000000001</v>
      </c>
      <c r="T374" s="31">
        <f t="shared" ref="T374" si="3457">AVERAGE(J374,N375)</f>
        <v>0.14300000000000002</v>
      </c>
      <c r="U374" s="31">
        <f t="shared" ref="U374" si="3458">AVERAGE(K374,O375)</f>
        <v>0.20350000000000001</v>
      </c>
      <c r="V374" s="17">
        <f>Q374*Q375/'Advanced - Home'!$S$33</f>
        <v>93.797941876632791</v>
      </c>
      <c r="W374" s="17">
        <f t="shared" ref="W374" si="3459">AVERAGE(V374:V375)</f>
        <v>93.795495192837237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0.246</v>
      </c>
      <c r="J375" s="31">
        <f>VLOOKUP($C375,'Four Factors - Home'!$B:$O,9,FALSE)/100</f>
        <v>0.127</v>
      </c>
      <c r="K375" s="31">
        <f>VLOOKUP($C375,'Four Factors - Home'!$B:$O,10,FALSE)/100</f>
        <v>0.188</v>
      </c>
      <c r="L375" s="31">
        <f>VLOOKUP($C375,'Four Factors - Home'!$B:$O,11,FALSE)/100</f>
        <v>0.503</v>
      </c>
      <c r="M375" s="31">
        <f>VLOOKUP($C375,'Four Factors - Home'!$B:$O,12,FALSE)</f>
        <v>0.27600000000000002</v>
      </c>
      <c r="N375" s="31">
        <f>VLOOKUP($C375,'Four Factors - Home'!$B:$O,13,FALSE)/100</f>
        <v>0.16</v>
      </c>
      <c r="O375" s="31">
        <f>VLOOKUP($C375,'Four Factors - Home'!$B:$O,14,FALSE)/100</f>
        <v>0.22800000000000001</v>
      </c>
      <c r="P375" s="17">
        <f>VLOOKUP($C375,'Advanced - Home'!B:T,18,FALSE)</f>
        <v>93.68</v>
      </c>
      <c r="Q375" s="17">
        <f>(P375+'Advanced - Home'!$S$33)/2</f>
        <v>96.247883172561615</v>
      </c>
      <c r="R375" s="31">
        <f t="shared" ref="R375" si="3467">AVERAGE(H375,L374)</f>
        <v>0.53299999999999992</v>
      </c>
      <c r="S375" s="31">
        <f t="shared" ref="S375" si="3468">AVERAGE(I375,M374)</f>
        <v>0.27249999999999996</v>
      </c>
      <c r="T375" s="31">
        <f t="shared" ref="T375" si="3469">AVERAGE(J375,N374)</f>
        <v>0.14500000000000002</v>
      </c>
      <c r="U375" s="31">
        <f t="shared" ref="U375" si="3470">AVERAGE(K375,O374)</f>
        <v>0.20550000000000002</v>
      </c>
      <c r="V375" s="17">
        <f>Q375*Q374/'Advanced - Road'!$S$33</f>
        <v>93.793048509041682</v>
      </c>
      <c r="W375" s="17">
        <f t="shared" ref="W375" si="3471">W374</f>
        <v>93.795495192837237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93.78</v>
      </c>
      <c r="Q376" s="21">
        <f>(P376+'Advanced - Road'!$S$33)/2</f>
        <v>96.300460878885332</v>
      </c>
      <c r="R376" s="32">
        <f t="shared" ref="R376" si="3475">AVERAGE(H376,L377)</f>
        <v>0.5169999999999999</v>
      </c>
      <c r="S376" s="32">
        <f t="shared" ref="S376" si="3476">AVERAGE(I376,M377)</f>
        <v>0.224</v>
      </c>
      <c r="T376" s="32">
        <f t="shared" ref="T376" si="3477">AVERAGE(J376,N377)</f>
        <v>0.1195</v>
      </c>
      <c r="U376" s="32">
        <f t="shared" ref="U376" si="3478">AVERAGE(K376,O377)</f>
        <v>0.19400000000000001</v>
      </c>
      <c r="V376" s="21">
        <f>Q376*Q377/'Advanced - Home'!$S$33</f>
        <v>96.872632943762056</v>
      </c>
      <c r="W376" s="21">
        <f t="shared" ref="W376" si="3479">AVERAGE(V376:V377)</f>
        <v>96.870106057814311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0.53700000000000003</v>
      </c>
      <c r="I377" s="32">
        <f>VLOOKUP($C377,'Four Factors - Home'!$B:$O,8,FALSE)</f>
        <v>0.28599999999999998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0.28100000000000003</v>
      </c>
      <c r="L377" s="32">
        <f>VLOOKUP($C377,'Four Factors - Home'!$B:$O,11,FALSE)/100</f>
        <v>0.53299999999999992</v>
      </c>
      <c r="M377" s="32">
        <f>VLOOKUP($C377,'Four Factors - Home'!$B:$O,12,FALSE)</f>
        <v>0.255</v>
      </c>
      <c r="N377" s="32">
        <f>VLOOKUP($C377,'Four Factors - Home'!$B:$O,13,FALSE)/100</f>
        <v>0.113</v>
      </c>
      <c r="O377" s="32">
        <f>VLOOKUP($C377,'Four Factors - Home'!$B:$O,14,FALSE)/100</f>
        <v>0.20899999999999999</v>
      </c>
      <c r="P377" s="21">
        <f>VLOOKUP($C377,'Advanced - Home'!B:T,18,FALSE)</f>
        <v>99.99</v>
      </c>
      <c r="Q377" s="21">
        <f>(P377+'Advanced - Home'!$S$33)/2</f>
        <v>99.402883172561616</v>
      </c>
      <c r="R377" s="32">
        <f t="shared" ref="R377" si="3487">AVERAGE(H377,L376)</f>
        <v>0.54499999999999993</v>
      </c>
      <c r="S377" s="32">
        <f t="shared" ref="S377" si="3488">AVERAGE(I377,M376)</f>
        <v>0.29249999999999998</v>
      </c>
      <c r="T377" s="32">
        <f t="shared" ref="T377" si="3489">AVERAGE(J377,N376)</f>
        <v>0.15350000000000003</v>
      </c>
      <c r="U377" s="32">
        <f t="shared" ref="U377" si="3490">AVERAGE(K377,O376)</f>
        <v>0.252</v>
      </c>
      <c r="V377" s="21">
        <f>Q377*Q376/'Advanced - Road'!$S$33</f>
        <v>96.867579171866566</v>
      </c>
      <c r="W377" s="21">
        <f t="shared" ref="W377" si="3491">W376</f>
        <v>96.870106057814311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93.78</v>
      </c>
      <c r="Q378" s="17">
        <f>(P378+'Advanced - Road'!$S$33)/2</f>
        <v>96.300460878885332</v>
      </c>
      <c r="R378" s="31">
        <f t="shared" ref="R378" si="3495">AVERAGE(H378,L379)</f>
        <v>0.496</v>
      </c>
      <c r="S378" s="31">
        <f t="shared" ref="S378" si="3496">AVERAGE(I378,M379)</f>
        <v>0.23300000000000001</v>
      </c>
      <c r="T378" s="31">
        <f t="shared" ref="T378" si="3497">AVERAGE(J378,N379)</f>
        <v>0.13250000000000001</v>
      </c>
      <c r="U378" s="31">
        <f t="shared" ref="U378" si="3498">AVERAGE(K378,O379)</f>
        <v>0.1845</v>
      </c>
      <c r="V378" s="17">
        <f>Q378*Q379/'Advanced - Home'!$S$33</f>
        <v>96.049141992343905</v>
      </c>
      <c r="W378" s="17">
        <f t="shared" ref="W378" si="3499">AVERAGE(V378:V379)</f>
        <v>96.046636586845807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0.503</v>
      </c>
      <c r="I379" s="31">
        <f>VLOOKUP($C379,'Four Factors - Home'!$B:$O,8,FALSE)</f>
        <v>0.22600000000000001</v>
      </c>
      <c r="J379" s="31">
        <f>VLOOKUP($C379,'Four Factors - Home'!$B:$O,9,FALSE)/100</f>
        <v>0.124</v>
      </c>
      <c r="K379" s="31">
        <f>VLOOKUP($C379,'Four Factors - Home'!$B:$O,10,FALSE)/100</f>
        <v>0.24199999999999999</v>
      </c>
      <c r="L379" s="31">
        <f>VLOOKUP($C379,'Four Factors - Home'!$B:$O,11,FALSE)/100</f>
        <v>0.49099999999999999</v>
      </c>
      <c r="M379" s="31">
        <f>VLOOKUP($C379,'Four Factors - Home'!$B:$O,12,FALSE)</f>
        <v>0.27300000000000002</v>
      </c>
      <c r="N379" s="31">
        <f>VLOOKUP($C379,'Four Factors - Home'!$B:$O,13,FALSE)/100</f>
        <v>0.13900000000000001</v>
      </c>
      <c r="O379" s="31">
        <f>VLOOKUP($C379,'Four Factors - Home'!$B:$O,14,FALSE)/100</f>
        <v>0.19</v>
      </c>
      <c r="P379" s="17">
        <f>VLOOKUP($C379,'Advanced - Home'!B:T,18,FALSE)</f>
        <v>98.3</v>
      </c>
      <c r="Q379" s="17">
        <f>(P379+'Advanced - Home'!$S$33)/2</f>
        <v>98.557883172561617</v>
      </c>
      <c r="R379" s="31">
        <f t="shared" ref="R379" si="3507">AVERAGE(H379,L378)</f>
        <v>0.52800000000000002</v>
      </c>
      <c r="S379" s="31">
        <f t="shared" ref="S379" si="3508">AVERAGE(I379,M378)</f>
        <v>0.26250000000000001</v>
      </c>
      <c r="T379" s="31">
        <f t="shared" ref="T379" si="3509">AVERAGE(J379,N378)</f>
        <v>0.14350000000000002</v>
      </c>
      <c r="U379" s="31">
        <f t="shared" ref="U379" si="3510">AVERAGE(K379,O378)</f>
        <v>0.23249999999999998</v>
      </c>
      <c r="V379" s="17">
        <f>Q379*Q378/'Advanced - Road'!$S$33</f>
        <v>96.044131181347694</v>
      </c>
      <c r="W379" s="17">
        <f t="shared" ref="W379" si="3511">W378</f>
        <v>96.046636586845807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93.78</v>
      </c>
      <c r="Q380" s="21">
        <f>(P380+'Advanced - Road'!$S$33)/2</f>
        <v>96.300460878885332</v>
      </c>
      <c r="R380" s="32">
        <f t="shared" ref="R380" si="3515">AVERAGE(H380,L381)</f>
        <v>0.48899999999999999</v>
      </c>
      <c r="S380" s="32">
        <f t="shared" ref="S380" si="3516">AVERAGE(I380,M381)</f>
        <v>0.2235</v>
      </c>
      <c r="T380" s="32">
        <f t="shared" ref="T380" si="3517">AVERAGE(J380,N381)</f>
        <v>0.13400000000000001</v>
      </c>
      <c r="U380" s="32">
        <f t="shared" ref="U380" si="3518">AVERAGE(K380,O381)</f>
        <v>0.20699999999999999</v>
      </c>
      <c r="V380" s="21">
        <f>Q380*Q381/'Advanced - Home'!$S$33</f>
        <v>98.198014830068175</v>
      </c>
      <c r="W380" s="21">
        <f t="shared" ref="W380" si="3519">AVERAGE(V380:V381)</f>
        <v>98.1954533720358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13</v>
      </c>
      <c r="AA380" s="23">
        <f t="shared" ref="AA380" si="3521">Y380+Y381</f>
        <v>215</v>
      </c>
      <c r="AB380" s="22">
        <f t="shared" ref="AB380" si="3522">D380-Z380</f>
        <v>-13</v>
      </c>
      <c r="AC380" s="22">
        <f t="shared" ref="AC380" si="3523">AA380-E380</f>
        <v>215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100.76288317256162</v>
      </c>
      <c r="R381" s="32">
        <f t="shared" ref="R381" si="3527">AVERAGE(H381,L380)</f>
        <v>0.57199999999999995</v>
      </c>
      <c r="S381" s="32">
        <f t="shared" ref="S381" si="3528">AVERAGE(I381,M380)</f>
        <v>0.27700000000000002</v>
      </c>
      <c r="T381" s="32">
        <f t="shared" ref="T381" si="3529">AVERAGE(J381,N380)</f>
        <v>0.152</v>
      </c>
      <c r="U381" s="32">
        <f t="shared" ref="U381" si="3530">AVERAGE(K381,O380)</f>
        <v>0.22450000000000001</v>
      </c>
      <c r="V381" s="21">
        <f>Q381*Q380/'Advanced - Road'!$S$33</f>
        <v>98.192891914003425</v>
      </c>
      <c r="W381" s="21">
        <f t="shared" ref="W381" si="3531">W380</f>
        <v>98.1954533720358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-13</v>
      </c>
      <c r="AA381" s="23">
        <f t="shared" ref="AA381" si="3533">AA380</f>
        <v>215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93.78</v>
      </c>
      <c r="Q382" s="17">
        <f>(P382+'Advanced - Road'!$S$33)/2</f>
        <v>96.300460878885332</v>
      </c>
      <c r="R382" s="31">
        <f t="shared" ref="R382" si="3535">AVERAGE(H382,L383)</f>
        <v>0.505</v>
      </c>
      <c r="S382" s="31">
        <f t="shared" ref="S382" si="3536">AVERAGE(I382,M383)</f>
        <v>0.215</v>
      </c>
      <c r="T382" s="31">
        <f t="shared" ref="T382" si="3537">AVERAGE(J382,N383)</f>
        <v>0.13750000000000001</v>
      </c>
      <c r="U382" s="31">
        <f t="shared" ref="U382" si="3538">AVERAGE(K382,O383)</f>
        <v>0.21250000000000002</v>
      </c>
      <c r="V382" s="17">
        <f>Q382*Q383/'Advanced - Home'!$S$33</f>
        <v>98.042087549326268</v>
      </c>
      <c r="W382" s="17">
        <f t="shared" ref="W382" si="3539">AVERAGE(V382:V383)</f>
        <v>98.039530158597969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0.54500000000000004</v>
      </c>
      <c r="I383" s="31">
        <f>VLOOKUP($C383,'Four Factors - Home'!$B:$O,8,FALSE)</f>
        <v>0.312</v>
      </c>
      <c r="J383" s="31">
        <f>VLOOKUP($C383,'Four Factors - Home'!$B:$O,9,FALSE)/100</f>
        <v>0.13800000000000001</v>
      </c>
      <c r="K383" s="31">
        <f>VLOOKUP($C383,'Four Factors - Home'!$B:$O,10,FALSE)/100</f>
        <v>0.252</v>
      </c>
      <c r="L383" s="31">
        <f>VLOOKUP($C383,'Four Factors - Home'!$B:$O,11,FALSE)/100</f>
        <v>0.50900000000000001</v>
      </c>
      <c r="M383" s="31">
        <f>VLOOKUP($C383,'Four Factors - Home'!$B:$O,12,FALSE)</f>
        <v>0.23699999999999999</v>
      </c>
      <c r="N383" s="31">
        <f>VLOOKUP($C383,'Four Factors - Home'!$B:$O,13,FALSE)/100</f>
        <v>0.14899999999999999</v>
      </c>
      <c r="O383" s="31">
        <f>VLOOKUP($C383,'Four Factors - Home'!$B:$O,14,FALSE)/100</f>
        <v>0.24600000000000002</v>
      </c>
      <c r="P383" s="17">
        <f>VLOOKUP($C383,'Advanced - Home'!B:T,18,FALSE)</f>
        <v>102.39</v>
      </c>
      <c r="Q383" s="17">
        <f>(P383+'Advanced - Home'!$S$33)/2</f>
        <v>100.60288317256162</v>
      </c>
      <c r="R383" s="31">
        <f t="shared" ref="R383" si="3547">AVERAGE(H383,L382)</f>
        <v>0.54899999999999993</v>
      </c>
      <c r="S383" s="31">
        <f t="shared" ref="S383" si="3548">AVERAGE(I383,M382)</f>
        <v>0.30549999999999999</v>
      </c>
      <c r="T383" s="31">
        <f t="shared" ref="T383" si="3549">AVERAGE(J383,N382)</f>
        <v>0.15050000000000002</v>
      </c>
      <c r="U383" s="31">
        <f t="shared" ref="U383" si="3550">AVERAGE(K383,O382)</f>
        <v>0.23749999999999999</v>
      </c>
      <c r="V383" s="17">
        <f>Q383*Q382/'Advanced - Road'!$S$33</f>
        <v>98.036972767869671</v>
      </c>
      <c r="W383" s="17">
        <f t="shared" ref="W383" si="3551">W382</f>
        <v>98.039530158597969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93.78</v>
      </c>
      <c r="Q384" s="21">
        <f>(P384+'Advanced - Road'!$S$33)/2</f>
        <v>96.300460878885332</v>
      </c>
      <c r="R384" s="32">
        <f t="shared" ref="R384" si="3555">AVERAGE(H384,L385)</f>
        <v>0.499</v>
      </c>
      <c r="S384" s="32">
        <f t="shared" ref="S384" si="3556">AVERAGE(I384,M385)</f>
        <v>0.23700000000000002</v>
      </c>
      <c r="T384" s="32">
        <f t="shared" ref="T384" si="3557">AVERAGE(J384,N385)</f>
        <v>0.13800000000000001</v>
      </c>
      <c r="U384" s="32">
        <f t="shared" ref="U384" si="3558">AVERAGE(K384,O385)</f>
        <v>0.20899999999999999</v>
      </c>
      <c r="V384" s="21">
        <f>Q384*Q385/'Advanced - Home'!$S$33</f>
        <v>96.219687455655389</v>
      </c>
      <c r="W384" s="21">
        <f t="shared" ref="W384" si="3559">AVERAGE(V384:V385)</f>
        <v>96.217177601543455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0.52500000000000002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98.732883172561628</v>
      </c>
      <c r="R385" s="32">
        <f t="shared" ref="R385" si="3567">AVERAGE(H385,L384)</f>
        <v>0.53899999999999992</v>
      </c>
      <c r="S385" s="32">
        <f t="shared" ref="S385" si="3568">AVERAGE(I385,M384)</f>
        <v>0.27500000000000002</v>
      </c>
      <c r="T385" s="32">
        <f t="shared" ref="T385" si="3569">AVERAGE(J385,N384)</f>
        <v>0.14750000000000002</v>
      </c>
      <c r="U385" s="32">
        <f t="shared" ref="U385" si="3570">AVERAGE(K385,O384)</f>
        <v>0.20950000000000002</v>
      </c>
      <c r="V385" s="21">
        <f>Q385*Q384/'Advanced - Road'!$S$33</f>
        <v>96.214667747431506</v>
      </c>
      <c r="W385" s="21">
        <f t="shared" ref="W385" si="3571">W384</f>
        <v>96.217177601543455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93.78</v>
      </c>
      <c r="Q386" s="17">
        <f>(P386+'Advanced - Road'!$S$33)/2</f>
        <v>96.300460878885332</v>
      </c>
      <c r="R386" s="31">
        <f t="shared" ref="R386" si="3575">AVERAGE(H386,L387)</f>
        <v>0.4945</v>
      </c>
      <c r="S386" s="31">
        <f t="shared" ref="S386" si="3576">AVERAGE(I386,M387)</f>
        <v>0.23700000000000002</v>
      </c>
      <c r="T386" s="31">
        <f t="shared" ref="T386" si="3577">AVERAGE(J386,N387)</f>
        <v>0.13850000000000001</v>
      </c>
      <c r="U386" s="31">
        <f t="shared" ref="U386" si="3578">AVERAGE(K386,O387)</f>
        <v>0.2135</v>
      </c>
      <c r="V386" s="17">
        <f>Q386*Q387/'Advanced - Home'!$S$33</f>
        <v>96.117360177668488</v>
      </c>
      <c r="W386" s="17">
        <f t="shared" ref="W386" si="3579">AVERAGE(V386:V387)</f>
        <v>96.114852992724849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0.53799999999999992</v>
      </c>
      <c r="I387" s="31">
        <f>VLOOKUP($C387,'Four Factors - Home'!$B:$O,8,FALSE)</f>
        <v>0.29599999999999999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0.48799999999999999</v>
      </c>
      <c r="M387" s="31">
        <f>VLOOKUP($C387,'Four Factors - Home'!$B:$O,12,FALSE)</f>
        <v>0.28100000000000003</v>
      </c>
      <c r="N387" s="31">
        <f>VLOOKUP($C387,'Four Factors - Home'!$B:$O,13,FALSE)/100</f>
        <v>0.151</v>
      </c>
      <c r="O387" s="31">
        <f>VLOOKUP($C387,'Four Factors - Home'!$B:$O,14,FALSE)/100</f>
        <v>0.248</v>
      </c>
      <c r="P387" s="17">
        <f>VLOOKUP($C387,'Advanced - Home'!B:T,18,FALSE)</f>
        <v>98.44</v>
      </c>
      <c r="Q387" s="17">
        <f>(P387+'Advanced - Home'!$S$33)/2</f>
        <v>98.62788317256161</v>
      </c>
      <c r="R387" s="31">
        <f t="shared" ref="R387" si="3587">AVERAGE(H387,L386)</f>
        <v>0.54549999999999987</v>
      </c>
      <c r="S387" s="31">
        <f t="shared" ref="S387" si="3588">AVERAGE(I387,M386)</f>
        <v>0.29749999999999999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96.112345807781196</v>
      </c>
      <c r="W387" s="17">
        <f t="shared" ref="W387" si="3591">W386</f>
        <v>96.114852992724849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93.78</v>
      </c>
      <c r="Q388" s="21">
        <f>(P388+'Advanced - Road'!$S$33)/2</f>
        <v>96.300460878885332</v>
      </c>
      <c r="R388" s="32">
        <f t="shared" ref="R388" si="3595">AVERAGE(H388,L389)</f>
        <v>0.51649999999999996</v>
      </c>
      <c r="S388" s="32">
        <f t="shared" ref="S388" si="3596">AVERAGE(I388,M389)</f>
        <v>0.23050000000000001</v>
      </c>
      <c r="T388" s="32">
        <f t="shared" ref="T388" si="3597">AVERAGE(J388,N389)</f>
        <v>0.13500000000000001</v>
      </c>
      <c r="U388" s="32">
        <f t="shared" ref="U388" si="3598">AVERAGE(K388,O389)</f>
        <v>0.20649999999999999</v>
      </c>
      <c r="V388" s="21">
        <f>Q388*Q389/'Advanced - Home'!$S$33</f>
        <v>97.04805113459669</v>
      </c>
      <c r="W388" s="21">
        <f t="shared" ref="W388" si="3599">AVERAGE(V388:V389)</f>
        <v>97.04551967293186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0.51500000000000001</v>
      </c>
      <c r="I389" s="32">
        <f>VLOOKUP($C389,'Four Factors - Home'!$B:$O,8,FALSE)</f>
        <v>0.26200000000000001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0.26400000000000001</v>
      </c>
      <c r="L389" s="32">
        <f>VLOOKUP($C389,'Four Factors - Home'!$B:$O,11,FALSE)/100</f>
        <v>0.53200000000000003</v>
      </c>
      <c r="M389" s="32">
        <f>VLOOKUP($C389,'Four Factors - Home'!$B:$O,12,FALSE)</f>
        <v>0.26800000000000002</v>
      </c>
      <c r="N389" s="32">
        <f>VLOOKUP($C389,'Four Factors - Home'!$B:$O,13,FALSE)/100</f>
        <v>0.14400000000000002</v>
      </c>
      <c r="O389" s="32">
        <f>VLOOKUP($C389,'Four Factors - Home'!$B:$O,14,FALSE)/100</f>
        <v>0.23399999999999999</v>
      </c>
      <c r="P389" s="21">
        <f>VLOOKUP($C389,'Advanced - Home'!B:T,18,FALSE)</f>
        <v>100.35</v>
      </c>
      <c r="Q389" s="21">
        <f>(P389+'Advanced - Home'!$S$33)/2</f>
        <v>99.582883172561623</v>
      </c>
      <c r="R389" s="32">
        <f t="shared" ref="R389" si="3607">AVERAGE(H389,L388)</f>
        <v>0.53400000000000003</v>
      </c>
      <c r="S389" s="32">
        <f t="shared" ref="S389" si="3608">AVERAGE(I389,M388)</f>
        <v>0.28049999999999997</v>
      </c>
      <c r="T389" s="32">
        <f t="shared" ref="T389" si="3609">AVERAGE(J389,N388)</f>
        <v>0.155</v>
      </c>
      <c r="U389" s="32">
        <f t="shared" ref="U389" si="3610">AVERAGE(K389,O388)</f>
        <v>0.24349999999999999</v>
      </c>
      <c r="V389" s="21">
        <f>Q389*Q388/'Advanced - Road'!$S$33</f>
        <v>97.04298821126703</v>
      </c>
      <c r="W389" s="21">
        <f t="shared" ref="W389" si="3611">W388</f>
        <v>97.04551967293186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93.78</v>
      </c>
      <c r="Q390" s="17">
        <f>(P390+'Advanced - Road'!$S$33)/2</f>
        <v>96.300460878885332</v>
      </c>
      <c r="R390" s="31">
        <f t="shared" ref="R390" si="3615">AVERAGE(H390,L391)</f>
        <v>0.48899999999999999</v>
      </c>
      <c r="S390" s="31">
        <f t="shared" ref="S390" si="3616">AVERAGE(I390,M391)</f>
        <v>0.27249999999999996</v>
      </c>
      <c r="T390" s="31">
        <f t="shared" ref="T390" si="3617">AVERAGE(J390,N391)</f>
        <v>0.13850000000000001</v>
      </c>
      <c r="U390" s="31">
        <f t="shared" ref="U390" si="3618">AVERAGE(K390,O391)</f>
        <v>0.19550000000000001</v>
      </c>
      <c r="V390" s="17">
        <f>Q390*Q391/'Advanced - Home'!$S$33</f>
        <v>94.879687386779707</v>
      </c>
      <c r="W390" s="17">
        <f t="shared" ref="W390" si="3619">AVERAGE(V390:V391)</f>
        <v>94.877212486062149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0.46899999999999997</v>
      </c>
      <c r="I391" s="31">
        <f>VLOOKUP($C391,'Four Factors - Home'!$B:$O,8,FALSE)</f>
        <v>0.29699999999999999</v>
      </c>
      <c r="J391" s="31">
        <f>VLOOKUP($C391,'Four Factors - Home'!$B:$O,9,FALSE)/100</f>
        <v>0.14199999999999999</v>
      </c>
      <c r="K391" s="31">
        <f>VLOOKUP($C391,'Four Factors - Home'!$B:$O,10,FALSE)/100</f>
        <v>0.27399999999999997</v>
      </c>
      <c r="L391" s="31">
        <f>VLOOKUP($C391,'Four Factors - Home'!$B:$O,11,FALSE)/100</f>
        <v>0.47700000000000004</v>
      </c>
      <c r="M391" s="31">
        <f>VLOOKUP($C391,'Four Factors - Home'!$B:$O,12,FALSE)</f>
        <v>0.35199999999999998</v>
      </c>
      <c r="N391" s="31">
        <f>VLOOKUP($C391,'Four Factors - Home'!$B:$O,13,FALSE)/100</f>
        <v>0.151</v>
      </c>
      <c r="O391" s="31">
        <f>VLOOKUP($C391,'Four Factors - Home'!$B:$O,14,FALSE)/100</f>
        <v>0.21199999999999999</v>
      </c>
      <c r="P391" s="17">
        <f>VLOOKUP($C391,'Advanced - Home'!B:T,18,FALSE)</f>
        <v>95.9</v>
      </c>
      <c r="Q391" s="17">
        <f>(P391+'Advanced - Home'!$S$33)/2</f>
        <v>97.357883172561628</v>
      </c>
      <c r="R391" s="31">
        <f t="shared" ref="R391" si="3627">AVERAGE(H391,L390)</f>
        <v>0.5109999999999999</v>
      </c>
      <c r="S391" s="31">
        <f t="shared" ref="S391" si="3628">AVERAGE(I391,M390)</f>
        <v>0.29799999999999999</v>
      </c>
      <c r="T391" s="31">
        <f t="shared" ref="T391" si="3629">AVERAGE(J391,N390)</f>
        <v>0.1525</v>
      </c>
      <c r="U391" s="31">
        <f t="shared" ref="U391" si="3630">AVERAGE(K391,O390)</f>
        <v>0.2485</v>
      </c>
      <c r="V391" s="17">
        <f>Q391*Q390/'Advanced - Road'!$S$33</f>
        <v>94.87473758534459</v>
      </c>
      <c r="W391" s="17">
        <f t="shared" ref="W391" si="3631">W390</f>
        <v>94.877212486062149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93.78</v>
      </c>
      <c r="Q392" s="21">
        <f>(P392+'Advanced - Road'!$S$33)/2</f>
        <v>96.300460878885332</v>
      </c>
      <c r="R392" s="32">
        <f t="shared" ref="R392" si="3635">AVERAGE(H392,L393)</f>
        <v>0.495</v>
      </c>
      <c r="S392" s="32">
        <f t="shared" ref="S392" si="3636">AVERAGE(I392,M393)</f>
        <v>0.22750000000000001</v>
      </c>
      <c r="T392" s="32">
        <f t="shared" ref="T392" si="3637">AVERAGE(J392,N393)</f>
        <v>0.13</v>
      </c>
      <c r="U392" s="32">
        <f t="shared" ref="U392" si="3638">AVERAGE(K392,O393)</f>
        <v>0.20050000000000001</v>
      </c>
      <c r="V392" s="21">
        <f>Q392*Q393/'Advanced - Home'!$S$33</f>
        <v>95.995541989588887</v>
      </c>
      <c r="W392" s="21">
        <f t="shared" ref="W392" si="3639">AVERAGE(V392:V393)</f>
        <v>95.993037982226554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100</v>
      </c>
      <c r="Z392" s="23">
        <f t="shared" ref="Z392" si="3640">Y393-Y392</f>
        <v>7</v>
      </c>
      <c r="AA392" s="23">
        <f t="shared" ref="AA392" si="3641">Y392+Y393</f>
        <v>207</v>
      </c>
      <c r="AB392" s="22">
        <f t="shared" ref="AB392" si="3642">D392-Z392</f>
        <v>-7</v>
      </c>
      <c r="AC392" s="22">
        <f t="shared" ref="AC392" si="3643">AA392-E392</f>
        <v>207</v>
      </c>
      <c r="AD392" s="22">
        <f t="shared" si="3223"/>
        <v>100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0.53100000000000003</v>
      </c>
      <c r="I393" s="32">
        <f>VLOOKUP($C393,'Four Factors - Home'!$B:$O,8,FALSE)</f>
        <v>0.27100000000000002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0.221</v>
      </c>
      <c r="L393" s="32">
        <f>VLOOKUP($C393,'Four Factors - Home'!$B:$O,11,FALSE)/100</f>
        <v>0.48899999999999999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0.222</v>
      </c>
      <c r="P393" s="21">
        <f>VLOOKUP($C393,'Advanced - Home'!B:T,18,FALSE)</f>
        <v>98.19</v>
      </c>
      <c r="Q393" s="21">
        <f>(P393+'Advanced - Home'!$S$33)/2</f>
        <v>98.50288317256161</v>
      </c>
      <c r="R393" s="32">
        <f t="shared" ref="R393" si="3647">AVERAGE(H393,L392)</f>
        <v>0.54200000000000004</v>
      </c>
      <c r="S393" s="32">
        <f t="shared" ref="S393" si="3648">AVERAGE(I393,M392)</f>
        <v>0.28500000000000003</v>
      </c>
      <c r="T393" s="32">
        <f t="shared" ref="T393" si="3649">AVERAGE(J393,N392)</f>
        <v>0.15100000000000002</v>
      </c>
      <c r="U393" s="32">
        <f t="shared" ref="U393" si="3650">AVERAGE(K393,O392)</f>
        <v>0.222</v>
      </c>
      <c r="V393" s="21">
        <f>Q393*Q392/'Advanced - Road'!$S$33</f>
        <v>95.990533974864221</v>
      </c>
      <c r="W393" s="21">
        <f t="shared" ref="W393" si="3651">W392</f>
        <v>95.993037982226554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-7</v>
      </c>
      <c r="AA393" s="23">
        <f t="shared" ref="AA393" si="3653">AA392</f>
        <v>207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93.78</v>
      </c>
      <c r="Q394" s="17">
        <f>(P394+'Advanced - Road'!$S$33)/2</f>
        <v>96.300460878885332</v>
      </c>
      <c r="R394" s="31">
        <f t="shared" ref="R394" si="3655">AVERAGE(H394,L395)</f>
        <v>0.51249999999999996</v>
      </c>
      <c r="S394" s="31">
        <f t="shared" ref="S394" si="3656">AVERAGE(I394,M395)</f>
        <v>0.248</v>
      </c>
      <c r="T394" s="31">
        <f t="shared" ref="T394" si="3657">AVERAGE(J394,N395)</f>
        <v>0.14400000000000002</v>
      </c>
      <c r="U394" s="31">
        <f t="shared" ref="U394" si="3658">AVERAGE(K394,O395)</f>
        <v>0.20649999999999999</v>
      </c>
      <c r="V394" s="17">
        <f>Q394*Q395/'Advanced - Home'!$S$33</f>
        <v>96.058887447390262</v>
      </c>
      <c r="W394" s="17">
        <f t="shared" ref="W394" si="3659">AVERAGE(V394:V395)</f>
        <v>96.056381787685652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0.53500000000000003</v>
      </c>
      <c r="I395" s="31">
        <f>VLOOKUP($C395,'Four Factors - Home'!$B:$O,8,FALSE)</f>
        <v>0.29599999999999999</v>
      </c>
      <c r="J395" s="31">
        <f>VLOOKUP($C395,'Four Factors - Home'!$B:$O,9,FALSE)/100</f>
        <v>0.14099999999999999</v>
      </c>
      <c r="K395" s="31">
        <f>VLOOKUP($C395,'Four Factors - Home'!$B:$O,10,FALSE)/100</f>
        <v>0.21199999999999999</v>
      </c>
      <c r="L395" s="31">
        <f>VLOOKUP($C395,'Four Factors - Home'!$B:$O,11,FALSE)/100</f>
        <v>0.52400000000000002</v>
      </c>
      <c r="M395" s="31">
        <f>VLOOKUP($C395,'Four Factors - Home'!$B:$O,12,FALSE)</f>
        <v>0.30299999999999999</v>
      </c>
      <c r="N395" s="31">
        <f>VLOOKUP($C395,'Four Factors - Home'!$B:$O,13,FALSE)/100</f>
        <v>0.16200000000000001</v>
      </c>
      <c r="O395" s="31">
        <f>VLOOKUP($C395,'Four Factors - Home'!$B:$O,14,FALSE)/100</f>
        <v>0.23399999999999999</v>
      </c>
      <c r="P395" s="17">
        <f>VLOOKUP($C395,'Advanced - Home'!B:T,18,FALSE)</f>
        <v>98.32</v>
      </c>
      <c r="Q395" s="17">
        <f>(P395+'Advanced - Home'!$S$33)/2</f>
        <v>98.567883172561608</v>
      </c>
      <c r="R395" s="31">
        <f t="shared" ref="R395" si="3667">AVERAGE(H395,L394)</f>
        <v>0.54400000000000004</v>
      </c>
      <c r="S395" s="31">
        <f t="shared" ref="S395" si="3668">AVERAGE(I395,M394)</f>
        <v>0.29749999999999999</v>
      </c>
      <c r="T395" s="31">
        <f t="shared" ref="T395" si="3669">AVERAGE(J395,N394)</f>
        <v>0.152</v>
      </c>
      <c r="U395" s="31">
        <f t="shared" ref="U395" si="3670">AVERAGE(K395,O394)</f>
        <v>0.2175</v>
      </c>
      <c r="V395" s="17">
        <f>Q395*Q394/'Advanced - Road'!$S$33</f>
        <v>96.053876127981042</v>
      </c>
      <c r="W395" s="17">
        <f t="shared" ref="W395" si="3671">W394</f>
        <v>96.056381787685652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93.78</v>
      </c>
      <c r="Q396" s="21">
        <f>(P396+'Advanced - Road'!$S$33)/2</f>
        <v>96.300460878885332</v>
      </c>
      <c r="R396" s="32">
        <f t="shared" ref="R396" si="3675">AVERAGE(H396,L397)</f>
        <v>0.51550000000000007</v>
      </c>
      <c r="S396" s="32">
        <f t="shared" ref="S396" si="3676">AVERAGE(I396,M397)</f>
        <v>0.23300000000000001</v>
      </c>
      <c r="T396" s="32">
        <f t="shared" ref="T396" si="3677">AVERAGE(J396,N397)</f>
        <v>0.13900000000000001</v>
      </c>
      <c r="U396" s="32">
        <f t="shared" ref="U396" si="3678">AVERAGE(K396,O397)</f>
        <v>0.19800000000000001</v>
      </c>
      <c r="V396" s="21">
        <f>Q396*Q397/'Advanced - Home'!$S$33</f>
        <v>95.240269223495332</v>
      </c>
      <c r="W396" s="21">
        <f t="shared" ref="W396" si="3679">AVERAGE(V396:V397)</f>
        <v>95.237784917137105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97.727883172561619</v>
      </c>
      <c r="R397" s="32">
        <f t="shared" ref="R397" si="3687">AVERAGE(H397,L396)</f>
        <v>0.53849999999999998</v>
      </c>
      <c r="S397" s="32">
        <f t="shared" ref="S397" si="3688">AVERAGE(I397,M396)</f>
        <v>0.29749999999999999</v>
      </c>
      <c r="T397" s="32">
        <f t="shared" ref="T397" si="3689">AVERAGE(J397,N396)</f>
        <v>0.1565</v>
      </c>
      <c r="U397" s="32">
        <f t="shared" ref="U397" si="3690">AVERAGE(K397,O396)</f>
        <v>0.246</v>
      </c>
      <c r="V397" s="21">
        <f>Q397*Q396/'Advanced - Road'!$S$33</f>
        <v>95.235300610778879</v>
      </c>
      <c r="W397" s="21">
        <f t="shared" ref="W397" si="3691">W396</f>
        <v>95.237784917137105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93.78</v>
      </c>
      <c r="Q398" s="17">
        <f>(P398+'Advanced - Road'!$S$33)/2</f>
        <v>96.300460878885332</v>
      </c>
      <c r="R398" s="31">
        <f t="shared" ref="R398" si="3695">AVERAGE(H398,L399)</f>
        <v>0.502</v>
      </c>
      <c r="S398" s="31">
        <f t="shared" ref="S398" si="3696">AVERAGE(I398,M399)</f>
        <v>0.2165</v>
      </c>
      <c r="T398" s="31">
        <f t="shared" ref="T398" si="3697">AVERAGE(J398,N399)</f>
        <v>0.1285</v>
      </c>
      <c r="U398" s="31">
        <f t="shared" ref="U398" si="3698">AVERAGE(K398,O399)</f>
        <v>0.20299999999999999</v>
      </c>
      <c r="V398" s="17">
        <f>Q398*Q399/'Advanced - Home'!$S$33</f>
        <v>97.262451145616808</v>
      </c>
      <c r="W398" s="17">
        <f t="shared" ref="W398" si="3699">AVERAGE(V398:V399)</f>
        <v>97.259914091408874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0.26300000000000001</v>
      </c>
      <c r="J399" s="31">
        <f>VLOOKUP($C399,'Four Factors - Home'!$B:$O,9,FALSE)/100</f>
        <v>0.12300000000000001</v>
      </c>
      <c r="K399" s="31">
        <f>VLOOKUP($C399,'Four Factors - Home'!$B:$O,10,FALSE)/100</f>
        <v>0.184</v>
      </c>
      <c r="L399" s="31">
        <f>VLOOKUP($C399,'Four Factors - Home'!$B:$O,11,FALSE)/100</f>
        <v>0.503</v>
      </c>
      <c r="M399" s="31">
        <f>VLOOKUP($C399,'Four Factors - Home'!$B:$O,12,FALSE)</f>
        <v>0.24</v>
      </c>
      <c r="N399" s="31">
        <f>VLOOKUP($C399,'Four Factors - Home'!$B:$O,13,FALSE)/100</f>
        <v>0.13100000000000001</v>
      </c>
      <c r="O399" s="31">
        <f>VLOOKUP($C399,'Four Factors - Home'!$B:$O,14,FALSE)/100</f>
        <v>0.22699999999999998</v>
      </c>
      <c r="P399" s="17">
        <f>VLOOKUP($C399,'Advanced - Home'!B:T,18,FALSE)</f>
        <v>100.79</v>
      </c>
      <c r="Q399" s="17">
        <f>(P399+'Advanced - Home'!$S$33)/2</f>
        <v>99.802883172561621</v>
      </c>
      <c r="R399" s="31">
        <f t="shared" ref="R399" si="3707">AVERAGE(H399,L398)</f>
        <v>0.52800000000000002</v>
      </c>
      <c r="S399" s="31">
        <f t="shared" ref="S399" si="3708">AVERAGE(I399,M398)</f>
        <v>0.28100000000000003</v>
      </c>
      <c r="T399" s="31">
        <f t="shared" ref="T399" si="3709">AVERAGE(J399,N398)</f>
        <v>0.14300000000000002</v>
      </c>
      <c r="U399" s="31">
        <f t="shared" ref="U399" si="3710">AVERAGE(K399,O398)</f>
        <v>0.20350000000000001</v>
      </c>
      <c r="V399" s="17">
        <f>Q399*Q398/'Advanced - Road'!$S$33</f>
        <v>97.257377037200939</v>
      </c>
      <c r="W399" s="17">
        <f t="shared" ref="W399" si="3711">W398</f>
        <v>97.259914091408874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93.78</v>
      </c>
      <c r="Q400" s="21">
        <f>(P400+'Advanced - Road'!$S$33)/2</f>
        <v>96.300460878885332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0.1275</v>
      </c>
      <c r="U400" s="32">
        <f t="shared" ref="U400" si="3718">AVERAGE(K400,O401)</f>
        <v>0.22399999999999998</v>
      </c>
      <c r="V400" s="21">
        <f>Q400*Q401/'Advanced - Home'!$S$33</f>
        <v>95.961432896926596</v>
      </c>
      <c r="W400" s="21">
        <f t="shared" ref="W400" si="3719">AVERAGE(V400:V401)</f>
        <v>95.958929779287033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98.467883172561613</v>
      </c>
      <c r="R401" s="32">
        <f t="shared" ref="R401" si="3727">AVERAGE(H401,L400)</f>
        <v>0.53649999999999998</v>
      </c>
      <c r="S401" s="32">
        <f t="shared" ref="S401" si="3728">AVERAGE(I401,M400)</f>
        <v>0.26450000000000001</v>
      </c>
      <c r="T401" s="32">
        <f t="shared" ref="T401" si="3729">AVERAGE(J401,N400)</f>
        <v>0.154</v>
      </c>
      <c r="U401" s="32">
        <f t="shared" ref="U401" si="3730">AVERAGE(K401,O400)</f>
        <v>0.248</v>
      </c>
      <c r="V401" s="21">
        <f>Q401*Q400/'Advanced - Road'!$S$33</f>
        <v>95.95642666164747</v>
      </c>
      <c r="W401" s="21">
        <f t="shared" ref="W401" si="3731">W400</f>
        <v>95.958929779287033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93.78</v>
      </c>
      <c r="Q402" s="17">
        <f>(P402+'Advanced - Road'!$S$33)/2</f>
        <v>96.300460878885332</v>
      </c>
      <c r="R402" s="31">
        <f t="shared" ref="R402" si="3735">AVERAGE(H402,L403)</f>
        <v>0.4985</v>
      </c>
      <c r="S402" s="31">
        <f t="shared" ref="S402" si="3736">AVERAGE(I402,M403)</f>
        <v>0.23</v>
      </c>
      <c r="T402" s="31">
        <f t="shared" ref="T402" si="3737">AVERAGE(J402,N403)</f>
        <v>0.13</v>
      </c>
      <c r="U402" s="31">
        <f t="shared" ref="U402" si="3738">AVERAGE(K402,O403)</f>
        <v>0.2</v>
      </c>
      <c r="V402" s="17">
        <f>Q402*Q403/'Advanced - Home'!$S$33</f>
        <v>97.277069328186343</v>
      </c>
      <c r="W402" s="17">
        <f t="shared" ref="W402" si="3739">AVERAGE(V402:V403)</f>
        <v>97.274531892668648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0.51900000000000002</v>
      </c>
      <c r="I403" s="31">
        <f>VLOOKUP($C403,'Four Factors - Home'!$B:$O,8,FALSE)</f>
        <v>0.30199999999999999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0.26800000000000002</v>
      </c>
      <c r="L403" s="31">
        <f>VLOOKUP($C403,'Four Factors - Home'!$B:$O,11,FALSE)/100</f>
        <v>0.496</v>
      </c>
      <c r="M403" s="31">
        <f>VLOOKUP($C403,'Four Factors - Home'!$B:$O,12,FALSE)</f>
        <v>0.26700000000000002</v>
      </c>
      <c r="N403" s="31">
        <f>VLOOKUP($C403,'Four Factors - Home'!$B:$O,13,FALSE)/100</f>
        <v>0.13400000000000001</v>
      </c>
      <c r="O403" s="31">
        <f>VLOOKUP($C403,'Four Factors - Home'!$B:$O,14,FALSE)/100</f>
        <v>0.221</v>
      </c>
      <c r="P403" s="17">
        <f>VLOOKUP($C403,'Advanced - Home'!B:T,18,FALSE)</f>
        <v>100.82</v>
      </c>
      <c r="Q403" s="17">
        <f>(P403+'Advanced - Home'!$S$33)/2</f>
        <v>99.817883172561608</v>
      </c>
      <c r="R403" s="31">
        <f t="shared" ref="R403" si="3747">AVERAGE(H403,L402)</f>
        <v>0.53600000000000003</v>
      </c>
      <c r="S403" s="31">
        <f t="shared" ref="S403" si="3748">AVERAGE(I403,M402)</f>
        <v>0.30049999999999999</v>
      </c>
      <c r="T403" s="31">
        <f t="shared" ref="T403" si="3749">AVERAGE(J403,N402)</f>
        <v>0.155</v>
      </c>
      <c r="U403" s="31">
        <f t="shared" ref="U403" si="3750">AVERAGE(K403,O402)</f>
        <v>0.2455</v>
      </c>
      <c r="V403" s="17">
        <f>Q403*Q402/'Advanced - Road'!$S$33</f>
        <v>97.271994457150967</v>
      </c>
      <c r="W403" s="17">
        <f t="shared" ref="W403" si="3751">W402</f>
        <v>97.274531892668648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93.78</v>
      </c>
      <c r="Q404" s="21">
        <f>(P404+'Advanced - Road'!$S$33)/2</f>
        <v>96.300460878885332</v>
      </c>
      <c r="R404" s="32">
        <f t="shared" ref="R404" si="3755">AVERAGE(H404,L405)</f>
        <v>0.50449999999999995</v>
      </c>
      <c r="S404" s="32">
        <f t="shared" ref="S404" si="3756">AVERAGE(I404,M405)</f>
        <v>0.23300000000000001</v>
      </c>
      <c r="T404" s="32">
        <f t="shared" ref="T404" si="3757">AVERAGE(J404,N405)</f>
        <v>0.13250000000000001</v>
      </c>
      <c r="U404" s="32">
        <f t="shared" ref="U404" si="3758">AVERAGE(K404,O405)</f>
        <v>0.20350000000000001</v>
      </c>
      <c r="V404" s="21">
        <f>Q404*Q405/'Advanced - Home'!$S$33</f>
        <v>95.669069245535539</v>
      </c>
      <c r="W404" s="21">
        <f t="shared" ref="W404" si="3759">AVERAGE(V404:V405)</f>
        <v>95.666573754091104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0.47799999999999998</v>
      </c>
      <c r="I405" s="32">
        <f>VLOOKUP($C405,'Four Factors - Home'!$B:$O,8,FALSE)</f>
        <v>0.25900000000000001</v>
      </c>
      <c r="J405" s="32">
        <f>VLOOKUP($C405,'Four Factors - Home'!$B:$O,9,FALSE)/100</f>
        <v>0.13300000000000001</v>
      </c>
      <c r="K405" s="32">
        <f>VLOOKUP($C405,'Four Factors - Home'!$B:$O,10,FALSE)/100</f>
        <v>0.22800000000000001</v>
      </c>
      <c r="L405" s="32">
        <f>VLOOKUP($C405,'Four Factors - Home'!$B:$O,11,FALSE)/100</f>
        <v>0.50800000000000001</v>
      </c>
      <c r="M405" s="32">
        <f>VLOOKUP($C405,'Four Factors - Home'!$B:$O,12,FALSE)</f>
        <v>0.27300000000000002</v>
      </c>
      <c r="N405" s="32">
        <f>VLOOKUP($C405,'Four Factors - Home'!$B:$O,13,FALSE)/100</f>
        <v>0.13900000000000001</v>
      </c>
      <c r="O405" s="32">
        <f>VLOOKUP($C405,'Four Factors - Home'!$B:$O,14,FALSE)/100</f>
        <v>0.22800000000000001</v>
      </c>
      <c r="P405" s="21">
        <f>VLOOKUP($C405,'Advanced - Home'!B:T,18,FALSE)</f>
        <v>97.52</v>
      </c>
      <c r="Q405" s="21">
        <f>(P405+'Advanced - Home'!$S$33)/2</f>
        <v>98.167883172561616</v>
      </c>
      <c r="R405" s="32">
        <f t="shared" ref="R405" si="3767">AVERAGE(H405,L404)</f>
        <v>0.51549999999999996</v>
      </c>
      <c r="S405" s="32">
        <f t="shared" ref="S405" si="3768">AVERAGE(I405,M404)</f>
        <v>0.27900000000000003</v>
      </c>
      <c r="T405" s="32">
        <f t="shared" ref="T405" si="3769">AVERAGE(J405,N404)</f>
        <v>0.14800000000000002</v>
      </c>
      <c r="U405" s="32">
        <f t="shared" ref="U405" si="3770">AVERAGE(K405,O404)</f>
        <v>0.22550000000000001</v>
      </c>
      <c r="V405" s="21">
        <f>Q405*Q404/'Advanced - Road'!$S$33</f>
        <v>95.664078262646669</v>
      </c>
      <c r="W405" s="21">
        <f t="shared" ref="W405" si="3771">W404</f>
        <v>95.666573754091104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93.78</v>
      </c>
      <c r="Q406" s="17">
        <f>(P406+'Advanced - Road'!$S$33)/2</f>
        <v>96.300460878885332</v>
      </c>
      <c r="R406" s="31">
        <f t="shared" ref="R406" si="3775">AVERAGE(H406,L407)</f>
        <v>0.4985</v>
      </c>
      <c r="S406" s="31">
        <f t="shared" ref="S406" si="3776">AVERAGE(I406,M407)</f>
        <v>0.2545</v>
      </c>
      <c r="T406" s="31">
        <f t="shared" ref="T406" si="3777">AVERAGE(J406,N407)</f>
        <v>0.13450000000000001</v>
      </c>
      <c r="U406" s="31">
        <f t="shared" ref="U406" si="3778">AVERAGE(K406,O407)</f>
        <v>0.20799999999999999</v>
      </c>
      <c r="V406" s="17">
        <f>Q406*Q407/'Advanced - Home'!$S$33</f>
        <v>97.203978415338597</v>
      </c>
      <c r="W406" s="17">
        <f t="shared" ref="W406" si="3779">AVERAGE(V406:V407)</f>
        <v>97.201442886369691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0.50600000000000001</v>
      </c>
      <c r="I407" s="31">
        <f>VLOOKUP($C407,'Four Factors - Home'!$B:$O,8,FALSE)</f>
        <v>0.26900000000000002</v>
      </c>
      <c r="J407" s="31">
        <f>VLOOKUP($C407,'Four Factors - Home'!$B:$O,9,FALSE)/100</f>
        <v>0.16600000000000001</v>
      </c>
      <c r="K407" s="31">
        <f>VLOOKUP($C407,'Four Factors - Home'!$B:$O,10,FALSE)/100</f>
        <v>0.215</v>
      </c>
      <c r="L407" s="31">
        <f>VLOOKUP($C407,'Four Factors - Home'!$B:$O,11,FALSE)/100</f>
        <v>0.496</v>
      </c>
      <c r="M407" s="31">
        <f>VLOOKUP($C407,'Four Factors - Home'!$B:$O,12,FALSE)</f>
        <v>0.316</v>
      </c>
      <c r="N407" s="31">
        <f>VLOOKUP($C407,'Four Factors - Home'!$B:$O,13,FALSE)/100</f>
        <v>0.14300000000000002</v>
      </c>
      <c r="O407" s="31">
        <f>VLOOKUP($C407,'Four Factors - Home'!$B:$O,14,FALSE)/100</f>
        <v>0.23699999999999999</v>
      </c>
      <c r="P407" s="17">
        <f>VLOOKUP($C407,'Advanced - Home'!B:T,18,FALSE)</f>
        <v>100.67</v>
      </c>
      <c r="Q407" s="17">
        <f>(P407+'Advanced - Home'!$S$33)/2</f>
        <v>99.742883172561619</v>
      </c>
      <c r="R407" s="31">
        <f t="shared" ref="R407" si="3787">AVERAGE(H407,L406)</f>
        <v>0.52949999999999997</v>
      </c>
      <c r="S407" s="31">
        <f t="shared" ref="S407" si="3788">AVERAGE(I407,M406)</f>
        <v>0.28400000000000003</v>
      </c>
      <c r="T407" s="31">
        <f t="shared" ref="T407" si="3789">AVERAGE(J407,N406)</f>
        <v>0.16450000000000001</v>
      </c>
      <c r="U407" s="31">
        <f t="shared" ref="U407" si="3790">AVERAGE(K407,O406)</f>
        <v>0.219</v>
      </c>
      <c r="V407" s="17">
        <f>Q407*Q406/'Advanced - Road'!$S$33</f>
        <v>97.198907357400785</v>
      </c>
      <c r="W407" s="17">
        <f t="shared" ref="W407" si="3791">W406</f>
        <v>97.201442886369691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93.78</v>
      </c>
      <c r="Q408" s="21">
        <f>(P408+'Advanced - Road'!$S$33)/2</f>
        <v>96.300460878885332</v>
      </c>
      <c r="R408" s="32">
        <f t="shared" ref="R408" si="3795">AVERAGE(H408,L409)</f>
        <v>0.50750000000000006</v>
      </c>
      <c r="S408" s="32">
        <f t="shared" ref="S408" si="3796">AVERAGE(I408,M409)</f>
        <v>0.26400000000000001</v>
      </c>
      <c r="T408" s="32">
        <f t="shared" ref="T408" si="3797">AVERAGE(J408,N409)</f>
        <v>0.13600000000000001</v>
      </c>
      <c r="U408" s="32">
        <f t="shared" ref="U408" si="3798">AVERAGE(K408,O409)</f>
        <v>0.20100000000000001</v>
      </c>
      <c r="V408" s="21">
        <f>Q408*Q409/'Advanced - Home'!$S$33</f>
        <v>97.871542086014841</v>
      </c>
      <c r="W408" s="21">
        <f t="shared" ref="W408" si="3799">AVERAGE(V408:V409)</f>
        <v>97.868989143900365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</v>
      </c>
      <c r="I409" s="32">
        <f>VLOOKUP($C409,'Four Factors - Home'!$B:$O,8,FALSE)</f>
        <v>0.30199999999999999</v>
      </c>
      <c r="J409" s="32">
        <f>VLOOKUP($C409,'Four Factors - Home'!$B:$O,9,FALSE)/100</f>
        <v>0.152</v>
      </c>
      <c r="K409" s="32">
        <f>VLOOKUP($C409,'Four Factors - Home'!$B:$O,10,FALSE)/100</f>
        <v>0.26700000000000002</v>
      </c>
      <c r="L409" s="32">
        <f>VLOOKUP($C409,'Four Factors - Home'!$B:$O,11,FALSE)/100</f>
        <v>0.51400000000000001</v>
      </c>
      <c r="M409" s="32">
        <f>VLOOKUP($C409,'Four Factors - Home'!$B:$O,12,FALSE)</f>
        <v>0.33500000000000002</v>
      </c>
      <c r="N409" s="32">
        <f>VLOOKUP($C409,'Four Factors - Home'!$B:$O,13,FALSE)/100</f>
        <v>0.14599999999999999</v>
      </c>
      <c r="O409" s="32">
        <f>VLOOKUP($C409,'Four Factors - Home'!$B:$O,14,FALSE)/100</f>
        <v>0.223</v>
      </c>
      <c r="P409" s="21">
        <f>VLOOKUP($C409,'Advanced - Home'!B:T,18,FALSE)</f>
        <v>102.04</v>
      </c>
      <c r="Q409" s="21">
        <f>(P409+'Advanced - Home'!$S$33)/2</f>
        <v>100.42788317256162</v>
      </c>
      <c r="R409" s="32">
        <f t="shared" ref="R409" si="3807">AVERAGE(H409,L408)</f>
        <v>0.52649999999999997</v>
      </c>
      <c r="S409" s="32">
        <f t="shared" ref="S409" si="3808">AVERAGE(I409,M408)</f>
        <v>0.30049999999999999</v>
      </c>
      <c r="T409" s="32">
        <f t="shared" ref="T409" si="3809">AVERAGE(J409,N408)</f>
        <v>0.1575</v>
      </c>
      <c r="U409" s="32">
        <f t="shared" ref="U409" si="3810">AVERAGE(K409,O408)</f>
        <v>0.245</v>
      </c>
      <c r="V409" s="21">
        <f>Q409*Q408/'Advanced - Road'!$S$33</f>
        <v>97.866436201785902</v>
      </c>
      <c r="W409" s="21">
        <f t="shared" ref="W409" si="3811">W408</f>
        <v>97.868989143900365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93.78</v>
      </c>
      <c r="Q410" s="17">
        <f>(P410+'Advanced - Road'!$S$33)/2</f>
        <v>96.300460878885332</v>
      </c>
      <c r="R410" s="31">
        <f t="shared" ref="R410" si="3815">AVERAGE(H410,L411)</f>
        <v>0.503</v>
      </c>
      <c r="S410" s="31">
        <f t="shared" ref="S410" si="3816">AVERAGE(I410,M411)</f>
        <v>0.25700000000000001</v>
      </c>
      <c r="T410" s="31">
        <f t="shared" ref="T410" si="3817">AVERAGE(J410,N411)</f>
        <v>0.1275</v>
      </c>
      <c r="U410" s="31">
        <f t="shared" ref="U410" si="3818">AVERAGE(K410,O411)</f>
        <v>0.20399999999999999</v>
      </c>
      <c r="V410" s="17">
        <f>Q410*Q411/'Advanced - Home'!$S$33</f>
        <v>96.458451104291399</v>
      </c>
      <c r="W410" s="17">
        <f t="shared" ref="W410" si="3819">AVERAGE(V410:V411)</f>
        <v>96.455935022120087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0.13500000000000001</v>
      </c>
      <c r="K411" s="31">
        <f>VLOOKUP($C411,'Four Factors - Home'!$B:$O,10,FALSE)/100</f>
        <v>0.22899999999999998</v>
      </c>
      <c r="L411" s="31">
        <f>VLOOKUP($C411,'Four Factors - Home'!$B:$O,11,FALSE)/100</f>
        <v>0.505</v>
      </c>
      <c r="M411" s="31">
        <f>VLOOKUP($C411,'Four Factors - Home'!$B:$O,12,FALSE)</f>
        <v>0.32100000000000001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99.14</v>
      </c>
      <c r="Q411" s="17">
        <f>(P411+'Advanced - Home'!$S$33)/2</f>
        <v>98.977883172561619</v>
      </c>
      <c r="R411" s="31">
        <f t="shared" ref="R411" si="3827">AVERAGE(H411,L410)</f>
        <v>0.54200000000000004</v>
      </c>
      <c r="S411" s="31">
        <f t="shared" ref="S411" si="3828">AVERAGE(I411,M410)</f>
        <v>0.28300000000000003</v>
      </c>
      <c r="T411" s="31">
        <f t="shared" ref="T411" si="3829">AVERAGE(J411,N410)</f>
        <v>0.14900000000000002</v>
      </c>
      <c r="U411" s="31">
        <f t="shared" ref="U411" si="3830">AVERAGE(K411,O410)</f>
        <v>0.22599999999999998</v>
      </c>
      <c r="V411" s="17">
        <f>Q411*Q410/'Advanced - Road'!$S$33</f>
        <v>96.45341893994879</v>
      </c>
      <c r="W411" s="17">
        <f t="shared" ref="W411" si="3831">W410</f>
        <v>96.455935022120087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93.78</v>
      </c>
      <c r="Q412" s="21">
        <f>(P412+'Advanced - Road'!$S$33)/2</f>
        <v>96.300460878885332</v>
      </c>
      <c r="R412" s="32">
        <f t="shared" ref="R412" si="3835">AVERAGE(H412,L413)</f>
        <v>0.51400000000000001</v>
      </c>
      <c r="S412" s="32">
        <f t="shared" ref="S412" si="3836">AVERAGE(I412,M413)</f>
        <v>0.2495</v>
      </c>
      <c r="T412" s="32">
        <f t="shared" ref="T412" si="3837">AVERAGE(J412,N413)</f>
        <v>0.13650000000000001</v>
      </c>
      <c r="U412" s="32">
        <f t="shared" ref="U412" si="3838">AVERAGE(K412,O413)</f>
        <v>0.20399999999999999</v>
      </c>
      <c r="V412" s="21">
        <f>Q412*Q413/'Advanced - Home'!$S$33</f>
        <v>95.708051065721023</v>
      </c>
      <c r="W412" s="21">
        <f t="shared" ref="W412" si="3839">AVERAGE(V412:V413)</f>
        <v>95.705554557450569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0.52600000000000002</v>
      </c>
      <c r="I413" s="32">
        <f>VLOOKUP($C413,'Four Factors - Home'!$B:$O,8,FALSE)</f>
        <v>0.29599999999999999</v>
      </c>
      <c r="J413" s="32">
        <f>VLOOKUP($C413,'Four Factors - Home'!$B:$O,9,FALSE)/100</f>
        <v>0.157</v>
      </c>
      <c r="K413" s="32">
        <f>VLOOKUP($C413,'Four Factors - Home'!$B:$O,10,FALSE)/100</f>
        <v>0.20800000000000002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0.30599999999999999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0.22899999999999998</v>
      </c>
      <c r="P413" s="21">
        <f>VLOOKUP($C413,'Advanced - Home'!B:T,18,FALSE)</f>
        <v>97.6</v>
      </c>
      <c r="Q413" s="21">
        <f>(P413+'Advanced - Home'!$S$33)/2</f>
        <v>98.207883172561623</v>
      </c>
      <c r="R413" s="32">
        <f t="shared" ref="R413" si="3847">AVERAGE(H413,L412)</f>
        <v>0.53949999999999998</v>
      </c>
      <c r="S413" s="32">
        <f t="shared" ref="S413" si="3848">AVERAGE(I413,M412)</f>
        <v>0.29749999999999999</v>
      </c>
      <c r="T413" s="32">
        <f t="shared" ref="T413" si="3849">AVERAGE(J413,N412)</f>
        <v>0.16</v>
      </c>
      <c r="U413" s="32">
        <f t="shared" ref="U413" si="3850">AVERAGE(K413,O412)</f>
        <v>0.21550000000000002</v>
      </c>
      <c r="V413" s="21">
        <f>Q413*Q412/'Advanced - Road'!$S$33</f>
        <v>95.703058049180115</v>
      </c>
      <c r="W413" s="21">
        <f t="shared" ref="W413" si="3851">W412</f>
        <v>95.705554557450569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93.78</v>
      </c>
      <c r="Q414" s="17">
        <f>(P414+'Advanced - Road'!$S$33)/2</f>
        <v>96.300460878885332</v>
      </c>
      <c r="R414" s="31">
        <f t="shared" ref="R414" si="3855">AVERAGE(H414,L415)</f>
        <v>0.49349999999999999</v>
      </c>
      <c r="S414" s="31">
        <f t="shared" ref="S414" si="3856">AVERAGE(I414,M415)</f>
        <v>0.2225</v>
      </c>
      <c r="T414" s="31">
        <f t="shared" ref="T414" si="3857">AVERAGE(J414,N415)</f>
        <v>0.13950000000000001</v>
      </c>
      <c r="U414" s="31">
        <f t="shared" ref="U414" si="3858">AVERAGE(K414,O415)</f>
        <v>0.19700000000000001</v>
      </c>
      <c r="V414" s="17">
        <f>Q414*Q415/'Advanced - Home'!$S$33</f>
        <v>95.518014692316825</v>
      </c>
      <c r="W414" s="17">
        <f t="shared" ref="W414" si="3859">AVERAGE(V414:V415)</f>
        <v>95.515523141073217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9</v>
      </c>
      <c r="AA414" s="19">
        <f t="shared" ref="AA414" si="3862">Y414+Y415</f>
        <v>205</v>
      </c>
      <c r="AB414" s="4">
        <f t="shared" ref="AB414" si="3863">D414-Z414</f>
        <v>-9</v>
      </c>
      <c r="AC414" s="4">
        <f t="shared" ref="AC414" si="3864">AA414-E414</f>
        <v>205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0.52900000000000003</v>
      </c>
      <c r="I415" s="31">
        <f>VLOOKUP($C415,'Four Factors - Home'!$B:$O,8,FALSE)</f>
        <v>0.29199999999999998</v>
      </c>
      <c r="J415" s="31">
        <f>VLOOKUP($C415,'Four Factors - Home'!$B:$O,9,FALSE)/100</f>
        <v>0.13699999999999998</v>
      </c>
      <c r="K415" s="31">
        <f>VLOOKUP($C415,'Four Factors - Home'!$B:$O,10,FALSE)/100</f>
        <v>0.22699999999999998</v>
      </c>
      <c r="L415" s="31">
        <f>VLOOKUP($C415,'Four Factors - Home'!$B:$O,11,FALSE)/100</f>
        <v>0.48599999999999999</v>
      </c>
      <c r="M415" s="31">
        <f>VLOOKUP($C415,'Four Factors - Home'!$B:$O,12,FALSE)</f>
        <v>0.252</v>
      </c>
      <c r="N415" s="31">
        <f>VLOOKUP($C415,'Four Factors - Home'!$B:$O,13,FALSE)/100</f>
        <v>0.153</v>
      </c>
      <c r="O415" s="31">
        <f>VLOOKUP($C415,'Four Factors - Home'!$B:$O,14,FALSE)/100</f>
        <v>0.215</v>
      </c>
      <c r="P415" s="17">
        <f>VLOOKUP($C415,'Advanced - Home'!B:T,18,FALSE)</f>
        <v>97.21</v>
      </c>
      <c r="Q415" s="17">
        <f>(P415+'Advanced - Home'!$S$33)/2</f>
        <v>98.012883172561615</v>
      </c>
      <c r="R415" s="31">
        <f t="shared" ref="R415" si="3869">AVERAGE(H415,L414)</f>
        <v>0.54099999999999993</v>
      </c>
      <c r="S415" s="31">
        <f t="shared" ref="S415" si="3870">AVERAGE(I415,M414)</f>
        <v>0.29549999999999998</v>
      </c>
      <c r="T415" s="31">
        <f t="shared" ref="T415" si="3871">AVERAGE(J415,N414)</f>
        <v>0.15</v>
      </c>
      <c r="U415" s="31">
        <f t="shared" ref="U415" si="3872">AVERAGE(K415,O414)</f>
        <v>0.22499999999999998</v>
      </c>
      <c r="V415" s="17">
        <f>Q415*Q414/'Advanced - Road'!$S$33</f>
        <v>95.513031589829609</v>
      </c>
      <c r="W415" s="17">
        <f t="shared" ref="W415" si="3873">W414</f>
        <v>95.515523141073217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107</v>
      </c>
      <c r="Z415" s="19">
        <f t="shared" ref="Z415" si="3874">-Z414</f>
        <v>-9</v>
      </c>
      <c r="AA415" s="19">
        <f t="shared" ref="AA415" si="3875">AA414</f>
        <v>205</v>
      </c>
      <c r="AB415" s="4"/>
      <c r="AC415" s="4"/>
      <c r="AD415" s="4">
        <f t="shared" si="3865"/>
        <v>107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93.78</v>
      </c>
      <c r="Q416" s="21">
        <f>(P416+'Advanced - Road'!$S$33)/2</f>
        <v>96.300460878885332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95.654451062966004</v>
      </c>
      <c r="W416" s="21">
        <f t="shared" ref="W416" si="3881">AVERAGE(V416:V417)</f>
        <v>95.651955952831329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98.152883172561616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95.649460842696655</v>
      </c>
      <c r="W417" s="21">
        <f t="shared" ref="W417" si="3893">W416</f>
        <v>95.651955952831329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93.78</v>
      </c>
      <c r="Q418" s="17">
        <f>(P418+'Advanced - Road'!$S$33)/2</f>
        <v>96.300460878885332</v>
      </c>
      <c r="R418" s="31">
        <f t="shared" ref="R418" si="3897">AVERAGE(H418,L419)</f>
        <v>0.49349999999999999</v>
      </c>
      <c r="S418" s="31">
        <f t="shared" ref="S418" si="3898">AVERAGE(I418,M419)</f>
        <v>0.2145</v>
      </c>
      <c r="T418" s="31">
        <f t="shared" ref="T418" si="3899">AVERAGE(J418,N419)</f>
        <v>0.13</v>
      </c>
      <c r="U418" s="31">
        <f t="shared" ref="U418" si="3900">AVERAGE(K418,O419)</f>
        <v>0.193</v>
      </c>
      <c r="V418" s="17">
        <f>Q418*Q419/'Advanced - Home'!$S$33</f>
        <v>93.841796424341453</v>
      </c>
      <c r="W418" s="17">
        <f t="shared" ref="W418" si="3901">AVERAGE(V418:V419)</f>
        <v>93.839348596616631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0.52500000000000002</v>
      </c>
      <c r="I419" s="31">
        <f>VLOOKUP($C419,'Four Factors - Home'!$B:$O,8,FALSE)</f>
        <v>0.311</v>
      </c>
      <c r="J419" s="31">
        <f>VLOOKUP($C419,'Four Factors - Home'!$B:$O,9,FALSE)/100</f>
        <v>0.14499999999999999</v>
      </c>
      <c r="K419" s="31">
        <f>VLOOKUP($C419,'Four Factors - Home'!$B:$O,10,FALSE)/100</f>
        <v>0.215</v>
      </c>
      <c r="L419" s="31">
        <f>VLOOKUP($C419,'Four Factors - Home'!$B:$O,11,FALSE)/100</f>
        <v>0.48599999999999999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0.13400000000000001</v>
      </c>
      <c r="O419" s="31">
        <f>VLOOKUP($C419,'Four Factors - Home'!$B:$O,14,FALSE)/100</f>
        <v>0.20699999999999999</v>
      </c>
      <c r="P419" s="17">
        <f>VLOOKUP($C419,'Advanced - Home'!B:T,18,FALSE)</f>
        <v>93.77</v>
      </c>
      <c r="Q419" s="17">
        <f>(P419+'Advanced - Home'!$S$33)/2</f>
        <v>96.292883172561616</v>
      </c>
      <c r="R419" s="31">
        <f t="shared" ref="R419" si="3909">AVERAGE(H419,L418)</f>
        <v>0.53899999999999992</v>
      </c>
      <c r="S419" s="31">
        <f t="shared" ref="S419" si="3910">AVERAGE(I419,M418)</f>
        <v>0.30499999999999999</v>
      </c>
      <c r="T419" s="31">
        <f t="shared" ref="T419" si="3911">AVERAGE(J419,N418)</f>
        <v>0.154</v>
      </c>
      <c r="U419" s="31">
        <f t="shared" ref="U419" si="3912">AVERAGE(K419,O418)</f>
        <v>0.219</v>
      </c>
      <c r="V419" s="17">
        <f>Q419*Q418/'Advanced - Road'!$S$33</f>
        <v>93.836900768891809</v>
      </c>
      <c r="W419" s="17">
        <f t="shared" ref="W419" si="3913">W418</f>
        <v>93.839348596616631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93.78</v>
      </c>
      <c r="Q420" s="21">
        <f>(P420+'Advanced - Road'!$S$33)/2</f>
        <v>96.300460878885332</v>
      </c>
      <c r="R420" s="32">
        <f t="shared" ref="R420" si="3917">AVERAGE(H420,L421)</f>
        <v>0.50849999999999995</v>
      </c>
      <c r="S420" s="32">
        <f t="shared" ref="S420" si="3918">AVERAGE(I420,M421)</f>
        <v>0.24249999999999999</v>
      </c>
      <c r="T420" s="32">
        <f t="shared" ref="T420" si="3919">AVERAGE(J420,N421)</f>
        <v>0.14400000000000002</v>
      </c>
      <c r="U420" s="32">
        <f t="shared" ref="U420" si="3920">AVERAGE(K420,O421)</f>
        <v>0.2175</v>
      </c>
      <c r="V420" s="21">
        <f>Q420*Q421/'Advanced - Home'!$S$33</f>
        <v>96.536414744662338</v>
      </c>
      <c r="W420" s="21">
        <f t="shared" ref="W420" si="3921">AVERAGE(V420:V421)</f>
        <v>96.533896628839003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</v>
      </c>
      <c r="Q421" s="21">
        <f>(P421+'Advanced - Home'!$S$33)/2</f>
        <v>99.057883172561617</v>
      </c>
      <c r="R421" s="32">
        <f t="shared" ref="R421" si="3929">AVERAGE(H421,L420)</f>
        <v>0.54649999999999999</v>
      </c>
      <c r="S421" s="32">
        <f t="shared" ref="S421" si="3930">AVERAGE(I421,M420)</f>
        <v>0.28100000000000003</v>
      </c>
      <c r="T421" s="32">
        <f t="shared" ref="T421" si="3931">AVERAGE(J421,N420)</f>
        <v>0.156</v>
      </c>
      <c r="U421" s="32">
        <f t="shared" ref="U421" si="3932">AVERAGE(K421,O420)</f>
        <v>0.23749999999999999</v>
      </c>
      <c r="V421" s="21">
        <f>Q421*Q420/'Advanced - Road'!$S$33</f>
        <v>96.531378513015667</v>
      </c>
      <c r="W421" s="21">
        <f t="shared" ref="W421" si="3933">W420</f>
        <v>96.533896628839003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99.870460878885325</v>
      </c>
      <c r="R422" s="31">
        <f t="shared" ref="R422" si="3937">AVERAGE(H422,L423)</f>
        <v>0.51649999999999996</v>
      </c>
      <c r="S422" s="31">
        <f t="shared" ref="S422" si="3938">AVERAGE(I422,M423)</f>
        <v>0.248</v>
      </c>
      <c r="T422" s="31">
        <f t="shared" ref="T422" si="3939">AVERAGE(J422,N423)</f>
        <v>0.1585</v>
      </c>
      <c r="U422" s="31">
        <f t="shared" ref="U422" si="3940">AVERAGE(K422,O423)</f>
        <v>0.26900000000000002</v>
      </c>
      <c r="V422" s="17">
        <f>Q422*Q423/'Advanced - Home'!$S$33</f>
        <v>99.832173366242159</v>
      </c>
      <c r="W422" s="17">
        <f t="shared" ref="W422" si="3941">AVERAGE(V422:V423)</f>
        <v>99.829569281803174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0.51600000000000001</v>
      </c>
      <c r="I423" s="31">
        <f>VLOOKUP($C423,'Four Factors - Home'!$B:$O,8,FALSE)</f>
        <v>0.28899999999999998</v>
      </c>
      <c r="J423" s="31">
        <f>VLOOKUP($C423,'Four Factors - Home'!$B:$O,9,FALSE)/100</f>
        <v>0.15</v>
      </c>
      <c r="K423" s="31">
        <f>VLOOKUP($C423,'Four Factors - Home'!$B:$O,10,FALSE)/100</f>
        <v>0.248</v>
      </c>
      <c r="L423" s="31">
        <f>VLOOKUP($C423,'Four Factors - Home'!$B:$O,11,FALSE)/100</f>
        <v>0.52500000000000002</v>
      </c>
      <c r="M423" s="31">
        <f>VLOOKUP($C423,'Four Factors - Home'!$B:$O,12,FALSE)</f>
        <v>0.218</v>
      </c>
      <c r="N423" s="31">
        <f>VLOOKUP($C423,'Four Factors - Home'!$B:$O,13,FALSE)/100</f>
        <v>0.159</v>
      </c>
      <c r="O423" s="31">
        <f>VLOOKUP($C423,'Four Factors - Home'!$B:$O,14,FALSE)/100</f>
        <v>0.24299999999999999</v>
      </c>
      <c r="P423" s="17">
        <f>VLOOKUP($C423,'Advanced - Home'!B:T,18,FALSE)</f>
        <v>98.74</v>
      </c>
      <c r="Q423" s="17">
        <f>(P423+'Advanced - Home'!$S$33)/2</f>
        <v>98.777883172561616</v>
      </c>
      <c r="R423" s="31">
        <f t="shared" ref="R423" si="3949">AVERAGE(H423,L422)</f>
        <v>0.52550000000000008</v>
      </c>
      <c r="S423" s="31">
        <f t="shared" ref="S423" si="3950">AVERAGE(I423,M422)</f>
        <v>0.27049999999999996</v>
      </c>
      <c r="T423" s="31">
        <f t="shared" ref="T423" si="3951">AVERAGE(J423,N422)</f>
        <v>0.13750000000000001</v>
      </c>
      <c r="U423" s="31">
        <f t="shared" ref="U423" si="3952">AVERAGE(K423,O422)</f>
        <v>0.23099999999999998</v>
      </c>
      <c r="V423" s="17">
        <f>Q423*Q422/'Advanced - Road'!$S$33</f>
        <v>99.826965197364188</v>
      </c>
      <c r="W423" s="17">
        <f t="shared" ref="W423" si="3953">W422</f>
        <v>99.829569281803174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99.870460878885325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102.06070808679296</v>
      </c>
      <c r="W424" s="21">
        <f t="shared" ref="W424" si="3961">AVERAGE(V424:V425)</f>
        <v>102.05804587186967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100.98288317256163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102.05538365694638</v>
      </c>
      <c r="W425" s="21">
        <f t="shared" ref="W425" si="3973">W424</f>
        <v>102.05804587186967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99.870460878885325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100.37288360456174</v>
      </c>
      <c r="W426" s="17">
        <f t="shared" ref="W426" si="3981">AVERAGE(V426:V427)</f>
        <v>100.37026541590095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99.312883172561612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100.36764722724014</v>
      </c>
      <c r="W427" s="17">
        <f t="shared" ref="W427" si="3993">W426</f>
        <v>100.37026541590095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99.870460878885325</v>
      </c>
      <c r="R428" s="32">
        <f t="shared" ref="R428" si="3997">AVERAGE(H428,L429)</f>
        <v>0.50550000000000006</v>
      </c>
      <c r="S428" s="32">
        <f t="shared" ref="S428" si="3998">AVERAGE(I428,M429)</f>
        <v>0.23750000000000002</v>
      </c>
      <c r="T428" s="32">
        <f t="shared" ref="T428" si="3999">AVERAGE(J428,N429)</f>
        <v>0.14400000000000002</v>
      </c>
      <c r="U428" s="32">
        <f t="shared" ref="U428" si="4000">AVERAGE(K428,O429)</f>
        <v>0.2455</v>
      </c>
      <c r="V428" s="21">
        <f>Q428*Q429/'Advanced - Home'!$S$33</f>
        <v>99.97872100092691</v>
      </c>
      <c r="W428" s="21">
        <f t="shared" ref="W428" si="4001">AVERAGE(V428:V429)</f>
        <v>99.976113093848369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107</v>
      </c>
      <c r="Z428" s="23">
        <f t="shared" ref="Z428" si="4002">Y429-Y428</f>
        <v>4</v>
      </c>
      <c r="AA428" s="23">
        <f t="shared" ref="AA428" si="4003">Y428+Y429</f>
        <v>218</v>
      </c>
      <c r="AB428" s="22">
        <f t="shared" ref="AB428" si="4004">D428-Z428</f>
        <v>-4</v>
      </c>
      <c r="AC428" s="22">
        <f t="shared" ref="AC428" si="4005">AA428-E428</f>
        <v>218</v>
      </c>
      <c r="AD428" s="22">
        <f t="shared" si="3865"/>
        <v>107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98.922883172561626</v>
      </c>
      <c r="R429" s="32">
        <f t="shared" ref="R429" si="4009">AVERAGE(H429,L428)</f>
        <v>0.51700000000000002</v>
      </c>
      <c r="S429" s="32">
        <f t="shared" ref="S429" si="4010">AVERAGE(I429,M428)</f>
        <v>0.27949999999999997</v>
      </c>
      <c r="T429" s="32">
        <f t="shared" ref="T429" si="4011">AVERAGE(J429,N428)</f>
        <v>0.122</v>
      </c>
      <c r="U429" s="32">
        <f t="shared" ref="U429" si="4012">AVERAGE(K429,O428)</f>
        <v>0.20949999999999999</v>
      </c>
      <c r="V429" s="21">
        <f>Q429*Q428/'Advanced - Road'!$S$33</f>
        <v>99.973505186769827</v>
      </c>
      <c r="W429" s="21">
        <f t="shared" ref="W429" si="4013">W428</f>
        <v>99.976113093848369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-4</v>
      </c>
      <c r="AA429" s="23">
        <f t="shared" ref="AA429" si="4015">AA428</f>
        <v>218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99.870460878885325</v>
      </c>
      <c r="R430" s="31">
        <f t="shared" ref="R430" si="4017">AVERAGE(H430,L431)</f>
        <v>0.51300000000000001</v>
      </c>
      <c r="S430" s="31">
        <f t="shared" ref="S430" si="4018">AVERAGE(I430,M431)</f>
        <v>0.249</v>
      </c>
      <c r="T430" s="31">
        <f t="shared" ref="T430" si="4019">AVERAGE(J430,N431)</f>
        <v>0.14749999999999999</v>
      </c>
      <c r="U430" s="31">
        <f t="shared" ref="U430" si="4020">AVERAGE(K430,O431)</f>
        <v>0.249</v>
      </c>
      <c r="V430" s="17">
        <f>Q430*Q431/'Advanced - Home'!$S$33</f>
        <v>99.23587609407663</v>
      </c>
      <c r="W430" s="17">
        <f t="shared" ref="W430" si="4021">AVERAGE(V430:V431)</f>
        <v>99.233287563826195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0.28699999999999998</v>
      </c>
      <c r="J431" s="31">
        <f>VLOOKUP($C431,'Four Factors - Home'!$B:$O,9,FALSE)/100</f>
        <v>0.13200000000000001</v>
      </c>
      <c r="K431" s="31">
        <f>VLOOKUP($C431,'Four Factors - Home'!$B:$O,10,FALSE)/100</f>
        <v>0.29699999999999999</v>
      </c>
      <c r="L431" s="31">
        <f>VLOOKUP($C431,'Four Factors - Home'!$B:$O,11,FALSE)/100</f>
        <v>0.51800000000000002</v>
      </c>
      <c r="M431" s="31">
        <f>VLOOKUP($C431,'Four Factors - Home'!$B:$O,12,FALSE)</f>
        <v>0.22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97.56</v>
      </c>
      <c r="Q431" s="17">
        <f>(P431+'Advanced - Home'!$S$33)/2</f>
        <v>98.187883172561612</v>
      </c>
      <c r="R431" s="31">
        <f t="shared" ref="R431" si="4029">AVERAGE(H431,L430)</f>
        <v>0.50350000000000006</v>
      </c>
      <c r="S431" s="31">
        <f t="shared" ref="S431" si="4030">AVERAGE(I431,M430)</f>
        <v>0.26949999999999996</v>
      </c>
      <c r="T431" s="31">
        <f t="shared" ref="T431" si="4031">AVERAGE(J431,N430)</f>
        <v>0.1285</v>
      </c>
      <c r="U431" s="31">
        <f t="shared" ref="U431" si="4032">AVERAGE(K431,O430)</f>
        <v>0.2555</v>
      </c>
      <c r="V431" s="17">
        <f>Q431*Q430/'Advanced - Road'!$S$33</f>
        <v>99.230699033575746</v>
      </c>
      <c r="W431" s="17">
        <f t="shared" ref="W431" si="4033">W430</f>
        <v>99.233287563826195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99.870460878885325</v>
      </c>
      <c r="R432" s="32">
        <f t="shared" ref="R432" si="4037">AVERAGE(H432,L433)</f>
        <v>0.504</v>
      </c>
      <c r="S432" s="32">
        <f t="shared" ref="S432" si="4038">AVERAGE(I432,M433)</f>
        <v>0.246</v>
      </c>
      <c r="T432" s="32">
        <f t="shared" ref="T432" si="4039">AVERAGE(J432,N433)</f>
        <v>0.14250000000000002</v>
      </c>
      <c r="U432" s="32">
        <f t="shared" ref="U432" si="4040">AVERAGE(K432,O433)</f>
        <v>0.26600000000000001</v>
      </c>
      <c r="V432" s="21">
        <f>Q432*Q433/'Advanced - Home'!$S$33</f>
        <v>99.832173366242159</v>
      </c>
      <c r="W432" s="21">
        <f t="shared" ref="W432" si="4041">AVERAGE(V432:V433)</f>
        <v>99.829569281803174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0.27900000000000003</v>
      </c>
      <c r="J433" s="32">
        <f>VLOOKUP($C433,'Four Factors - Home'!$B:$O,9,FALSE)/100</f>
        <v>0.13</v>
      </c>
      <c r="K433" s="32">
        <f>VLOOKUP($C433,'Four Factors - Home'!$B:$O,10,FALSE)/100</f>
        <v>0.23699999999999999</v>
      </c>
      <c r="L433" s="32">
        <f>VLOOKUP($C433,'Four Factors - Home'!$B:$O,11,FALSE)/100</f>
        <v>0.5</v>
      </c>
      <c r="M433" s="32">
        <f>VLOOKUP($C433,'Four Factors - Home'!$B:$O,12,FALSE)</f>
        <v>0.214</v>
      </c>
      <c r="N433" s="32">
        <f>VLOOKUP($C433,'Four Factors - Home'!$B:$O,13,FALSE)/100</f>
        <v>0.127</v>
      </c>
      <c r="O433" s="32">
        <f>VLOOKUP($C433,'Four Factors - Home'!$B:$O,14,FALSE)/100</f>
        <v>0.23699999999999999</v>
      </c>
      <c r="P433" s="21">
        <f>VLOOKUP($C433,'Advanced - Home'!B:T,18,FALSE)</f>
        <v>98.74</v>
      </c>
      <c r="Q433" s="21">
        <f>(P433+'Advanced - Home'!$S$33)/2</f>
        <v>98.777883172561616</v>
      </c>
      <c r="R433" s="32">
        <f t="shared" ref="R433" si="4049">AVERAGE(H433,L432)</f>
        <v>0.54600000000000004</v>
      </c>
      <c r="S433" s="32">
        <f t="shared" ref="S433" si="4050">AVERAGE(I433,M432)</f>
        <v>0.26550000000000001</v>
      </c>
      <c r="T433" s="32">
        <f t="shared" ref="T433" si="4051">AVERAGE(J433,N432)</f>
        <v>0.1275</v>
      </c>
      <c r="U433" s="32">
        <f t="shared" ref="U433" si="4052">AVERAGE(K433,O432)</f>
        <v>0.22549999999999998</v>
      </c>
      <c r="V433" s="21">
        <f>Q433*Q432/'Advanced - Road'!$S$33</f>
        <v>99.826965197364188</v>
      </c>
      <c r="W433" s="21">
        <f t="shared" ref="W433" si="4053">W432</f>
        <v>99.829569281803174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99.870460878885325</v>
      </c>
      <c r="R434" s="31">
        <f t="shared" ref="R434" si="4057">AVERAGE(H434,L435)</f>
        <v>0.50550000000000006</v>
      </c>
      <c r="S434" s="31">
        <f t="shared" ref="S434" si="4058">AVERAGE(I434,M435)</f>
        <v>0.27700000000000002</v>
      </c>
      <c r="T434" s="31">
        <f t="shared" ref="T434" si="4059">AVERAGE(J434,N435)</f>
        <v>0.159</v>
      </c>
      <c r="U434" s="31">
        <f t="shared" ref="U434" si="4060">AVERAGE(K434,O435)</f>
        <v>0.26150000000000001</v>
      </c>
      <c r="V434" s="17">
        <f>Q434*Q435/'Advanced - Home'!$S$33</f>
        <v>97.275169809328986</v>
      </c>
      <c r="W434" s="17">
        <f t="shared" ref="W434" si="4061">AVERAGE(V434:V435)</f>
        <v>97.272632423359539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0.246</v>
      </c>
      <c r="J435" s="31">
        <f>VLOOKUP($C435,'Four Factors - Home'!$B:$O,9,FALSE)/100</f>
        <v>0.127</v>
      </c>
      <c r="K435" s="31">
        <f>VLOOKUP($C435,'Four Factors - Home'!$B:$O,10,FALSE)/100</f>
        <v>0.188</v>
      </c>
      <c r="L435" s="31">
        <f>VLOOKUP($C435,'Four Factors - Home'!$B:$O,11,FALSE)/100</f>
        <v>0.503</v>
      </c>
      <c r="M435" s="31">
        <f>VLOOKUP($C435,'Four Factors - Home'!$B:$O,12,FALSE)</f>
        <v>0.27600000000000002</v>
      </c>
      <c r="N435" s="31">
        <f>VLOOKUP($C435,'Four Factors - Home'!$B:$O,13,FALSE)/100</f>
        <v>0.16</v>
      </c>
      <c r="O435" s="31">
        <f>VLOOKUP($C435,'Four Factors - Home'!$B:$O,14,FALSE)/100</f>
        <v>0.22800000000000001</v>
      </c>
      <c r="P435" s="17">
        <f>VLOOKUP($C435,'Advanced - Home'!B:T,18,FALSE)</f>
        <v>93.68</v>
      </c>
      <c r="Q435" s="17">
        <f>(P435+'Advanced - Home'!$S$33)/2</f>
        <v>96.247883172561615</v>
      </c>
      <c r="R435" s="31">
        <f t="shared" ref="R435" si="4069">AVERAGE(H435,L434)</f>
        <v>0.52400000000000002</v>
      </c>
      <c r="S435" s="31">
        <f t="shared" ref="S435" si="4070">AVERAGE(I435,M434)</f>
        <v>0.249</v>
      </c>
      <c r="T435" s="31">
        <f t="shared" ref="T435" si="4071">AVERAGE(J435,N434)</f>
        <v>0.126</v>
      </c>
      <c r="U435" s="31">
        <f t="shared" ref="U435" si="4072">AVERAGE(K435,O434)</f>
        <v>0.20100000000000001</v>
      </c>
      <c r="V435" s="17">
        <f>Q435*Q434/'Advanced - Road'!$S$33</f>
        <v>97.270095037390078</v>
      </c>
      <c r="W435" s="17">
        <f t="shared" ref="W435" si="4073">W434</f>
        <v>97.272632423359539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99.870460878885325</v>
      </c>
      <c r="R436" s="32">
        <f t="shared" ref="R436" si="4077">AVERAGE(H436,L437)</f>
        <v>0.52049999999999996</v>
      </c>
      <c r="S436" s="32">
        <f t="shared" ref="S436" si="4078">AVERAGE(I436,M437)</f>
        <v>0.26650000000000001</v>
      </c>
      <c r="T436" s="32">
        <f t="shared" ref="T436" si="4079">AVERAGE(J436,N437)</f>
        <v>0.13550000000000001</v>
      </c>
      <c r="U436" s="32">
        <f t="shared" ref="U436" si="4080">AVERAGE(K436,O437)</f>
        <v>0.252</v>
      </c>
      <c r="V436" s="21">
        <f>Q436*Q437/'Advanced - Home'!$S$33</f>
        <v>100.46384420540055</v>
      </c>
      <c r="W436" s="21">
        <f t="shared" ref="W436" si="4081">AVERAGE(V436:V437)</f>
        <v>100.46122364406692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112</v>
      </c>
      <c r="Z436" s="23">
        <f t="shared" ref="Z436" si="4082">Y437-Y436</f>
        <v>2</v>
      </c>
      <c r="AA436" s="23">
        <f t="shared" ref="AA436" si="4083">Y436+Y437</f>
        <v>226</v>
      </c>
      <c r="AB436" s="22">
        <f t="shared" ref="AB436" si="4084">D436-Z436</f>
        <v>-2</v>
      </c>
      <c r="AC436" s="22">
        <f t="shared" ref="AC436" si="4085">AA436-E436</f>
        <v>226</v>
      </c>
      <c r="AD436" s="22">
        <f t="shared" si="3865"/>
        <v>112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0.53700000000000003</v>
      </c>
      <c r="I437" s="32">
        <f>VLOOKUP($C437,'Four Factors - Home'!$B:$O,8,FALSE)</f>
        <v>0.28599999999999998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0.28100000000000003</v>
      </c>
      <c r="L437" s="32">
        <f>VLOOKUP($C437,'Four Factors - Home'!$B:$O,11,FALSE)/100</f>
        <v>0.53299999999999992</v>
      </c>
      <c r="M437" s="32">
        <f>VLOOKUP($C437,'Four Factors - Home'!$B:$O,12,FALSE)</f>
        <v>0.255</v>
      </c>
      <c r="N437" s="32">
        <f>VLOOKUP($C437,'Four Factors - Home'!$B:$O,13,FALSE)/100</f>
        <v>0.113</v>
      </c>
      <c r="O437" s="32">
        <f>VLOOKUP($C437,'Four Factors - Home'!$B:$O,14,FALSE)/100</f>
        <v>0.20899999999999999</v>
      </c>
      <c r="P437" s="21">
        <f>VLOOKUP($C437,'Advanced - Home'!B:T,18,FALSE)</f>
        <v>99.99</v>
      </c>
      <c r="Q437" s="21">
        <f>(P437+'Advanced - Home'!$S$33)/2</f>
        <v>99.402883172561616</v>
      </c>
      <c r="R437" s="32">
        <f t="shared" ref="R437" si="4089">AVERAGE(H437,L436)</f>
        <v>0.53600000000000003</v>
      </c>
      <c r="S437" s="32">
        <f t="shared" ref="S437" si="4090">AVERAGE(I437,M436)</f>
        <v>0.26900000000000002</v>
      </c>
      <c r="T437" s="32">
        <f t="shared" ref="T437" si="4091">AVERAGE(J437,N436)</f>
        <v>0.13450000000000001</v>
      </c>
      <c r="U437" s="32">
        <f t="shared" ref="U437" si="4092">AVERAGE(K437,O436)</f>
        <v>0.2475</v>
      </c>
      <c r="V437" s="21">
        <f>Q437*Q436/'Advanced - Road'!$S$33</f>
        <v>100.45860308273329</v>
      </c>
      <c r="W437" s="21">
        <f t="shared" ref="W437" si="4093">W436</f>
        <v>100.46122364406692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-2</v>
      </c>
      <c r="AA437" s="23">
        <f t="shared" ref="AA437" si="4095">AA436</f>
        <v>226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99.870460878885325</v>
      </c>
      <c r="R438" s="31">
        <f t="shared" ref="R438" si="4097">AVERAGE(H438,L439)</f>
        <v>0.4995</v>
      </c>
      <c r="S438" s="31">
        <f t="shared" ref="S438" si="4098">AVERAGE(I438,M439)</f>
        <v>0.27550000000000002</v>
      </c>
      <c r="T438" s="31">
        <f t="shared" ref="T438" si="4099">AVERAGE(J438,N439)</f>
        <v>0.14850000000000002</v>
      </c>
      <c r="U438" s="31">
        <f t="shared" ref="U438" si="4100">AVERAGE(K438,O439)</f>
        <v>0.24249999999999999</v>
      </c>
      <c r="V438" s="17">
        <f>Q438*Q439/'Advanced - Home'!$S$33</f>
        <v>99.609825230858405</v>
      </c>
      <c r="W438" s="17">
        <f t="shared" ref="W438" si="4101">AVERAGE(V438:V439)</f>
        <v>99.607226946286346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0.503</v>
      </c>
      <c r="I439" s="31">
        <f>VLOOKUP($C439,'Four Factors - Home'!$B:$O,8,FALSE)</f>
        <v>0.22600000000000001</v>
      </c>
      <c r="J439" s="31">
        <f>VLOOKUP($C439,'Four Factors - Home'!$B:$O,9,FALSE)/100</f>
        <v>0.124</v>
      </c>
      <c r="K439" s="31">
        <f>VLOOKUP($C439,'Four Factors - Home'!$B:$O,10,FALSE)/100</f>
        <v>0.24199999999999999</v>
      </c>
      <c r="L439" s="31">
        <f>VLOOKUP($C439,'Four Factors - Home'!$B:$O,11,FALSE)/100</f>
        <v>0.49099999999999999</v>
      </c>
      <c r="M439" s="31">
        <f>VLOOKUP($C439,'Four Factors - Home'!$B:$O,12,FALSE)</f>
        <v>0.27300000000000002</v>
      </c>
      <c r="N439" s="31">
        <f>VLOOKUP($C439,'Four Factors - Home'!$B:$O,13,FALSE)/100</f>
        <v>0.13900000000000001</v>
      </c>
      <c r="O439" s="31">
        <f>VLOOKUP($C439,'Four Factors - Home'!$B:$O,14,FALSE)/100</f>
        <v>0.19</v>
      </c>
      <c r="P439" s="17">
        <f>VLOOKUP($C439,'Advanced - Home'!B:T,18,FALSE)</f>
        <v>98.3</v>
      </c>
      <c r="Q439" s="17">
        <f>(P439+'Advanced - Home'!$S$33)/2</f>
        <v>98.557883172561617</v>
      </c>
      <c r="R439" s="31">
        <f t="shared" ref="R439" si="4109">AVERAGE(H439,L438)</f>
        <v>0.51900000000000002</v>
      </c>
      <c r="S439" s="31">
        <f t="shared" ref="S439" si="4110">AVERAGE(I439,M438)</f>
        <v>0.23899999999999999</v>
      </c>
      <c r="T439" s="31">
        <f t="shared" ref="T439" si="4111">AVERAGE(J439,N438)</f>
        <v>0.1245</v>
      </c>
      <c r="U439" s="31">
        <f t="shared" ref="U439" si="4112">AVERAGE(K439,O438)</f>
        <v>0.22799999999999998</v>
      </c>
      <c r="V439" s="17">
        <f>Q439*Q438/'Advanced - Road'!$S$33</f>
        <v>99.604628661714273</v>
      </c>
      <c r="W439" s="17">
        <f t="shared" ref="W439" si="4113">W438</f>
        <v>99.607226946286346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99.870460878885325</v>
      </c>
      <c r="R440" s="32">
        <f t="shared" ref="R440" si="4117">AVERAGE(H440,L441)</f>
        <v>0.49250000000000005</v>
      </c>
      <c r="S440" s="32">
        <f t="shared" ref="S440" si="4118">AVERAGE(I440,M441)</f>
        <v>0.26600000000000001</v>
      </c>
      <c r="T440" s="32">
        <f t="shared" ref="T440" si="4119">AVERAGE(J440,N441)</f>
        <v>0.15</v>
      </c>
      <c r="U440" s="32">
        <f t="shared" ref="U440" si="4120">AVERAGE(K440,O441)</f>
        <v>0.26500000000000001</v>
      </c>
      <c r="V440" s="21">
        <f>Q440*Q441/'Advanced - Home'!$S$33</f>
        <v>101.8383599514092</v>
      </c>
      <c r="W440" s="21">
        <f t="shared" ref="W440" si="4121">AVERAGE(V440:V441)</f>
        <v>101.83570353635282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100.76288317256162</v>
      </c>
      <c r="R441" s="32">
        <f t="shared" ref="R441" si="4129">AVERAGE(H441,L440)</f>
        <v>0.56299999999999994</v>
      </c>
      <c r="S441" s="32">
        <f t="shared" ref="S441" si="4130">AVERAGE(I441,M440)</f>
        <v>0.2535</v>
      </c>
      <c r="T441" s="32">
        <f t="shared" ref="T441" si="4131">AVERAGE(J441,N440)</f>
        <v>0.13300000000000001</v>
      </c>
      <c r="U441" s="32">
        <f t="shared" ref="U441" si="4132">AVERAGE(K441,O440)</f>
        <v>0.22</v>
      </c>
      <c r="V441" s="21">
        <f>Q441*Q440/'Advanced - Road'!$S$33</f>
        <v>101.83304712129645</v>
      </c>
      <c r="W441" s="21">
        <f t="shared" ref="W441" si="4133">W440</f>
        <v>101.83570353635282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99.870460878885325</v>
      </c>
      <c r="R442" s="31">
        <f t="shared" ref="R442" si="4137">AVERAGE(H442,L443)</f>
        <v>0.50849999999999995</v>
      </c>
      <c r="S442" s="31">
        <f t="shared" ref="S442" si="4138">AVERAGE(I442,M443)</f>
        <v>0.25750000000000001</v>
      </c>
      <c r="T442" s="31">
        <f t="shared" ref="T442" si="4139">AVERAGE(J442,N443)</f>
        <v>0.1535</v>
      </c>
      <c r="U442" s="31">
        <f t="shared" ref="U442" si="4140">AVERAGE(K442,O443)</f>
        <v>0.27050000000000002</v>
      </c>
      <c r="V442" s="17">
        <f>Q442*Q443/'Advanced - Home'!$S$33</f>
        <v>101.67665221658466</v>
      </c>
      <c r="W442" s="17">
        <f t="shared" ref="W442" si="4141">AVERAGE(V442:V443)</f>
        <v>101.6740000196133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0.54500000000000004</v>
      </c>
      <c r="I443" s="31">
        <f>VLOOKUP($C443,'Four Factors - Home'!$B:$O,8,FALSE)</f>
        <v>0.312</v>
      </c>
      <c r="J443" s="31">
        <f>VLOOKUP($C443,'Four Factors - Home'!$B:$O,9,FALSE)/100</f>
        <v>0.13800000000000001</v>
      </c>
      <c r="K443" s="31">
        <f>VLOOKUP($C443,'Four Factors - Home'!$B:$O,10,FALSE)/100</f>
        <v>0.252</v>
      </c>
      <c r="L443" s="31">
        <f>VLOOKUP($C443,'Four Factors - Home'!$B:$O,11,FALSE)/100</f>
        <v>0.50900000000000001</v>
      </c>
      <c r="M443" s="31">
        <f>VLOOKUP($C443,'Four Factors - Home'!$B:$O,12,FALSE)</f>
        <v>0.23699999999999999</v>
      </c>
      <c r="N443" s="31">
        <f>VLOOKUP($C443,'Four Factors - Home'!$B:$O,13,FALSE)/100</f>
        <v>0.14899999999999999</v>
      </c>
      <c r="O443" s="31">
        <f>VLOOKUP($C443,'Four Factors - Home'!$B:$O,14,FALSE)/100</f>
        <v>0.24600000000000002</v>
      </c>
      <c r="P443" s="17">
        <f>VLOOKUP($C443,'Advanced - Home'!B:T,18,FALSE)</f>
        <v>102.39</v>
      </c>
      <c r="Q443" s="17">
        <f>(P443+'Advanced - Home'!$S$33)/2</f>
        <v>100.60288317256162</v>
      </c>
      <c r="R443" s="31">
        <f t="shared" ref="R443" si="4149">AVERAGE(H443,L442)</f>
        <v>0.54</v>
      </c>
      <c r="S443" s="31">
        <f t="shared" ref="S443" si="4150">AVERAGE(I443,M442)</f>
        <v>0.28200000000000003</v>
      </c>
      <c r="T443" s="31">
        <f t="shared" ref="T443" si="4151">AVERAGE(J443,N442)</f>
        <v>0.13150000000000001</v>
      </c>
      <c r="U443" s="31">
        <f t="shared" ref="U443" si="4152">AVERAGE(K443,O442)</f>
        <v>0.23299999999999998</v>
      </c>
      <c r="V443" s="17">
        <f>Q443*Q442/'Advanced - Road'!$S$33</f>
        <v>101.67134782264195</v>
      </c>
      <c r="W443" s="17">
        <f t="shared" ref="W443" si="4153">W442</f>
        <v>101.6740000196133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99.870460878885325</v>
      </c>
      <c r="R444" s="32">
        <f t="shared" ref="R444" si="4157">AVERAGE(H444,L445)</f>
        <v>0.50250000000000006</v>
      </c>
      <c r="S444" s="32">
        <f t="shared" ref="S444" si="4158">AVERAGE(I444,M445)</f>
        <v>0.27950000000000003</v>
      </c>
      <c r="T444" s="32">
        <f t="shared" ref="T444" si="4159">AVERAGE(J444,N445)</f>
        <v>0.154</v>
      </c>
      <c r="U444" s="32">
        <f t="shared" ref="U444" si="4160">AVERAGE(K444,O445)</f>
        <v>0.26700000000000002</v>
      </c>
      <c r="V444" s="21">
        <f>Q444*Q445/'Advanced - Home'!$S$33</f>
        <v>99.786693065822774</v>
      </c>
      <c r="W444" s="21">
        <f t="shared" ref="W444" si="4161">AVERAGE(V444:V445)</f>
        <v>99.784090167720194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0.52500000000000002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98.732883172561628</v>
      </c>
      <c r="R445" s="32">
        <f t="shared" ref="R445" si="4169">AVERAGE(H445,L444)</f>
        <v>0.53</v>
      </c>
      <c r="S445" s="32">
        <f t="shared" ref="S445" si="4170">AVERAGE(I445,M444)</f>
        <v>0.2515</v>
      </c>
      <c r="T445" s="32">
        <f t="shared" ref="T445" si="4171">AVERAGE(J445,N444)</f>
        <v>0.1285</v>
      </c>
      <c r="U445" s="32">
        <f t="shared" ref="U445" si="4172">AVERAGE(K445,O444)</f>
        <v>0.20500000000000002</v>
      </c>
      <c r="V445" s="21">
        <f>Q445*Q444/'Advanced - Road'!$S$33</f>
        <v>99.781487269617628</v>
      </c>
      <c r="W445" s="21">
        <f t="shared" ref="W445" si="4173">W444</f>
        <v>99.784090167720194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99.870460878885325</v>
      </c>
      <c r="R446" s="31">
        <f t="shared" ref="R446" si="4177">AVERAGE(H446,L447)</f>
        <v>0.498</v>
      </c>
      <c r="S446" s="31">
        <f t="shared" ref="S446" si="4178">AVERAGE(I446,M447)</f>
        <v>0.27950000000000003</v>
      </c>
      <c r="T446" s="31">
        <f t="shared" ref="T446" si="4179">AVERAGE(J446,N447)</f>
        <v>0.1545</v>
      </c>
      <c r="U446" s="31">
        <f t="shared" ref="U446" si="4180">AVERAGE(K446,O447)</f>
        <v>0.27149999999999996</v>
      </c>
      <c r="V446" s="17">
        <f>Q446*Q447/'Advanced - Home'!$S$33</f>
        <v>99.680572364844124</v>
      </c>
      <c r="W446" s="17">
        <f t="shared" ref="W446" si="4181">AVERAGE(V446:V447)</f>
        <v>99.677972234859851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5</v>
      </c>
      <c r="AA446" s="19">
        <f t="shared" ref="AA446" si="4183">Y446+Y447</f>
        <v>219</v>
      </c>
      <c r="AB446" s="4">
        <f t="shared" ref="AB446" si="4184">D446-Z446</f>
        <v>-5</v>
      </c>
      <c r="AC446" s="4">
        <f t="shared" ref="AC446" si="4185">AA446-E446</f>
        <v>219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0.53799999999999992</v>
      </c>
      <c r="I447" s="31">
        <f>VLOOKUP($C447,'Four Factors - Home'!$B:$O,8,FALSE)</f>
        <v>0.29599999999999999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0.48799999999999999</v>
      </c>
      <c r="M447" s="31">
        <f>VLOOKUP($C447,'Four Factors - Home'!$B:$O,12,FALSE)</f>
        <v>0.28100000000000003</v>
      </c>
      <c r="N447" s="31">
        <f>VLOOKUP($C447,'Four Factors - Home'!$B:$O,13,FALSE)/100</f>
        <v>0.151</v>
      </c>
      <c r="O447" s="31">
        <f>VLOOKUP($C447,'Four Factors - Home'!$B:$O,14,FALSE)/100</f>
        <v>0.248</v>
      </c>
      <c r="P447" s="17">
        <f>VLOOKUP($C447,'Advanced - Home'!B:T,18,FALSE)</f>
        <v>98.44</v>
      </c>
      <c r="Q447" s="17">
        <f>(P447+'Advanced - Home'!$S$33)/2</f>
        <v>98.62788317256161</v>
      </c>
      <c r="R447" s="31">
        <f t="shared" ref="R447" si="4189">AVERAGE(H447,L446)</f>
        <v>0.53649999999999998</v>
      </c>
      <c r="S447" s="31">
        <f t="shared" ref="S447" si="4190">AVERAGE(I447,M446)</f>
        <v>0.27400000000000002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99.675372104875592</v>
      </c>
      <c r="W447" s="17">
        <f t="shared" ref="W447" si="4193">W446</f>
        <v>99.677972234859851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112</v>
      </c>
      <c r="Z447" s="19">
        <f t="shared" ref="Z447" si="4194">-Z446</f>
        <v>-5</v>
      </c>
      <c r="AA447" s="19">
        <f t="shared" ref="AA447" si="4195">AA446</f>
        <v>219</v>
      </c>
      <c r="AB447" s="4"/>
      <c r="AC447" s="4"/>
      <c r="AD447" s="4">
        <f t="shared" si="3865"/>
        <v>112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99.870460878885325</v>
      </c>
      <c r="R448" s="32">
        <f t="shared" ref="R448" si="4197">AVERAGE(H448,L449)</f>
        <v>0.52</v>
      </c>
      <c r="S448" s="32">
        <f t="shared" ref="S448" si="4198">AVERAGE(I448,M449)</f>
        <v>0.27300000000000002</v>
      </c>
      <c r="T448" s="32">
        <f t="shared" ref="T448" si="4199">AVERAGE(J448,N449)</f>
        <v>0.15100000000000002</v>
      </c>
      <c r="U448" s="32">
        <f t="shared" ref="U448" si="4200">AVERAGE(K448,O449)</f>
        <v>0.26449999999999996</v>
      </c>
      <c r="V448" s="21">
        <f>Q448*Q449/'Advanced - Home'!$S$33</f>
        <v>100.64576540707816</v>
      </c>
      <c r="W448" s="21">
        <f t="shared" ref="W448" si="4201">AVERAGE(V448:V449)</f>
        <v>100.64314010039888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0.51500000000000001</v>
      </c>
      <c r="I449" s="32">
        <f>VLOOKUP($C449,'Four Factors - Home'!$B:$O,8,FALSE)</f>
        <v>0.26200000000000001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0.26400000000000001</v>
      </c>
      <c r="L449" s="32">
        <f>VLOOKUP($C449,'Four Factors - Home'!$B:$O,11,FALSE)/100</f>
        <v>0.53200000000000003</v>
      </c>
      <c r="M449" s="32">
        <f>VLOOKUP($C449,'Four Factors - Home'!$B:$O,12,FALSE)</f>
        <v>0.26800000000000002</v>
      </c>
      <c r="N449" s="32">
        <f>VLOOKUP($C449,'Four Factors - Home'!$B:$O,13,FALSE)/100</f>
        <v>0.14400000000000002</v>
      </c>
      <c r="O449" s="32">
        <f>VLOOKUP($C449,'Four Factors - Home'!$B:$O,14,FALSE)/100</f>
        <v>0.23399999999999999</v>
      </c>
      <c r="P449" s="21">
        <f>VLOOKUP($C449,'Advanced - Home'!B:T,18,FALSE)</f>
        <v>100.35</v>
      </c>
      <c r="Q449" s="21">
        <f>(P449+'Advanced - Home'!$S$33)/2</f>
        <v>99.582883172561623</v>
      </c>
      <c r="R449" s="32">
        <f t="shared" ref="R449" si="4209">AVERAGE(H449,L448)</f>
        <v>0.52500000000000002</v>
      </c>
      <c r="S449" s="32">
        <f t="shared" ref="S449" si="4210">AVERAGE(I449,M448)</f>
        <v>0.25700000000000001</v>
      </c>
      <c r="T449" s="32">
        <f t="shared" ref="T449" si="4211">AVERAGE(J449,N448)</f>
        <v>0.13600000000000001</v>
      </c>
      <c r="U449" s="32">
        <f t="shared" ref="U449" si="4212">AVERAGE(K449,O448)</f>
        <v>0.23899999999999999</v>
      </c>
      <c r="V449" s="21">
        <f>Q449*Q448/'Advanced - Road'!$S$33</f>
        <v>100.64051479371959</v>
      </c>
      <c r="W449" s="21">
        <f t="shared" ref="W449" si="4213">W448</f>
        <v>100.64314010039888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99.870460878885325</v>
      </c>
      <c r="R450" s="31">
        <f t="shared" ref="R450" si="4217">AVERAGE(H450,L451)</f>
        <v>0.49250000000000005</v>
      </c>
      <c r="S450" s="31">
        <f t="shared" ref="S450" si="4218">AVERAGE(I450,M451)</f>
        <v>0.315</v>
      </c>
      <c r="T450" s="31">
        <f t="shared" ref="T450" si="4219">AVERAGE(J450,N451)</f>
        <v>0.1545</v>
      </c>
      <c r="U450" s="31">
        <f t="shared" ref="U450" si="4220">AVERAGE(K450,O451)</f>
        <v>0.2535</v>
      </c>
      <c r="V450" s="17">
        <f>Q450*Q451/'Advanced - Home'!$S$33</f>
        <v>98.397017219674311</v>
      </c>
      <c r="W450" s="17">
        <f t="shared" ref="W450" si="4221">AVERAGE(V450:V451)</f>
        <v>98.394450570739963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0.46899999999999997</v>
      </c>
      <c r="I451" s="31">
        <f>VLOOKUP($C451,'Four Factors - Home'!$B:$O,8,FALSE)</f>
        <v>0.29699999999999999</v>
      </c>
      <c r="J451" s="31">
        <f>VLOOKUP($C451,'Four Factors - Home'!$B:$O,9,FALSE)/100</f>
        <v>0.14199999999999999</v>
      </c>
      <c r="K451" s="31">
        <f>VLOOKUP($C451,'Four Factors - Home'!$B:$O,10,FALSE)/100</f>
        <v>0.27399999999999997</v>
      </c>
      <c r="L451" s="31">
        <f>VLOOKUP($C451,'Four Factors - Home'!$B:$O,11,FALSE)/100</f>
        <v>0.47700000000000004</v>
      </c>
      <c r="M451" s="31">
        <f>VLOOKUP($C451,'Four Factors - Home'!$B:$O,12,FALSE)</f>
        <v>0.35199999999999998</v>
      </c>
      <c r="N451" s="31">
        <f>VLOOKUP($C451,'Four Factors - Home'!$B:$O,13,FALSE)/100</f>
        <v>0.151</v>
      </c>
      <c r="O451" s="31">
        <f>VLOOKUP($C451,'Four Factors - Home'!$B:$O,14,FALSE)/100</f>
        <v>0.21199999999999999</v>
      </c>
      <c r="P451" s="17">
        <f>VLOOKUP($C451,'Advanced - Home'!B:T,18,FALSE)</f>
        <v>95.9</v>
      </c>
      <c r="Q451" s="17">
        <f>(P451+'Advanced - Home'!$S$33)/2</f>
        <v>97.357883172561628</v>
      </c>
      <c r="R451" s="31">
        <f t="shared" ref="R451" si="4229">AVERAGE(H451,L450)</f>
        <v>0.502</v>
      </c>
      <c r="S451" s="31">
        <f t="shared" ref="S451" si="4230">AVERAGE(I451,M450)</f>
        <v>0.27449999999999997</v>
      </c>
      <c r="T451" s="31">
        <f t="shared" ref="T451" si="4231">AVERAGE(J451,N450)</f>
        <v>0.13350000000000001</v>
      </c>
      <c r="U451" s="31">
        <f t="shared" ref="U451" si="4232">AVERAGE(K451,O450)</f>
        <v>0.24399999999999999</v>
      </c>
      <c r="V451" s="17">
        <f>Q451*Q450/'Advanced - Road'!$S$33</f>
        <v>98.391883921805615</v>
      </c>
      <c r="W451" s="17">
        <f t="shared" ref="W451" si="4233">W450</f>
        <v>98.394450570739963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99.870460878885325</v>
      </c>
      <c r="R452" s="32">
        <f t="shared" ref="R452" si="4237">AVERAGE(H452,L453)</f>
        <v>0.4985</v>
      </c>
      <c r="S452" s="32">
        <f t="shared" ref="S452" si="4238">AVERAGE(I452,M453)</f>
        <v>0.27</v>
      </c>
      <c r="T452" s="32">
        <f t="shared" ref="T452" si="4239">AVERAGE(J452,N453)</f>
        <v>0.14600000000000002</v>
      </c>
      <c r="U452" s="32">
        <f t="shared" ref="U452" si="4240">AVERAGE(K452,O453)</f>
        <v>0.25850000000000001</v>
      </c>
      <c r="V452" s="21">
        <f>Q452*Q453/'Advanced - Home'!$S$33</f>
        <v>99.554238197012452</v>
      </c>
      <c r="W452" s="21">
        <f t="shared" ref="W452" si="4241">AVERAGE(V452:V453)</f>
        <v>99.551641362407111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0.53100000000000003</v>
      </c>
      <c r="I453" s="32">
        <f>VLOOKUP($C453,'Four Factors - Home'!$B:$O,8,FALSE)</f>
        <v>0.27100000000000002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0.221</v>
      </c>
      <c r="L453" s="32">
        <f>VLOOKUP($C453,'Four Factors - Home'!$B:$O,11,FALSE)/100</f>
        <v>0.48899999999999999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0.222</v>
      </c>
      <c r="P453" s="21">
        <f>VLOOKUP($C453,'Advanced - Home'!B:T,18,FALSE)</f>
        <v>98.19</v>
      </c>
      <c r="Q453" s="21">
        <f>(P453+'Advanced - Home'!$S$33)/2</f>
        <v>98.50288317256161</v>
      </c>
      <c r="R453" s="32">
        <f t="shared" ref="R453" si="4249">AVERAGE(H453,L452)</f>
        <v>0.53300000000000003</v>
      </c>
      <c r="S453" s="32">
        <f t="shared" ref="S453" si="4250">AVERAGE(I453,M452)</f>
        <v>0.26150000000000001</v>
      </c>
      <c r="T453" s="32">
        <f t="shared" ref="T453" si="4251">AVERAGE(J453,N452)</f>
        <v>0.13200000000000001</v>
      </c>
      <c r="U453" s="32">
        <f t="shared" ref="U453" si="4252">AVERAGE(K453,O452)</f>
        <v>0.2175</v>
      </c>
      <c r="V453" s="21">
        <f>Q453*Q452/'Advanced - Road'!$S$33</f>
        <v>99.549044527801783</v>
      </c>
      <c r="W453" s="21">
        <f t="shared" ref="W453" si="4253">W452</f>
        <v>99.551641362407111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99.870460878885325</v>
      </c>
      <c r="R454" s="31">
        <f t="shared" ref="R454" si="4257">AVERAGE(H454,L455)</f>
        <v>0.51600000000000001</v>
      </c>
      <c r="S454" s="31">
        <f t="shared" ref="S454" si="4258">AVERAGE(I454,M455)</f>
        <v>0.29049999999999998</v>
      </c>
      <c r="T454" s="31">
        <f t="shared" ref="T454" si="4259">AVERAGE(J454,N455)</f>
        <v>0.16</v>
      </c>
      <c r="U454" s="31">
        <f t="shared" ref="U454" si="4260">AVERAGE(K454,O455)</f>
        <v>0.26449999999999996</v>
      </c>
      <c r="V454" s="17">
        <f>Q454*Q455/'Advanced - Home'!$S$33</f>
        <v>99.61993196428493</v>
      </c>
      <c r="W454" s="17">
        <f t="shared" ref="W454" si="4261">AVERAGE(V454:V455)</f>
        <v>99.617333416082545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0.53500000000000003</v>
      </c>
      <c r="I455" s="31">
        <f>VLOOKUP($C455,'Four Factors - Home'!$B:$O,8,FALSE)</f>
        <v>0.29599999999999999</v>
      </c>
      <c r="J455" s="31">
        <f>VLOOKUP($C455,'Four Factors - Home'!$B:$O,9,FALSE)/100</f>
        <v>0.14099999999999999</v>
      </c>
      <c r="K455" s="31">
        <f>VLOOKUP($C455,'Four Factors - Home'!$B:$O,10,FALSE)/100</f>
        <v>0.21199999999999999</v>
      </c>
      <c r="L455" s="31">
        <f>VLOOKUP($C455,'Four Factors - Home'!$B:$O,11,FALSE)/100</f>
        <v>0.52400000000000002</v>
      </c>
      <c r="M455" s="31">
        <f>VLOOKUP($C455,'Four Factors - Home'!$B:$O,12,FALSE)</f>
        <v>0.30299999999999999</v>
      </c>
      <c r="N455" s="31">
        <f>VLOOKUP($C455,'Four Factors - Home'!$B:$O,13,FALSE)/100</f>
        <v>0.16200000000000001</v>
      </c>
      <c r="O455" s="31">
        <f>VLOOKUP($C455,'Four Factors - Home'!$B:$O,14,FALSE)/100</f>
        <v>0.23399999999999999</v>
      </c>
      <c r="P455" s="17">
        <f>VLOOKUP($C455,'Advanced - Home'!B:T,18,FALSE)</f>
        <v>98.32</v>
      </c>
      <c r="Q455" s="17">
        <f>(P455+'Advanced - Home'!$S$33)/2</f>
        <v>98.567883172561608</v>
      </c>
      <c r="R455" s="31">
        <f t="shared" ref="R455" si="4269">AVERAGE(H455,L454)</f>
        <v>0.53500000000000003</v>
      </c>
      <c r="S455" s="31">
        <f t="shared" ref="S455" si="4270">AVERAGE(I455,M454)</f>
        <v>0.27400000000000002</v>
      </c>
      <c r="T455" s="31">
        <f t="shared" ref="T455" si="4271">AVERAGE(J455,N454)</f>
        <v>0.13300000000000001</v>
      </c>
      <c r="U455" s="31">
        <f t="shared" ref="U455" si="4272">AVERAGE(K455,O454)</f>
        <v>0.21299999999999999</v>
      </c>
      <c r="V455" s="17">
        <f>Q455*Q454/'Advanced - Road'!$S$33</f>
        <v>99.614734867880173</v>
      </c>
      <c r="W455" s="17">
        <f t="shared" ref="W455" si="4273">W454</f>
        <v>99.617333416082545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99.870460878885325</v>
      </c>
      <c r="R456" s="32">
        <f t="shared" ref="R456" si="4277">AVERAGE(H456,L457)</f>
        <v>0.51900000000000002</v>
      </c>
      <c r="S456" s="32">
        <f t="shared" ref="S456" si="4278">AVERAGE(I456,M457)</f>
        <v>0.27550000000000002</v>
      </c>
      <c r="T456" s="32">
        <f t="shared" ref="T456" si="4279">AVERAGE(J456,N457)</f>
        <v>0.155</v>
      </c>
      <c r="U456" s="32">
        <f t="shared" ref="U456" si="4280">AVERAGE(K456,O457)</f>
        <v>0.25600000000000001</v>
      </c>
      <c r="V456" s="21">
        <f>Q456*Q457/'Advanced - Home'!$S$33</f>
        <v>98.770966356456071</v>
      </c>
      <c r="W456" s="21">
        <f t="shared" ref="W456" si="4281">AVERAGE(V456:V457)</f>
        <v>98.768389953200085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97.727883172561619</v>
      </c>
      <c r="R457" s="32">
        <f t="shared" ref="R457" si="4289">AVERAGE(H457,L456)</f>
        <v>0.52950000000000008</v>
      </c>
      <c r="S457" s="32">
        <f t="shared" ref="S457" si="4290">AVERAGE(I457,M456)</f>
        <v>0.27400000000000002</v>
      </c>
      <c r="T457" s="32">
        <f t="shared" ref="T457" si="4291">AVERAGE(J457,N456)</f>
        <v>0.13750000000000001</v>
      </c>
      <c r="U457" s="32">
        <f t="shared" ref="U457" si="4292">AVERAGE(K457,O456)</f>
        <v>0.24149999999999999</v>
      </c>
      <c r="V457" s="21">
        <f>Q457*Q456/'Advanced - Road'!$S$33</f>
        <v>98.765813549944113</v>
      </c>
      <c r="W457" s="21">
        <f t="shared" ref="W457" si="4293">W456</f>
        <v>98.768389953200085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99.870460878885325</v>
      </c>
      <c r="R458" s="31">
        <f t="shared" ref="R458" si="4297">AVERAGE(H458,L459)</f>
        <v>0.50550000000000006</v>
      </c>
      <c r="S458" s="31">
        <f t="shared" ref="S458" si="4298">AVERAGE(I458,M459)</f>
        <v>0.25900000000000001</v>
      </c>
      <c r="T458" s="31">
        <f t="shared" ref="T458" si="4299">AVERAGE(J458,N459)</f>
        <v>0.14450000000000002</v>
      </c>
      <c r="U458" s="31">
        <f t="shared" ref="U458" si="4300">AVERAGE(K458,O459)</f>
        <v>0.26100000000000001</v>
      </c>
      <c r="V458" s="17">
        <f>Q458*Q459/'Advanced - Home'!$S$33</f>
        <v>100.86811354246191</v>
      </c>
      <c r="W458" s="17">
        <f t="shared" ref="W458" si="4301">AVERAGE(V458:V459)</f>
        <v>100.86548243591571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0.26300000000000001</v>
      </c>
      <c r="J459" s="31">
        <f>VLOOKUP($C459,'Four Factors - Home'!$B:$O,9,FALSE)/100</f>
        <v>0.12300000000000001</v>
      </c>
      <c r="K459" s="31">
        <f>VLOOKUP($C459,'Four Factors - Home'!$B:$O,10,FALSE)/100</f>
        <v>0.184</v>
      </c>
      <c r="L459" s="31">
        <f>VLOOKUP($C459,'Four Factors - Home'!$B:$O,11,FALSE)/100</f>
        <v>0.503</v>
      </c>
      <c r="M459" s="31">
        <f>VLOOKUP($C459,'Four Factors - Home'!$B:$O,12,FALSE)</f>
        <v>0.24</v>
      </c>
      <c r="N459" s="31">
        <f>VLOOKUP($C459,'Four Factors - Home'!$B:$O,13,FALSE)/100</f>
        <v>0.13100000000000001</v>
      </c>
      <c r="O459" s="31">
        <f>VLOOKUP($C459,'Four Factors - Home'!$B:$O,14,FALSE)/100</f>
        <v>0.22699999999999998</v>
      </c>
      <c r="P459" s="17">
        <f>VLOOKUP($C459,'Advanced - Home'!B:T,18,FALSE)</f>
        <v>100.79</v>
      </c>
      <c r="Q459" s="17">
        <f>(P459+'Advanced - Home'!$S$33)/2</f>
        <v>99.802883172561621</v>
      </c>
      <c r="R459" s="31">
        <f t="shared" ref="R459" si="4309">AVERAGE(H459,L458)</f>
        <v>0.51900000000000002</v>
      </c>
      <c r="S459" s="31">
        <f t="shared" ref="S459" si="4310">AVERAGE(I459,M458)</f>
        <v>0.25750000000000001</v>
      </c>
      <c r="T459" s="31">
        <f t="shared" ref="T459" si="4311">AVERAGE(J459,N458)</f>
        <v>0.124</v>
      </c>
      <c r="U459" s="31">
        <f t="shared" ref="U459" si="4312">AVERAGE(K459,O458)</f>
        <v>0.19900000000000001</v>
      </c>
      <c r="V459" s="17">
        <f>Q459*Q458/'Advanced - Road'!$S$33</f>
        <v>100.86285132936951</v>
      </c>
      <c r="W459" s="17">
        <f t="shared" ref="W459" si="4313">W458</f>
        <v>100.86548243591571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99.870460878885325</v>
      </c>
      <c r="R460" s="32">
        <f t="shared" ref="R460" si="4317">AVERAGE(H460,L461)</f>
        <v>0.50800000000000001</v>
      </c>
      <c r="S460" s="32">
        <f t="shared" ref="S460" si="4318">AVERAGE(I460,M461)</f>
        <v>0.27050000000000002</v>
      </c>
      <c r="T460" s="32">
        <f t="shared" ref="T460" si="4319">AVERAGE(J460,N461)</f>
        <v>0.14350000000000002</v>
      </c>
      <c r="U460" s="32">
        <f t="shared" ref="U460" si="4320">AVERAGE(K460,O461)</f>
        <v>0.28199999999999997</v>
      </c>
      <c r="V460" s="21">
        <f>Q460*Q461/'Advanced - Home'!$S$33</f>
        <v>99.518864630019593</v>
      </c>
      <c r="W460" s="21">
        <f t="shared" ref="W460" si="4321">AVERAGE(V460:V461)</f>
        <v>99.516268718120358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98.467883172561613</v>
      </c>
      <c r="R461" s="32">
        <f t="shared" ref="R461" si="4329">AVERAGE(H461,L460)</f>
        <v>0.52750000000000008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99.513672806221109</v>
      </c>
      <c r="W461" s="21">
        <f t="shared" ref="W461" si="4333">W460</f>
        <v>99.516268718120358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99.870460878885325</v>
      </c>
      <c r="R462" s="31">
        <f t="shared" ref="R462" si="4337">AVERAGE(H462,L463)</f>
        <v>0.502</v>
      </c>
      <c r="S462" s="31">
        <f t="shared" ref="S462" si="4338">AVERAGE(I462,M463)</f>
        <v>0.27250000000000002</v>
      </c>
      <c r="T462" s="31">
        <f t="shared" ref="T462" si="4339">AVERAGE(J462,N463)</f>
        <v>0.14600000000000002</v>
      </c>
      <c r="U462" s="31">
        <f t="shared" ref="U462" si="4340">AVERAGE(K462,O463)</f>
        <v>0.25800000000000001</v>
      </c>
      <c r="V462" s="17">
        <f>Q462*Q463/'Advanced - Home'!$S$33</f>
        <v>100.88327364260171</v>
      </c>
      <c r="W462" s="17">
        <f t="shared" ref="W462" si="4341">AVERAGE(V462:V463)</f>
        <v>100.88064214061004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0.51900000000000002</v>
      </c>
      <c r="I463" s="31">
        <f>VLOOKUP($C463,'Four Factors - Home'!$B:$O,8,FALSE)</f>
        <v>0.30199999999999999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0.26800000000000002</v>
      </c>
      <c r="L463" s="31">
        <f>VLOOKUP($C463,'Four Factors - Home'!$B:$O,11,FALSE)/100</f>
        <v>0.496</v>
      </c>
      <c r="M463" s="31">
        <f>VLOOKUP($C463,'Four Factors - Home'!$B:$O,12,FALSE)</f>
        <v>0.26700000000000002</v>
      </c>
      <c r="N463" s="31">
        <f>VLOOKUP($C463,'Four Factors - Home'!$B:$O,13,FALSE)/100</f>
        <v>0.13400000000000001</v>
      </c>
      <c r="O463" s="31">
        <f>VLOOKUP($C463,'Four Factors - Home'!$B:$O,14,FALSE)/100</f>
        <v>0.221</v>
      </c>
      <c r="P463" s="17">
        <f>VLOOKUP($C463,'Advanced - Home'!B:T,18,FALSE)</f>
        <v>100.82</v>
      </c>
      <c r="Q463" s="17">
        <f>(P463+'Advanced - Home'!$S$33)/2</f>
        <v>99.817883172561608</v>
      </c>
      <c r="R463" s="31">
        <f t="shared" ref="R463" si="4349">AVERAGE(H463,L462)</f>
        <v>0.52700000000000002</v>
      </c>
      <c r="S463" s="31">
        <f t="shared" ref="S463" si="4350">AVERAGE(I463,M462)</f>
        <v>0.27700000000000002</v>
      </c>
      <c r="T463" s="31">
        <f t="shared" ref="T463" si="4351">AVERAGE(J463,N462)</f>
        <v>0.13600000000000001</v>
      </c>
      <c r="U463" s="31">
        <f t="shared" ref="U463" si="4352">AVERAGE(K463,O462)</f>
        <v>0.24099999999999999</v>
      </c>
      <c r="V463" s="17">
        <f>Q463*Q462/'Advanced - Road'!$S$33</f>
        <v>100.87801063861835</v>
      </c>
      <c r="W463" s="17">
        <f t="shared" ref="W463" si="4353">W462</f>
        <v>100.88064214061004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99.870460878885325</v>
      </c>
      <c r="R464" s="32">
        <f t="shared" ref="R464" si="4357">AVERAGE(H464,L465)</f>
        <v>0.50800000000000001</v>
      </c>
      <c r="S464" s="32">
        <f t="shared" ref="S464" si="4358">AVERAGE(I464,M465)</f>
        <v>0.27550000000000002</v>
      </c>
      <c r="T464" s="32">
        <f t="shared" ref="T464" si="4359">AVERAGE(J464,N465)</f>
        <v>0.14850000000000002</v>
      </c>
      <c r="U464" s="32">
        <f t="shared" ref="U464" si="4360">AVERAGE(K464,O465)</f>
        <v>0.26150000000000001</v>
      </c>
      <c r="V464" s="21">
        <f>Q464*Q465/'Advanced - Home'!$S$33</f>
        <v>99.21566262722358</v>
      </c>
      <c r="W464" s="21">
        <f t="shared" ref="W464" si="4361">AVERAGE(V464:V465)</f>
        <v>99.213074624233769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0.47799999999999998</v>
      </c>
      <c r="I465" s="32">
        <f>VLOOKUP($C465,'Four Factors - Home'!$B:$O,8,FALSE)</f>
        <v>0.25900000000000001</v>
      </c>
      <c r="J465" s="32">
        <f>VLOOKUP($C465,'Four Factors - Home'!$B:$O,9,FALSE)/100</f>
        <v>0.13300000000000001</v>
      </c>
      <c r="K465" s="32">
        <f>VLOOKUP($C465,'Four Factors - Home'!$B:$O,10,FALSE)/100</f>
        <v>0.22800000000000001</v>
      </c>
      <c r="L465" s="32">
        <f>VLOOKUP($C465,'Four Factors - Home'!$B:$O,11,FALSE)/100</f>
        <v>0.50800000000000001</v>
      </c>
      <c r="M465" s="32">
        <f>VLOOKUP($C465,'Four Factors - Home'!$B:$O,12,FALSE)</f>
        <v>0.27300000000000002</v>
      </c>
      <c r="N465" s="32">
        <f>VLOOKUP($C465,'Four Factors - Home'!$B:$O,13,FALSE)/100</f>
        <v>0.13900000000000001</v>
      </c>
      <c r="O465" s="32">
        <f>VLOOKUP($C465,'Four Factors - Home'!$B:$O,14,FALSE)/100</f>
        <v>0.22800000000000001</v>
      </c>
      <c r="P465" s="21">
        <f>VLOOKUP($C465,'Advanced - Home'!B:T,18,FALSE)</f>
        <v>97.52</v>
      </c>
      <c r="Q465" s="21">
        <f>(P465+'Advanced - Home'!$S$33)/2</f>
        <v>98.167883172561616</v>
      </c>
      <c r="R465" s="32">
        <f t="shared" ref="R465" si="4369">AVERAGE(H465,L464)</f>
        <v>0.50649999999999995</v>
      </c>
      <c r="S465" s="32">
        <f t="shared" ref="S465" si="4370">AVERAGE(I465,M464)</f>
        <v>0.2555</v>
      </c>
      <c r="T465" s="32">
        <f t="shared" ref="T465" si="4371">AVERAGE(J465,N464)</f>
        <v>0.129</v>
      </c>
      <c r="U465" s="32">
        <f t="shared" ref="U465" si="4372">AVERAGE(K465,O464)</f>
        <v>0.221</v>
      </c>
      <c r="V465" s="21">
        <f>Q465*Q464/'Advanced - Road'!$S$33</f>
        <v>99.210486621243959</v>
      </c>
      <c r="W465" s="21">
        <f t="shared" ref="W465" si="4373">W464</f>
        <v>99.213074624233769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99.870460878885325</v>
      </c>
      <c r="R466" s="31">
        <f t="shared" ref="R466" si="4377">AVERAGE(H466,L467)</f>
        <v>0.502</v>
      </c>
      <c r="S466" s="31">
        <f t="shared" ref="S466" si="4378">AVERAGE(I466,M467)</f>
        <v>0.29700000000000004</v>
      </c>
      <c r="T466" s="31">
        <f t="shared" ref="T466" si="4379">AVERAGE(J466,N467)</f>
        <v>0.15050000000000002</v>
      </c>
      <c r="U466" s="31">
        <f t="shared" ref="U466" si="4380">AVERAGE(K466,O467)</f>
        <v>0.26600000000000001</v>
      </c>
      <c r="V466" s="17">
        <f>Q466*Q467/'Advanced - Home'!$S$33</f>
        <v>100.80747314190272</v>
      </c>
      <c r="W466" s="17">
        <f t="shared" ref="W466" si="4381">AVERAGE(V466:V467)</f>
        <v>100.8048436171384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0.50600000000000001</v>
      </c>
      <c r="I467" s="31">
        <f>VLOOKUP($C467,'Four Factors - Home'!$B:$O,8,FALSE)</f>
        <v>0.26900000000000002</v>
      </c>
      <c r="J467" s="31">
        <f>VLOOKUP($C467,'Four Factors - Home'!$B:$O,9,FALSE)/100</f>
        <v>0.16600000000000001</v>
      </c>
      <c r="K467" s="31">
        <f>VLOOKUP($C467,'Four Factors - Home'!$B:$O,10,FALSE)/100</f>
        <v>0.215</v>
      </c>
      <c r="L467" s="31">
        <f>VLOOKUP($C467,'Four Factors - Home'!$B:$O,11,FALSE)/100</f>
        <v>0.496</v>
      </c>
      <c r="M467" s="31">
        <f>VLOOKUP($C467,'Four Factors - Home'!$B:$O,12,FALSE)</f>
        <v>0.316</v>
      </c>
      <c r="N467" s="31">
        <f>VLOOKUP($C467,'Four Factors - Home'!$B:$O,13,FALSE)/100</f>
        <v>0.14300000000000002</v>
      </c>
      <c r="O467" s="31">
        <f>VLOOKUP($C467,'Four Factors - Home'!$B:$O,14,FALSE)/100</f>
        <v>0.23699999999999999</v>
      </c>
      <c r="P467" s="17">
        <f>VLOOKUP($C467,'Advanced - Home'!B:T,18,FALSE)</f>
        <v>100.67</v>
      </c>
      <c r="Q467" s="17">
        <f>(P467+'Advanced - Home'!$S$33)/2</f>
        <v>99.742883172561619</v>
      </c>
      <c r="R467" s="31">
        <f t="shared" ref="R467" si="4389">AVERAGE(H467,L466)</f>
        <v>0.52049999999999996</v>
      </c>
      <c r="S467" s="31">
        <f t="shared" ref="S467" si="4390">AVERAGE(I467,M466)</f>
        <v>0.26050000000000001</v>
      </c>
      <c r="T467" s="31">
        <f t="shared" ref="T467" si="4391">AVERAGE(J467,N466)</f>
        <v>0.14550000000000002</v>
      </c>
      <c r="U467" s="31">
        <f t="shared" ref="U467" si="4392">AVERAGE(K467,O466)</f>
        <v>0.2145</v>
      </c>
      <c r="V467" s="17">
        <f>Q467*Q466/'Advanced - Road'!$S$33</f>
        <v>100.80221409237409</v>
      </c>
      <c r="W467" s="17">
        <f t="shared" ref="W467" si="4393">W466</f>
        <v>100.8048436171384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99.870460878885325</v>
      </c>
      <c r="R468" s="32">
        <f t="shared" ref="R468" si="4397">AVERAGE(H468,L469)</f>
        <v>0.51100000000000001</v>
      </c>
      <c r="S468" s="32">
        <f t="shared" ref="S468" si="4398">AVERAGE(I468,M469)</f>
        <v>0.30649999999999999</v>
      </c>
      <c r="T468" s="32">
        <f t="shared" ref="T468" si="4399">AVERAGE(J468,N469)</f>
        <v>0.152</v>
      </c>
      <c r="U468" s="32">
        <f t="shared" ref="U468" si="4400">AVERAGE(K468,O469)</f>
        <v>0.25900000000000001</v>
      </c>
      <c r="V468" s="21">
        <f>Q468*Q469/'Advanced - Home'!$S$33</f>
        <v>101.4997843816203</v>
      </c>
      <c r="W468" s="21">
        <f t="shared" ref="W468" si="4401">AVERAGE(V468:V469)</f>
        <v>101.49713679817945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</v>
      </c>
      <c r="I469" s="32">
        <f>VLOOKUP($C469,'Four Factors - Home'!$B:$O,8,FALSE)</f>
        <v>0.30199999999999999</v>
      </c>
      <c r="J469" s="32">
        <f>VLOOKUP($C469,'Four Factors - Home'!$B:$O,9,FALSE)/100</f>
        <v>0.152</v>
      </c>
      <c r="K469" s="32">
        <f>VLOOKUP($C469,'Four Factors - Home'!$B:$O,10,FALSE)/100</f>
        <v>0.26700000000000002</v>
      </c>
      <c r="L469" s="32">
        <f>VLOOKUP($C469,'Four Factors - Home'!$B:$O,11,FALSE)/100</f>
        <v>0.51400000000000001</v>
      </c>
      <c r="M469" s="32">
        <f>VLOOKUP($C469,'Four Factors - Home'!$B:$O,12,FALSE)</f>
        <v>0.33500000000000002</v>
      </c>
      <c r="N469" s="32">
        <f>VLOOKUP($C469,'Four Factors - Home'!$B:$O,13,FALSE)/100</f>
        <v>0.14599999999999999</v>
      </c>
      <c r="O469" s="32">
        <f>VLOOKUP($C469,'Four Factors - Home'!$B:$O,14,FALSE)/100</f>
        <v>0.223</v>
      </c>
      <c r="P469" s="21">
        <f>VLOOKUP($C469,'Advanced - Home'!B:T,18,FALSE)</f>
        <v>102.04</v>
      </c>
      <c r="Q469" s="21">
        <f>(P469+'Advanced - Home'!$S$33)/2</f>
        <v>100.42788317256162</v>
      </c>
      <c r="R469" s="32">
        <f t="shared" ref="R469" si="4409">AVERAGE(H469,L468)</f>
        <v>0.51750000000000007</v>
      </c>
      <c r="S469" s="32">
        <f t="shared" ref="S469" si="4410">AVERAGE(I469,M468)</f>
        <v>0.27700000000000002</v>
      </c>
      <c r="T469" s="32">
        <f t="shared" ref="T469" si="4411">AVERAGE(J469,N468)</f>
        <v>0.13850000000000001</v>
      </c>
      <c r="U469" s="32">
        <f t="shared" ref="U469" si="4412">AVERAGE(K469,O468)</f>
        <v>0.24049999999999999</v>
      </c>
      <c r="V469" s="21">
        <f>Q469*Q468/'Advanced - Road'!$S$33</f>
        <v>101.49448921473861</v>
      </c>
      <c r="W469" s="21">
        <f t="shared" ref="W469" si="4413">W468</f>
        <v>101.49713679817945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99.870460878885325</v>
      </c>
      <c r="R470" s="31">
        <f t="shared" ref="R470" si="4417">AVERAGE(H470,L471)</f>
        <v>0.50649999999999995</v>
      </c>
      <c r="S470" s="31">
        <f t="shared" ref="S470" si="4418">AVERAGE(I470,M471)</f>
        <v>0.29949999999999999</v>
      </c>
      <c r="T470" s="31">
        <f t="shared" ref="T470" si="4419">AVERAGE(J470,N471)</f>
        <v>0.14350000000000002</v>
      </c>
      <c r="U470" s="31">
        <f t="shared" ref="U470" si="4420">AVERAGE(K470,O471)</f>
        <v>0.26200000000000001</v>
      </c>
      <c r="V470" s="17">
        <f>Q470*Q471/'Advanced - Home'!$S$33</f>
        <v>100.03430803477283</v>
      </c>
      <c r="W470" s="17">
        <f t="shared" ref="W470" si="4421">AVERAGE(V470:V471)</f>
        <v>100.03169867772758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0.13500000000000001</v>
      </c>
      <c r="K471" s="31">
        <f>VLOOKUP($C471,'Four Factors - Home'!$B:$O,10,FALSE)/100</f>
        <v>0.22899999999999998</v>
      </c>
      <c r="L471" s="31">
        <f>VLOOKUP($C471,'Four Factors - Home'!$B:$O,11,FALSE)/100</f>
        <v>0.505</v>
      </c>
      <c r="M471" s="31">
        <f>VLOOKUP($C471,'Four Factors - Home'!$B:$O,12,FALSE)</f>
        <v>0.32100000000000001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99.14</v>
      </c>
      <c r="Q471" s="17">
        <f>(P471+'Advanced - Home'!$S$33)/2</f>
        <v>98.977883172561619</v>
      </c>
      <c r="R471" s="31">
        <f t="shared" ref="R471" si="4429">AVERAGE(H471,L470)</f>
        <v>0.53300000000000003</v>
      </c>
      <c r="S471" s="31">
        <f t="shared" ref="S471" si="4430">AVERAGE(I471,M470)</f>
        <v>0.25950000000000001</v>
      </c>
      <c r="T471" s="31">
        <f t="shared" ref="T471" si="4431">AVERAGE(J471,N470)</f>
        <v>0.13</v>
      </c>
      <c r="U471" s="31">
        <f t="shared" ref="U471" si="4432">AVERAGE(K471,O470)</f>
        <v>0.22149999999999997</v>
      </c>
      <c r="V471" s="17">
        <f>Q471*Q470/'Advanced - Road'!$S$33</f>
        <v>100.0290893206823</v>
      </c>
      <c r="W471" s="17">
        <f t="shared" ref="W471" si="4433">W470</f>
        <v>100.03169867772758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99.870460878885325</v>
      </c>
      <c r="R472" s="32">
        <f t="shared" ref="R472" si="4437">AVERAGE(H472,L473)</f>
        <v>0.51750000000000007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0.26200000000000001</v>
      </c>
      <c r="V472" s="21">
        <f>Q472*Q473/'Advanced - Home'!$S$33</f>
        <v>99.256089560929723</v>
      </c>
      <c r="W472" s="21">
        <f t="shared" ref="W472" si="4441">AVERAGE(V472:V473)</f>
        <v>99.25350050341865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0.52600000000000002</v>
      </c>
      <c r="I473" s="32">
        <f>VLOOKUP($C473,'Four Factors - Home'!$B:$O,8,FALSE)</f>
        <v>0.29599999999999999</v>
      </c>
      <c r="J473" s="32">
        <f>VLOOKUP($C473,'Four Factors - Home'!$B:$O,9,FALSE)/100</f>
        <v>0.157</v>
      </c>
      <c r="K473" s="32">
        <f>VLOOKUP($C473,'Four Factors - Home'!$B:$O,10,FALSE)/100</f>
        <v>0.20800000000000002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0.30599999999999999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0.22899999999999998</v>
      </c>
      <c r="P473" s="21">
        <f>VLOOKUP($C473,'Advanced - Home'!B:T,18,FALSE)</f>
        <v>97.6</v>
      </c>
      <c r="Q473" s="21">
        <f>(P473+'Advanced - Home'!$S$33)/2</f>
        <v>98.207883172561623</v>
      </c>
      <c r="R473" s="32">
        <f t="shared" ref="R473" si="4449">AVERAGE(H473,L472)</f>
        <v>0.53049999999999997</v>
      </c>
      <c r="S473" s="32">
        <f t="shared" ref="S473" si="4450">AVERAGE(I473,M472)</f>
        <v>0.27400000000000002</v>
      </c>
      <c r="T473" s="32">
        <f t="shared" ref="T473" si="4451">AVERAGE(J473,N472)</f>
        <v>0.14100000000000001</v>
      </c>
      <c r="U473" s="32">
        <f t="shared" ref="U473" si="4452">AVERAGE(K473,O472)</f>
        <v>0.21100000000000002</v>
      </c>
      <c r="V473" s="21">
        <f>Q473*Q472/'Advanced - Road'!$S$33</f>
        <v>99.25091144590759</v>
      </c>
      <c r="W473" s="21">
        <f t="shared" ref="W473" si="4453">W472</f>
        <v>99.25350050341865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99.870460878885325</v>
      </c>
      <c r="R474" s="31">
        <f t="shared" ref="R474" si="4457">AVERAGE(H474,L475)</f>
        <v>0.497</v>
      </c>
      <c r="S474" s="31">
        <f t="shared" ref="S474" si="4458">AVERAGE(I474,M475)</f>
        <v>0.26500000000000001</v>
      </c>
      <c r="T474" s="31">
        <f t="shared" ref="T474" si="4459">AVERAGE(J474,N475)</f>
        <v>0.1555</v>
      </c>
      <c r="U474" s="31">
        <f t="shared" ref="U474" si="4460">AVERAGE(K474,O475)</f>
        <v>0.255</v>
      </c>
      <c r="V474" s="17">
        <f>Q474*Q475/'Advanced - Home'!$S$33</f>
        <v>99.059008259112289</v>
      </c>
      <c r="W474" s="17">
        <f t="shared" ref="W474" si="4461">AVERAGE(V474:V475)</f>
        <v>99.056424342392347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7</v>
      </c>
      <c r="AA474" s="19">
        <f t="shared" ref="AA474" si="4463">Y474+Y475</f>
        <v>215</v>
      </c>
      <c r="AB474" s="4">
        <f t="shared" ref="AB474" si="4464">D474-Z474</f>
        <v>-7</v>
      </c>
      <c r="AC474" s="4">
        <f t="shared" ref="AC474" si="4465">AA474-E474</f>
        <v>215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0.52900000000000003</v>
      </c>
      <c r="I475" s="31">
        <f>VLOOKUP($C475,'Four Factors - Home'!$B:$O,8,FALSE)</f>
        <v>0.29199999999999998</v>
      </c>
      <c r="J475" s="31">
        <f>VLOOKUP($C475,'Four Factors - Home'!$B:$O,9,FALSE)/100</f>
        <v>0.13699999999999998</v>
      </c>
      <c r="K475" s="31">
        <f>VLOOKUP($C475,'Four Factors - Home'!$B:$O,10,FALSE)/100</f>
        <v>0.22699999999999998</v>
      </c>
      <c r="L475" s="31">
        <f>VLOOKUP($C475,'Four Factors - Home'!$B:$O,11,FALSE)/100</f>
        <v>0.48599999999999999</v>
      </c>
      <c r="M475" s="31">
        <f>VLOOKUP($C475,'Four Factors - Home'!$B:$O,12,FALSE)</f>
        <v>0.252</v>
      </c>
      <c r="N475" s="31">
        <f>VLOOKUP($C475,'Four Factors - Home'!$B:$O,13,FALSE)/100</f>
        <v>0.153</v>
      </c>
      <c r="O475" s="31">
        <f>VLOOKUP($C475,'Four Factors - Home'!$B:$O,14,FALSE)/100</f>
        <v>0.215</v>
      </c>
      <c r="P475" s="17">
        <f>VLOOKUP($C475,'Advanced - Home'!B:T,18,FALSE)</f>
        <v>97.21</v>
      </c>
      <c r="Q475" s="17">
        <f>(P475+'Advanced - Home'!$S$33)/2</f>
        <v>98.012883172561615</v>
      </c>
      <c r="R475" s="31">
        <f t="shared" ref="R475" si="4469">AVERAGE(H475,L474)</f>
        <v>0.53200000000000003</v>
      </c>
      <c r="S475" s="31">
        <f t="shared" ref="S475" si="4470">AVERAGE(I475,M474)</f>
        <v>0.27200000000000002</v>
      </c>
      <c r="T475" s="31">
        <f t="shared" ref="T475" si="4471">AVERAGE(J475,N474)</f>
        <v>0.13100000000000001</v>
      </c>
      <c r="U475" s="31">
        <f t="shared" ref="U475" si="4472">AVERAGE(K475,O474)</f>
        <v>0.22049999999999997</v>
      </c>
      <c r="V475" s="17">
        <f>Q475*Q474/'Advanced - Road'!$S$33</f>
        <v>99.053840425672405</v>
      </c>
      <c r="W475" s="17">
        <f t="shared" ref="W475" si="4473">W474</f>
        <v>99.056424342392347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-7</v>
      </c>
      <c r="AA475" s="19">
        <f t="shared" ref="AA475" si="4475">AA474</f>
        <v>215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99.870460878885325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99.200502527083771</v>
      </c>
      <c r="W476" s="21">
        <f t="shared" ref="W476" si="4481">AVERAGE(V476:V477)</f>
        <v>99.197914919539429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98.152883172561616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99.195327311995086</v>
      </c>
      <c r="W477" s="21">
        <f t="shared" ref="W477" si="4493">W476</f>
        <v>99.197914919539429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99.870460878885325</v>
      </c>
      <c r="R478" s="31">
        <f t="shared" ref="R478" si="4497">AVERAGE(H478,L479)</f>
        <v>0.497</v>
      </c>
      <c r="S478" s="31">
        <f t="shared" ref="S478" si="4498">AVERAGE(I478,M479)</f>
        <v>0.25700000000000001</v>
      </c>
      <c r="T478" s="31">
        <f t="shared" ref="T478" si="4499">AVERAGE(J478,N479)</f>
        <v>0.14600000000000002</v>
      </c>
      <c r="U478" s="31">
        <f t="shared" ref="U478" si="4500">AVERAGE(K478,O479)</f>
        <v>0.251</v>
      </c>
      <c r="V478" s="17">
        <f>Q478*Q479/'Advanced - Home'!$S$33</f>
        <v>97.320650109748399</v>
      </c>
      <c r="W478" s="17">
        <f t="shared" ref="W478" si="4501">AVERAGE(V478:V479)</f>
        <v>97.318111537442519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6</v>
      </c>
      <c r="AA478" s="19">
        <f t="shared" ref="AA478" si="4504">Y478+Y479</f>
        <v>212</v>
      </c>
      <c r="AB478" s="4">
        <f t="shared" ref="AB478" si="4505">D478-Z478</f>
        <v>-6</v>
      </c>
      <c r="AC478" s="4">
        <f t="shared" ref="AC478" si="4506">AA478-E478</f>
        <v>212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0.52500000000000002</v>
      </c>
      <c r="I479" s="31">
        <f>VLOOKUP($C479,'Four Factors - Home'!$B:$O,8,FALSE)</f>
        <v>0.311</v>
      </c>
      <c r="J479" s="31">
        <f>VLOOKUP($C479,'Four Factors - Home'!$B:$O,9,FALSE)/100</f>
        <v>0.14499999999999999</v>
      </c>
      <c r="K479" s="31">
        <f>VLOOKUP($C479,'Four Factors - Home'!$B:$O,10,FALSE)/100</f>
        <v>0.215</v>
      </c>
      <c r="L479" s="31">
        <f>VLOOKUP($C479,'Four Factors - Home'!$B:$O,11,FALSE)/100</f>
        <v>0.48599999999999999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0.13400000000000001</v>
      </c>
      <c r="O479" s="31">
        <f>VLOOKUP($C479,'Four Factors - Home'!$B:$O,14,FALSE)/100</f>
        <v>0.20699999999999999</v>
      </c>
      <c r="P479" s="17">
        <f>VLOOKUP($C479,'Advanced - Home'!B:T,18,FALSE)</f>
        <v>93.77</v>
      </c>
      <c r="Q479" s="17">
        <f>(P479+'Advanced - Home'!$S$33)/2</f>
        <v>96.292883172561616</v>
      </c>
      <c r="R479" s="31">
        <f t="shared" ref="R479" si="4511">AVERAGE(H479,L478)</f>
        <v>0.53</v>
      </c>
      <c r="S479" s="31">
        <f t="shared" ref="S479" si="4512">AVERAGE(I479,M478)</f>
        <v>0.28149999999999997</v>
      </c>
      <c r="T479" s="31">
        <f t="shared" ref="T479" si="4513">AVERAGE(J479,N478)</f>
        <v>0.13500000000000001</v>
      </c>
      <c r="U479" s="31">
        <f t="shared" ref="U479" si="4514">AVERAGE(K479,O478)</f>
        <v>0.2145</v>
      </c>
      <c r="V479" s="17">
        <f>Q479*Q478/'Advanced - Road'!$S$33</f>
        <v>97.315572965136653</v>
      </c>
      <c r="W479" s="17">
        <f t="shared" ref="W479" si="4515">W478</f>
        <v>97.318111537442519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-6</v>
      </c>
      <c r="AA479" s="19">
        <f t="shared" ref="AA479" si="4517">AA478</f>
        <v>212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99.870460878885325</v>
      </c>
      <c r="R480" s="32">
        <f t="shared" ref="R480" si="4519">AVERAGE(H480,L481)</f>
        <v>0.51200000000000001</v>
      </c>
      <c r="S480" s="32">
        <f t="shared" ref="S480" si="4520">AVERAGE(I480,M481)</f>
        <v>0.28500000000000003</v>
      </c>
      <c r="T480" s="32">
        <f t="shared" ref="T480" si="4521">AVERAGE(J480,N481)</f>
        <v>0.16</v>
      </c>
      <c r="U480" s="32">
        <f t="shared" ref="U480" si="4522">AVERAGE(K480,O481)</f>
        <v>0.27549999999999997</v>
      </c>
      <c r="V480" s="21">
        <f>Q480*Q481/'Advanced - Home'!$S$33</f>
        <v>100.11516190218511</v>
      </c>
      <c r="W480" s="21">
        <f t="shared" ref="W480" si="4523">AVERAGE(V480:V481)</f>
        <v>100.11255043609732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</v>
      </c>
      <c r="Q481" s="21">
        <f>(P481+'Advanced - Home'!$S$33)/2</f>
        <v>99.057883172561617</v>
      </c>
      <c r="R481" s="32">
        <f t="shared" ref="R481" si="4531">AVERAGE(H481,L480)</f>
        <v>0.53750000000000009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100.10993897000954</v>
      </c>
      <c r="W481" s="21">
        <f t="shared" ref="W481" si="4535">W480</f>
        <v>100.11255043609732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0.218</v>
      </c>
      <c r="J482" s="31">
        <f>VLOOKUP($C482,'Four Factors - Road'!$B:$O,9,FALSE)/100</f>
        <v>0.12300000000000001</v>
      </c>
      <c r="K482" s="31">
        <f>VLOOKUP($C482,'Four Factors - Road'!$B:$O,10,FALSE)/100</f>
        <v>0.22600000000000001</v>
      </c>
      <c r="L482" s="31">
        <f>VLOOKUP($C482,'Four Factors - Road'!$B:$O,11,FALSE)/100</f>
        <v>0.53500000000000003</v>
      </c>
      <c r="M482" s="31">
        <f>VLOOKUP($C482,'Four Factors - Road'!$B:$O,12,FALSE)</f>
        <v>0.248</v>
      </c>
      <c r="N482" s="31">
        <f>VLOOKUP($C482,'Four Factors - Road'!$B:$O,13,FALSE)/100</f>
        <v>0.129</v>
      </c>
      <c r="O482" s="31">
        <f>VLOOKUP($C482,'Four Factors - Road'!$B:$O,14,FALSE)/100</f>
        <v>0.193</v>
      </c>
      <c r="P482" s="17">
        <f>VLOOKUP($C482,'Advanced - Road'!B:T,18,FALSE)</f>
        <v>95.96</v>
      </c>
      <c r="Q482" s="17">
        <f>(P482+'Advanced - Road'!$S$33)/2</f>
        <v>97.390460878885321</v>
      </c>
      <c r="R482" s="31">
        <f t="shared" ref="R482" si="4539">AVERAGE(H482,L483)</f>
        <v>0.50900000000000001</v>
      </c>
      <c r="S482" s="31">
        <f t="shared" ref="S482" si="4540">AVERAGE(I482,M483)</f>
        <v>0.218</v>
      </c>
      <c r="T482" s="31">
        <f t="shared" ref="T482" si="4541">AVERAGE(J482,N483)</f>
        <v>0.14100000000000001</v>
      </c>
      <c r="U482" s="31">
        <f t="shared" ref="U482" si="4542">AVERAGE(K482,O483)</f>
        <v>0.23449999999999999</v>
      </c>
      <c r="V482" s="17">
        <f>Q482*Q483/'Advanced - Home'!$S$33</f>
        <v>97.353124128164339</v>
      </c>
      <c r="W482" s="17">
        <f t="shared" ref="W482" si="4543">AVERAGE(V482:V483)</f>
        <v>97.350584708785988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3</v>
      </c>
      <c r="AA482" s="19">
        <f t="shared" ref="AA482" si="4545">Y482+Y483</f>
        <v>211</v>
      </c>
      <c r="AB482" s="4">
        <f t="shared" ref="AB482" si="4546">D482-Z482</f>
        <v>-3</v>
      </c>
      <c r="AC482" s="4">
        <f t="shared" ref="AC482" si="4547">AA482-E482</f>
        <v>211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0.51600000000000001</v>
      </c>
      <c r="I483" s="31">
        <f>VLOOKUP($C483,'Four Factors - Home'!$B:$O,8,FALSE)</f>
        <v>0.28899999999999998</v>
      </c>
      <c r="J483" s="31">
        <f>VLOOKUP($C483,'Four Factors - Home'!$B:$O,9,FALSE)/100</f>
        <v>0.15</v>
      </c>
      <c r="K483" s="31">
        <f>VLOOKUP($C483,'Four Factors - Home'!$B:$O,10,FALSE)/100</f>
        <v>0.248</v>
      </c>
      <c r="L483" s="31">
        <f>VLOOKUP($C483,'Four Factors - Home'!$B:$O,11,FALSE)/100</f>
        <v>0.52500000000000002</v>
      </c>
      <c r="M483" s="31">
        <f>VLOOKUP($C483,'Four Factors - Home'!$B:$O,12,FALSE)</f>
        <v>0.218</v>
      </c>
      <c r="N483" s="31">
        <f>VLOOKUP($C483,'Four Factors - Home'!$B:$O,13,FALSE)/100</f>
        <v>0.159</v>
      </c>
      <c r="O483" s="31">
        <f>VLOOKUP($C483,'Four Factors - Home'!$B:$O,14,FALSE)/100</f>
        <v>0.24299999999999999</v>
      </c>
      <c r="P483" s="17">
        <f>VLOOKUP($C483,'Advanced - Home'!B:T,18,FALSE)</f>
        <v>98.74</v>
      </c>
      <c r="Q483" s="17">
        <f>(P483+'Advanced - Home'!$S$33)/2</f>
        <v>98.777883172561616</v>
      </c>
      <c r="R483" s="31">
        <f t="shared" ref="R483" si="4551">AVERAGE(H483,L482)</f>
        <v>0.52550000000000008</v>
      </c>
      <c r="S483" s="31">
        <f t="shared" ref="S483" si="4552">AVERAGE(I483,M482)</f>
        <v>0.26849999999999996</v>
      </c>
      <c r="T483" s="31">
        <f t="shared" ref="T483" si="4553">AVERAGE(J483,N482)</f>
        <v>0.13950000000000001</v>
      </c>
      <c r="U483" s="31">
        <f t="shared" ref="U483" si="4554">AVERAGE(K483,O482)</f>
        <v>0.2205</v>
      </c>
      <c r="V483" s="17">
        <f>Q483*Q482/'Advanced - Road'!$S$33</f>
        <v>97.348045289407636</v>
      </c>
      <c r="W483" s="17">
        <f t="shared" ref="W483" si="4555">W482</f>
        <v>97.350584708785988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-3</v>
      </c>
      <c r="AA483" s="19">
        <f t="shared" ref="AA483" si="4557">AA482</f>
        <v>211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0.218</v>
      </c>
      <c r="J484" s="32">
        <f>VLOOKUP($C484,'Four Factors - Road'!$B:$O,9,FALSE)/100</f>
        <v>0.12300000000000001</v>
      </c>
      <c r="K484" s="32">
        <f>VLOOKUP($C484,'Four Factors - Road'!$B:$O,10,FALSE)/100</f>
        <v>0.22600000000000001</v>
      </c>
      <c r="L484" s="32">
        <f>VLOOKUP($C484,'Four Factors - Road'!$B:$O,11,FALSE)/100</f>
        <v>0.53500000000000003</v>
      </c>
      <c r="M484" s="32">
        <f>VLOOKUP($C484,'Four Factors - Road'!$B:$O,12,FALSE)</f>
        <v>0.248</v>
      </c>
      <c r="N484" s="32">
        <f>VLOOKUP($C484,'Four Factors - Road'!$B:$O,13,FALSE)/100</f>
        <v>0.129</v>
      </c>
      <c r="O484" s="32">
        <f>VLOOKUP($C484,'Four Factors - Road'!$B:$O,14,FALSE)/100</f>
        <v>0.193</v>
      </c>
      <c r="P484" s="21">
        <f>VLOOKUP($C484,'Advanced - Road'!B:T,18,FALSE)</f>
        <v>95.96</v>
      </c>
      <c r="Q484" s="21">
        <f>(P484+'Advanced - Road'!$S$33)/2</f>
        <v>97.390460878885321</v>
      </c>
      <c r="R484" s="32">
        <f t="shared" ref="R484" si="4559">AVERAGE(H484,L485)</f>
        <v>0.50049999999999994</v>
      </c>
      <c r="S484" s="32">
        <f t="shared" ref="S484" si="4560">AVERAGE(I484,M485)</f>
        <v>0.24299999999999999</v>
      </c>
      <c r="T484" s="32">
        <f t="shared" ref="T484" si="4561">AVERAGE(J484,N485)</f>
        <v>0.126</v>
      </c>
      <c r="U484" s="32">
        <f t="shared" ref="U484" si="4562">AVERAGE(K484,O485)</f>
        <v>0.23699999999999999</v>
      </c>
      <c r="V484" s="21">
        <f>Q484*Q485/'Advanced - Home'!$S$33</f>
        <v>99.526319501541536</v>
      </c>
      <c r="W484" s="21">
        <f t="shared" ref="W484" si="4563">AVERAGE(V484:V485)</f>
        <v>99.523723395184788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100.98288317256163</v>
      </c>
      <c r="R485" s="32">
        <f t="shared" ref="R485" si="4571">AVERAGE(H485,L484)</f>
        <v>0.51600000000000001</v>
      </c>
      <c r="S485" s="32">
        <f t="shared" ref="S485" si="4572">AVERAGE(I485,M484)</f>
        <v>0.25900000000000001</v>
      </c>
      <c r="T485" s="32">
        <f t="shared" ref="T485" si="4573">AVERAGE(J485,N484)</f>
        <v>0.14799999999999999</v>
      </c>
      <c r="U485" s="32">
        <f t="shared" ref="U485" si="4574">AVERAGE(K485,O484)</f>
        <v>0.19950000000000001</v>
      </c>
      <c r="V485" s="21">
        <f>Q485*Q484/'Advanced - Road'!$S$33</f>
        <v>99.521127288828055</v>
      </c>
      <c r="W485" s="21">
        <f t="shared" ref="W485" si="4575">W484</f>
        <v>99.523723395184788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0.218</v>
      </c>
      <c r="J486" s="31">
        <f>VLOOKUP($C486,'Four Factors - Road'!$B:$O,9,FALSE)/100</f>
        <v>0.12300000000000001</v>
      </c>
      <c r="K486" s="31">
        <f>VLOOKUP($C486,'Four Factors - Road'!$B:$O,10,FALSE)/100</f>
        <v>0.22600000000000001</v>
      </c>
      <c r="L486" s="31">
        <f>VLOOKUP($C486,'Four Factors - Road'!$B:$O,11,FALSE)/100</f>
        <v>0.53500000000000003</v>
      </c>
      <c r="M486" s="31">
        <f>VLOOKUP($C486,'Four Factors - Road'!$B:$O,12,FALSE)</f>
        <v>0.248</v>
      </c>
      <c r="N486" s="31">
        <f>VLOOKUP($C486,'Four Factors - Road'!$B:$O,13,FALSE)/100</f>
        <v>0.129</v>
      </c>
      <c r="O486" s="31">
        <f>VLOOKUP($C486,'Four Factors - Road'!$B:$O,14,FALSE)/100</f>
        <v>0.193</v>
      </c>
      <c r="P486" s="17">
        <f>VLOOKUP($C486,'Advanced - Road'!B:T,18,FALSE)</f>
        <v>95.96</v>
      </c>
      <c r="Q486" s="17">
        <f>(P486+'Advanced - Road'!$S$33)/2</f>
        <v>97.390460878885321</v>
      </c>
      <c r="R486" s="31">
        <f t="shared" ref="R486" si="4579">AVERAGE(H486,L487)</f>
        <v>0.498</v>
      </c>
      <c r="S486" s="31">
        <f t="shared" ref="S486" si="4580">AVERAGE(I486,M487)</f>
        <v>0.24</v>
      </c>
      <c r="T486" s="31">
        <f t="shared" ref="T486" si="4581">AVERAGE(J486,N487)</f>
        <v>0.1295</v>
      </c>
      <c r="U486" s="31">
        <f t="shared" ref="U486" si="4582">AVERAGE(K486,O487)</f>
        <v>0.24</v>
      </c>
      <c r="V486" s="17">
        <f>Q486*Q487/'Advanced - Home'!$S$33</f>
        <v>97.880407359346563</v>
      </c>
      <c r="W486" s="17">
        <f t="shared" ref="W486" si="4583">AVERAGE(V486:V487)</f>
        <v>97.877854185984802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99.312883172561612</v>
      </c>
      <c r="R487" s="31">
        <f t="shared" ref="R487" si="4591">AVERAGE(H487,L486)</f>
        <v>0.53200000000000003</v>
      </c>
      <c r="S487" s="31">
        <f t="shared" ref="S487" si="4592">AVERAGE(I487,M486)</f>
        <v>0.25750000000000001</v>
      </c>
      <c r="T487" s="31">
        <f t="shared" ref="T487" si="4593">AVERAGE(J487,N486)</f>
        <v>0.13400000000000001</v>
      </c>
      <c r="U487" s="31">
        <f t="shared" ref="U487" si="4594">AVERAGE(K487,O486)</f>
        <v>0.20800000000000002</v>
      </c>
      <c r="V487" s="17">
        <f>Q487*Q486/'Advanced - Road'!$S$33</f>
        <v>97.875301012623027</v>
      </c>
      <c r="W487" s="17">
        <f t="shared" ref="W487" si="4595">W486</f>
        <v>97.877854185984802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0.218</v>
      </c>
      <c r="J488" s="32">
        <f>VLOOKUP($C488,'Four Factors - Road'!$B:$O,9,FALSE)/100</f>
        <v>0.12300000000000001</v>
      </c>
      <c r="K488" s="32">
        <f>VLOOKUP($C488,'Four Factors - Road'!$B:$O,10,FALSE)/100</f>
        <v>0.22600000000000001</v>
      </c>
      <c r="L488" s="32">
        <f>VLOOKUP($C488,'Four Factors - Road'!$B:$O,11,FALSE)/100</f>
        <v>0.53500000000000003</v>
      </c>
      <c r="M488" s="32">
        <f>VLOOKUP($C488,'Four Factors - Road'!$B:$O,12,FALSE)</f>
        <v>0.248</v>
      </c>
      <c r="N488" s="32">
        <f>VLOOKUP($C488,'Four Factors - Road'!$B:$O,13,FALSE)/100</f>
        <v>0.129</v>
      </c>
      <c r="O488" s="32">
        <f>VLOOKUP($C488,'Four Factors - Road'!$B:$O,14,FALSE)/100</f>
        <v>0.193</v>
      </c>
      <c r="P488" s="21">
        <f>VLOOKUP($C488,'Advanced - Road'!B:T,18,FALSE)</f>
        <v>95.96</v>
      </c>
      <c r="Q488" s="21">
        <f>(P488+'Advanced - Road'!$S$33)/2</f>
        <v>97.390460878885321</v>
      </c>
      <c r="R488" s="32">
        <f t="shared" ref="R488" si="4599">AVERAGE(H488,L489)</f>
        <v>0.498</v>
      </c>
      <c r="S488" s="32">
        <f t="shared" ref="S488" si="4600">AVERAGE(I488,M489)</f>
        <v>0.20750000000000002</v>
      </c>
      <c r="T488" s="32">
        <f t="shared" ref="T488" si="4601">AVERAGE(J488,N489)</f>
        <v>0.1265</v>
      </c>
      <c r="U488" s="32">
        <f t="shared" ref="U488" si="4602">AVERAGE(K488,O489)</f>
        <v>0.21100000000000002</v>
      </c>
      <c r="V488" s="21">
        <f>Q488*Q489/'Advanced - Home'!$S$33</f>
        <v>97.496032667456731</v>
      </c>
      <c r="W488" s="21">
        <f t="shared" ref="W488" si="4603">AVERAGE(V488:V489)</f>
        <v>97.493489520363255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4</v>
      </c>
      <c r="AA488" s="23">
        <f t="shared" ref="AA488" si="4605">Y488+Y489</f>
        <v>210</v>
      </c>
      <c r="AB488" s="22">
        <f t="shared" ref="AB488" si="4606">D488-Z488</f>
        <v>-4</v>
      </c>
      <c r="AC488" s="22">
        <f t="shared" ref="AC488" si="4607">AA488-E488</f>
        <v>210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98.922883172561626</v>
      </c>
      <c r="R489" s="32">
        <f t="shared" ref="R489" si="4611">AVERAGE(H489,L488)</f>
        <v>0.51700000000000002</v>
      </c>
      <c r="S489" s="32">
        <f t="shared" ref="S489" si="4612">AVERAGE(I489,M488)</f>
        <v>0.27749999999999997</v>
      </c>
      <c r="T489" s="32">
        <f t="shared" ref="T489" si="4613">AVERAGE(J489,N488)</f>
        <v>0.124</v>
      </c>
      <c r="U489" s="32">
        <f t="shared" ref="U489" si="4614">AVERAGE(K489,O488)</f>
        <v>0.19900000000000001</v>
      </c>
      <c r="V489" s="21">
        <f>Q489*Q488/'Advanced - Road'!$S$33</f>
        <v>97.490946373269779</v>
      </c>
      <c r="W489" s="21">
        <f t="shared" ref="W489" si="4615">W488</f>
        <v>97.493489520363255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-4</v>
      </c>
      <c r="AA489" s="23">
        <f t="shared" ref="AA489" si="4617">AA488</f>
        <v>210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0.218</v>
      </c>
      <c r="J490" s="31">
        <f>VLOOKUP($C490,'Four Factors - Road'!$B:$O,9,FALSE)/100</f>
        <v>0.12300000000000001</v>
      </c>
      <c r="K490" s="31">
        <f>VLOOKUP($C490,'Four Factors - Road'!$B:$O,10,FALSE)/100</f>
        <v>0.22600000000000001</v>
      </c>
      <c r="L490" s="31">
        <f>VLOOKUP($C490,'Four Factors - Road'!$B:$O,11,FALSE)/100</f>
        <v>0.53500000000000003</v>
      </c>
      <c r="M490" s="31">
        <f>VLOOKUP($C490,'Four Factors - Road'!$B:$O,12,FALSE)</f>
        <v>0.248</v>
      </c>
      <c r="N490" s="31">
        <f>VLOOKUP($C490,'Four Factors - Road'!$B:$O,13,FALSE)/100</f>
        <v>0.129</v>
      </c>
      <c r="O490" s="31">
        <f>VLOOKUP($C490,'Four Factors - Road'!$B:$O,14,FALSE)/100</f>
        <v>0.193</v>
      </c>
      <c r="P490" s="17">
        <f>VLOOKUP($C490,'Advanced - Road'!B:T,18,FALSE)</f>
        <v>95.96</v>
      </c>
      <c r="Q490" s="17">
        <f>(P490+'Advanced - Road'!$S$33)/2</f>
        <v>97.390460878885321</v>
      </c>
      <c r="R490" s="31">
        <f t="shared" ref="R490" si="4619">AVERAGE(H490,L491)</f>
        <v>0.50550000000000006</v>
      </c>
      <c r="S490" s="31">
        <f t="shared" ref="S490" si="4620">AVERAGE(I490,M491)</f>
        <v>0.219</v>
      </c>
      <c r="T490" s="31">
        <f t="shared" ref="T490" si="4621">AVERAGE(J490,N491)</f>
        <v>0.13</v>
      </c>
      <c r="U490" s="31">
        <f t="shared" ref="U490" si="4622">AVERAGE(K490,O491)</f>
        <v>0.21450000000000002</v>
      </c>
      <c r="V490" s="17">
        <f>Q490*Q491/'Advanced - Home'!$S$33</f>
        <v>96.771634209664327</v>
      </c>
      <c r="W490" s="17">
        <f t="shared" ref="W490" si="4623">AVERAGE(V490:V491)</f>
        <v>96.769109958230302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0.28699999999999998</v>
      </c>
      <c r="J491" s="31">
        <f>VLOOKUP($C491,'Four Factors - Home'!$B:$O,9,FALSE)/100</f>
        <v>0.13200000000000001</v>
      </c>
      <c r="K491" s="31">
        <f>VLOOKUP($C491,'Four Factors - Home'!$B:$O,10,FALSE)/100</f>
        <v>0.29699999999999999</v>
      </c>
      <c r="L491" s="31">
        <f>VLOOKUP($C491,'Four Factors - Home'!$B:$O,11,FALSE)/100</f>
        <v>0.51800000000000002</v>
      </c>
      <c r="M491" s="31">
        <f>VLOOKUP($C491,'Four Factors - Home'!$B:$O,12,FALSE)</f>
        <v>0.22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97.56</v>
      </c>
      <c r="Q491" s="17">
        <f>(P491+'Advanced - Home'!$S$33)/2</f>
        <v>98.187883172561612</v>
      </c>
      <c r="R491" s="31">
        <f t="shared" ref="R491" si="4631">AVERAGE(H491,L490)</f>
        <v>0.50350000000000006</v>
      </c>
      <c r="S491" s="31">
        <f t="shared" ref="S491" si="4632">AVERAGE(I491,M490)</f>
        <v>0.26749999999999996</v>
      </c>
      <c r="T491" s="31">
        <f t="shared" ref="T491" si="4633">AVERAGE(J491,N490)</f>
        <v>0.1305</v>
      </c>
      <c r="U491" s="31">
        <f t="shared" ref="U491" si="4634">AVERAGE(K491,O490)</f>
        <v>0.245</v>
      </c>
      <c r="V491" s="17">
        <f>Q491*Q490/'Advanced - Road'!$S$33</f>
        <v>96.766585706796292</v>
      </c>
      <c r="W491" s="17">
        <f t="shared" ref="W491" si="4635">W490</f>
        <v>96.769109958230302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0.218</v>
      </c>
      <c r="J492" s="32">
        <f>VLOOKUP($C492,'Four Factors - Road'!$B:$O,9,FALSE)/100</f>
        <v>0.12300000000000001</v>
      </c>
      <c r="K492" s="32">
        <f>VLOOKUP($C492,'Four Factors - Road'!$B:$O,10,FALSE)/100</f>
        <v>0.22600000000000001</v>
      </c>
      <c r="L492" s="32">
        <f>VLOOKUP($C492,'Four Factors - Road'!$B:$O,11,FALSE)/100</f>
        <v>0.53500000000000003</v>
      </c>
      <c r="M492" s="32">
        <f>VLOOKUP($C492,'Four Factors - Road'!$B:$O,12,FALSE)</f>
        <v>0.248</v>
      </c>
      <c r="N492" s="32">
        <f>VLOOKUP($C492,'Four Factors - Road'!$B:$O,13,FALSE)/100</f>
        <v>0.129</v>
      </c>
      <c r="O492" s="32">
        <f>VLOOKUP($C492,'Four Factors - Road'!$B:$O,14,FALSE)/100</f>
        <v>0.193</v>
      </c>
      <c r="P492" s="21">
        <f>VLOOKUP($C492,'Advanced - Road'!B:T,18,FALSE)</f>
        <v>95.96</v>
      </c>
      <c r="Q492" s="21">
        <f>(P492+'Advanced - Road'!$S$33)/2</f>
        <v>97.390460878885321</v>
      </c>
      <c r="R492" s="32">
        <f t="shared" ref="R492" si="4639">AVERAGE(H492,L493)</f>
        <v>0.4965</v>
      </c>
      <c r="S492" s="32">
        <f t="shared" ref="S492" si="4640">AVERAGE(I492,M493)</f>
        <v>0.216</v>
      </c>
      <c r="T492" s="32">
        <f t="shared" ref="T492" si="4641">AVERAGE(J492,N493)</f>
        <v>0.125</v>
      </c>
      <c r="U492" s="32">
        <f t="shared" ref="U492" si="4642">AVERAGE(K492,O493)</f>
        <v>0.23149999999999998</v>
      </c>
      <c r="V492" s="21">
        <f>Q492*Q493/'Advanced - Home'!$S$33</f>
        <v>97.353124128164339</v>
      </c>
      <c r="W492" s="21">
        <f t="shared" ref="W492" si="4643">AVERAGE(V492:V493)</f>
        <v>97.350584708785988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0.27900000000000003</v>
      </c>
      <c r="J493" s="32">
        <f>VLOOKUP($C493,'Four Factors - Home'!$B:$O,9,FALSE)/100</f>
        <v>0.13</v>
      </c>
      <c r="K493" s="32">
        <f>VLOOKUP($C493,'Four Factors - Home'!$B:$O,10,FALSE)/100</f>
        <v>0.23699999999999999</v>
      </c>
      <c r="L493" s="32">
        <f>VLOOKUP($C493,'Four Factors - Home'!$B:$O,11,FALSE)/100</f>
        <v>0.5</v>
      </c>
      <c r="M493" s="32">
        <f>VLOOKUP($C493,'Four Factors - Home'!$B:$O,12,FALSE)</f>
        <v>0.214</v>
      </c>
      <c r="N493" s="32">
        <f>VLOOKUP($C493,'Four Factors - Home'!$B:$O,13,FALSE)/100</f>
        <v>0.127</v>
      </c>
      <c r="O493" s="32">
        <f>VLOOKUP($C493,'Four Factors - Home'!$B:$O,14,FALSE)/100</f>
        <v>0.23699999999999999</v>
      </c>
      <c r="P493" s="21">
        <f>VLOOKUP($C493,'Advanced - Home'!B:T,18,FALSE)</f>
        <v>98.74</v>
      </c>
      <c r="Q493" s="21">
        <f>(P493+'Advanced - Home'!$S$33)/2</f>
        <v>98.777883172561616</v>
      </c>
      <c r="R493" s="32">
        <f t="shared" ref="R493" si="4651">AVERAGE(H493,L492)</f>
        <v>0.54600000000000004</v>
      </c>
      <c r="S493" s="32">
        <f t="shared" ref="S493" si="4652">AVERAGE(I493,M492)</f>
        <v>0.26350000000000001</v>
      </c>
      <c r="T493" s="32">
        <f t="shared" ref="T493" si="4653">AVERAGE(J493,N492)</f>
        <v>0.1295</v>
      </c>
      <c r="U493" s="32">
        <f t="shared" ref="U493" si="4654">AVERAGE(K493,O492)</f>
        <v>0.215</v>
      </c>
      <c r="V493" s="21">
        <f>Q493*Q492/'Advanced - Road'!$S$33</f>
        <v>97.348045289407636</v>
      </c>
      <c r="W493" s="21">
        <f t="shared" ref="W493" si="4655">W492</f>
        <v>97.350584708785988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0.218</v>
      </c>
      <c r="J494" s="31">
        <f>VLOOKUP($C494,'Four Factors - Road'!$B:$O,9,FALSE)/100</f>
        <v>0.12300000000000001</v>
      </c>
      <c r="K494" s="31">
        <f>VLOOKUP($C494,'Four Factors - Road'!$B:$O,10,FALSE)/100</f>
        <v>0.22600000000000001</v>
      </c>
      <c r="L494" s="31">
        <f>VLOOKUP($C494,'Four Factors - Road'!$B:$O,11,FALSE)/100</f>
        <v>0.53500000000000003</v>
      </c>
      <c r="M494" s="31">
        <f>VLOOKUP($C494,'Four Factors - Road'!$B:$O,12,FALSE)</f>
        <v>0.248</v>
      </c>
      <c r="N494" s="31">
        <f>VLOOKUP($C494,'Four Factors - Road'!$B:$O,13,FALSE)/100</f>
        <v>0.129</v>
      </c>
      <c r="O494" s="31">
        <f>VLOOKUP($C494,'Four Factors - Road'!$B:$O,14,FALSE)/100</f>
        <v>0.193</v>
      </c>
      <c r="P494" s="17">
        <f>VLOOKUP($C494,'Advanced - Road'!B:T,18,FALSE)</f>
        <v>95.96</v>
      </c>
      <c r="Q494" s="17">
        <f>(P494+'Advanced - Road'!$S$33)/2</f>
        <v>97.390460878885321</v>
      </c>
      <c r="R494" s="31">
        <f t="shared" ref="R494" si="4659">AVERAGE(H494,L495)</f>
        <v>0.498</v>
      </c>
      <c r="S494" s="31">
        <f t="shared" ref="S494" si="4660">AVERAGE(I494,M495)</f>
        <v>0.247</v>
      </c>
      <c r="T494" s="31">
        <f t="shared" ref="T494" si="4661">AVERAGE(J494,N495)</f>
        <v>0.14150000000000001</v>
      </c>
      <c r="U494" s="31">
        <f t="shared" ref="U494" si="4662">AVERAGE(K494,O495)</f>
        <v>0.22700000000000001</v>
      </c>
      <c r="V494" s="17">
        <f>Q494*Q495/'Advanced - Home'!$S$33</f>
        <v>94.859616511545624</v>
      </c>
      <c r="W494" s="17">
        <f t="shared" ref="W494" si="4663">AVERAGE(V494:V495)</f>
        <v>94.857142134369241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0.246</v>
      </c>
      <c r="J495" s="31">
        <f>VLOOKUP($C495,'Four Factors - Home'!$B:$O,9,FALSE)/100</f>
        <v>0.127</v>
      </c>
      <c r="K495" s="31">
        <f>VLOOKUP($C495,'Four Factors - Home'!$B:$O,10,FALSE)/100</f>
        <v>0.188</v>
      </c>
      <c r="L495" s="31">
        <f>VLOOKUP($C495,'Four Factors - Home'!$B:$O,11,FALSE)/100</f>
        <v>0.503</v>
      </c>
      <c r="M495" s="31">
        <f>VLOOKUP($C495,'Four Factors - Home'!$B:$O,12,FALSE)</f>
        <v>0.27600000000000002</v>
      </c>
      <c r="N495" s="31">
        <f>VLOOKUP($C495,'Four Factors - Home'!$B:$O,13,FALSE)/100</f>
        <v>0.16</v>
      </c>
      <c r="O495" s="31">
        <f>VLOOKUP($C495,'Four Factors - Home'!$B:$O,14,FALSE)/100</f>
        <v>0.22800000000000001</v>
      </c>
      <c r="P495" s="17">
        <f>VLOOKUP($C495,'Advanced - Home'!B:T,18,FALSE)</f>
        <v>93.68</v>
      </c>
      <c r="Q495" s="17">
        <f>(P495+'Advanced - Home'!$S$33)/2</f>
        <v>96.247883172561615</v>
      </c>
      <c r="R495" s="31">
        <f t="shared" ref="R495" si="4671">AVERAGE(H495,L494)</f>
        <v>0.52400000000000002</v>
      </c>
      <c r="S495" s="31">
        <f t="shared" ref="S495" si="4672">AVERAGE(I495,M494)</f>
        <v>0.247</v>
      </c>
      <c r="T495" s="31">
        <f t="shared" ref="T495" si="4673">AVERAGE(J495,N494)</f>
        <v>0.128</v>
      </c>
      <c r="U495" s="31">
        <f t="shared" ref="U495" si="4674">AVERAGE(K495,O494)</f>
        <v>0.1905</v>
      </c>
      <c r="V495" s="17">
        <f>Q495*Q494/'Advanced - Road'!$S$33</f>
        <v>94.854667757192871</v>
      </c>
      <c r="W495" s="17">
        <f t="shared" ref="W495" si="4675">W494</f>
        <v>94.857142134369241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0.218</v>
      </c>
      <c r="J496" s="32">
        <f>VLOOKUP($C496,'Four Factors - Road'!$B:$O,9,FALSE)/100</f>
        <v>0.12300000000000001</v>
      </c>
      <c r="K496" s="32">
        <f>VLOOKUP($C496,'Four Factors - Road'!$B:$O,10,FALSE)/100</f>
        <v>0.22600000000000001</v>
      </c>
      <c r="L496" s="32">
        <f>VLOOKUP($C496,'Four Factors - Road'!$B:$O,11,FALSE)/100</f>
        <v>0.53500000000000003</v>
      </c>
      <c r="M496" s="32">
        <f>VLOOKUP($C496,'Four Factors - Road'!$B:$O,12,FALSE)</f>
        <v>0.248</v>
      </c>
      <c r="N496" s="32">
        <f>VLOOKUP($C496,'Four Factors - Road'!$B:$O,13,FALSE)/100</f>
        <v>0.129</v>
      </c>
      <c r="O496" s="32">
        <f>VLOOKUP($C496,'Four Factors - Road'!$B:$O,14,FALSE)/100</f>
        <v>0.193</v>
      </c>
      <c r="P496" s="21">
        <f>VLOOKUP($C496,'Advanced - Road'!B:T,18,FALSE)</f>
        <v>95.96</v>
      </c>
      <c r="Q496" s="21">
        <f>(P496+'Advanced - Road'!$S$33)/2</f>
        <v>97.390460878885321</v>
      </c>
      <c r="R496" s="32">
        <f t="shared" ref="R496" si="4679">AVERAGE(H496,L497)</f>
        <v>0.5129999999999999</v>
      </c>
      <c r="S496" s="32">
        <f t="shared" ref="S496" si="4680">AVERAGE(I496,M497)</f>
        <v>0.23649999999999999</v>
      </c>
      <c r="T496" s="32">
        <f t="shared" ref="T496" si="4681">AVERAGE(J496,N497)</f>
        <v>0.11800000000000001</v>
      </c>
      <c r="U496" s="32">
        <f t="shared" ref="U496" si="4682">AVERAGE(K496,O497)</f>
        <v>0.2175</v>
      </c>
      <c r="V496" s="21">
        <f>Q496*Q497/'Advanced - Home'!$S$33</f>
        <v>97.96910921132114</v>
      </c>
      <c r="W496" s="21">
        <f t="shared" ref="W496" si="4683">AVERAGE(V496:V497)</f>
        <v>97.966553724205156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108</v>
      </c>
      <c r="Z496" s="23">
        <f t="shared" ref="Z496" si="4684">Y497-Y496</f>
        <v>3</v>
      </c>
      <c r="AA496" s="23">
        <f t="shared" ref="AA496" si="4685">Y496+Y497</f>
        <v>219</v>
      </c>
      <c r="AB496" s="22">
        <f t="shared" ref="AB496" si="4686">D496-Z496</f>
        <v>-3</v>
      </c>
      <c r="AC496" s="22">
        <f t="shared" ref="AC496" si="4687">AA496-E496</f>
        <v>219</v>
      </c>
      <c r="AD496" s="22">
        <f t="shared" si="4507"/>
        <v>108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0.53700000000000003</v>
      </c>
      <c r="I497" s="32">
        <f>VLOOKUP($C497,'Four Factors - Home'!$B:$O,8,FALSE)</f>
        <v>0.28599999999999998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0.28100000000000003</v>
      </c>
      <c r="L497" s="32">
        <f>VLOOKUP($C497,'Four Factors - Home'!$B:$O,11,FALSE)/100</f>
        <v>0.53299999999999992</v>
      </c>
      <c r="M497" s="32">
        <f>VLOOKUP($C497,'Four Factors - Home'!$B:$O,12,FALSE)</f>
        <v>0.255</v>
      </c>
      <c r="N497" s="32">
        <f>VLOOKUP($C497,'Four Factors - Home'!$B:$O,13,FALSE)/100</f>
        <v>0.113</v>
      </c>
      <c r="O497" s="32">
        <f>VLOOKUP($C497,'Four Factors - Home'!$B:$O,14,FALSE)/100</f>
        <v>0.20899999999999999</v>
      </c>
      <c r="P497" s="21">
        <f>VLOOKUP($C497,'Advanced - Home'!B:T,18,FALSE)</f>
        <v>99.99</v>
      </c>
      <c r="Q497" s="21">
        <f>(P497+'Advanced - Home'!$S$33)/2</f>
        <v>99.402883172561616</v>
      </c>
      <c r="R497" s="32">
        <f t="shared" ref="R497" si="4691">AVERAGE(H497,L496)</f>
        <v>0.53600000000000003</v>
      </c>
      <c r="S497" s="32">
        <f t="shared" ref="S497" si="4692">AVERAGE(I497,M496)</f>
        <v>0.26700000000000002</v>
      </c>
      <c r="T497" s="32">
        <f t="shared" ref="T497" si="4693">AVERAGE(J497,N496)</f>
        <v>0.13650000000000001</v>
      </c>
      <c r="U497" s="32">
        <f t="shared" ref="U497" si="4694">AVERAGE(K497,O496)</f>
        <v>0.23700000000000002</v>
      </c>
      <c r="V497" s="21">
        <f>Q497*Q496/'Advanced - Road'!$S$33</f>
        <v>97.963998237089172</v>
      </c>
      <c r="W497" s="21">
        <f t="shared" ref="W497" si="4695">W496</f>
        <v>97.966553724205156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-3</v>
      </c>
      <c r="AA497" s="23">
        <f t="shared" ref="AA497" si="4697">AA496</f>
        <v>219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0.218</v>
      </c>
      <c r="J498" s="31">
        <f>VLOOKUP($C498,'Four Factors - Road'!$B:$O,9,FALSE)/100</f>
        <v>0.12300000000000001</v>
      </c>
      <c r="K498" s="31">
        <f>VLOOKUP($C498,'Four Factors - Road'!$B:$O,10,FALSE)/100</f>
        <v>0.22600000000000001</v>
      </c>
      <c r="L498" s="31">
        <f>VLOOKUP($C498,'Four Factors - Road'!$B:$O,11,FALSE)/100</f>
        <v>0.53500000000000003</v>
      </c>
      <c r="M498" s="31">
        <f>VLOOKUP($C498,'Four Factors - Road'!$B:$O,12,FALSE)</f>
        <v>0.248</v>
      </c>
      <c r="N498" s="31">
        <f>VLOOKUP($C498,'Four Factors - Road'!$B:$O,13,FALSE)/100</f>
        <v>0.129</v>
      </c>
      <c r="O498" s="31">
        <f>VLOOKUP($C498,'Four Factors - Road'!$B:$O,14,FALSE)/100</f>
        <v>0.193</v>
      </c>
      <c r="P498" s="17">
        <f>VLOOKUP($C498,'Advanced - Road'!B:T,18,FALSE)</f>
        <v>95.96</v>
      </c>
      <c r="Q498" s="17">
        <f>(P498+'Advanced - Road'!$S$33)/2</f>
        <v>97.390460878885321</v>
      </c>
      <c r="R498" s="31">
        <f t="shared" ref="R498" si="4699">AVERAGE(H498,L499)</f>
        <v>0.49199999999999999</v>
      </c>
      <c r="S498" s="31">
        <f t="shared" ref="S498" si="4700">AVERAGE(I498,M499)</f>
        <v>0.2455</v>
      </c>
      <c r="T498" s="31">
        <f t="shared" ref="T498" si="4701">AVERAGE(J498,N499)</f>
        <v>0.13100000000000001</v>
      </c>
      <c r="U498" s="31">
        <f t="shared" ref="U498" si="4702">AVERAGE(K498,O499)</f>
        <v>0.20800000000000002</v>
      </c>
      <c r="V498" s="17">
        <f>Q498*Q499/'Advanced - Home'!$S$33</f>
        <v>97.136297378893161</v>
      </c>
      <c r="W498" s="17">
        <f t="shared" ref="W498" si="4703">AVERAGE(V498:V499)</f>
        <v>97.133763615358461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0.503</v>
      </c>
      <c r="I499" s="31">
        <f>VLOOKUP($C499,'Four Factors - Home'!$B:$O,8,FALSE)</f>
        <v>0.22600000000000001</v>
      </c>
      <c r="J499" s="31">
        <f>VLOOKUP($C499,'Four Factors - Home'!$B:$O,9,FALSE)/100</f>
        <v>0.124</v>
      </c>
      <c r="K499" s="31">
        <f>VLOOKUP($C499,'Four Factors - Home'!$B:$O,10,FALSE)/100</f>
        <v>0.24199999999999999</v>
      </c>
      <c r="L499" s="31">
        <f>VLOOKUP($C499,'Four Factors - Home'!$B:$O,11,FALSE)/100</f>
        <v>0.49099999999999999</v>
      </c>
      <c r="M499" s="31">
        <f>VLOOKUP($C499,'Four Factors - Home'!$B:$O,12,FALSE)</f>
        <v>0.27300000000000002</v>
      </c>
      <c r="N499" s="31">
        <f>VLOOKUP($C499,'Four Factors - Home'!$B:$O,13,FALSE)/100</f>
        <v>0.13900000000000001</v>
      </c>
      <c r="O499" s="31">
        <f>VLOOKUP($C499,'Four Factors - Home'!$B:$O,14,FALSE)/100</f>
        <v>0.19</v>
      </c>
      <c r="P499" s="17">
        <f>VLOOKUP($C499,'Advanced - Home'!B:T,18,FALSE)</f>
        <v>98.3</v>
      </c>
      <c r="Q499" s="17">
        <f>(P499+'Advanced - Home'!$S$33)/2</f>
        <v>98.557883172561617</v>
      </c>
      <c r="R499" s="31">
        <f t="shared" ref="R499" si="4711">AVERAGE(H499,L498)</f>
        <v>0.51900000000000002</v>
      </c>
      <c r="S499" s="31">
        <f t="shared" ref="S499" si="4712">AVERAGE(I499,M498)</f>
        <v>0.23699999999999999</v>
      </c>
      <c r="T499" s="31">
        <f t="shared" ref="T499" si="4713">AVERAGE(J499,N498)</f>
        <v>0.1265</v>
      </c>
      <c r="U499" s="31">
        <f t="shared" ref="U499" si="4714">AVERAGE(K499,O498)</f>
        <v>0.2175</v>
      </c>
      <c r="V499" s="17">
        <f>Q499*Q498/'Advanced - Road'!$S$33</f>
        <v>97.131229851823761</v>
      </c>
      <c r="W499" s="17">
        <f t="shared" ref="W499" si="4715">W498</f>
        <v>97.133763615358461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0.218</v>
      </c>
      <c r="J500" s="32">
        <f>VLOOKUP($C500,'Four Factors - Road'!$B:$O,9,FALSE)/100</f>
        <v>0.12300000000000001</v>
      </c>
      <c r="K500" s="32">
        <f>VLOOKUP($C500,'Four Factors - Road'!$B:$O,10,FALSE)/100</f>
        <v>0.22600000000000001</v>
      </c>
      <c r="L500" s="32">
        <f>VLOOKUP($C500,'Four Factors - Road'!$B:$O,11,FALSE)/100</f>
        <v>0.53500000000000003</v>
      </c>
      <c r="M500" s="32">
        <f>VLOOKUP($C500,'Four Factors - Road'!$B:$O,12,FALSE)</f>
        <v>0.248</v>
      </c>
      <c r="N500" s="32">
        <f>VLOOKUP($C500,'Four Factors - Road'!$B:$O,13,FALSE)/100</f>
        <v>0.129</v>
      </c>
      <c r="O500" s="32">
        <f>VLOOKUP($C500,'Four Factors - Road'!$B:$O,14,FALSE)/100</f>
        <v>0.193</v>
      </c>
      <c r="P500" s="21">
        <f>VLOOKUP($C500,'Advanced - Road'!B:T,18,FALSE)</f>
        <v>95.96</v>
      </c>
      <c r="Q500" s="21">
        <f>(P500+'Advanced - Road'!$S$33)/2</f>
        <v>97.390460878885321</v>
      </c>
      <c r="R500" s="32">
        <f t="shared" ref="R500" si="4719">AVERAGE(H500,L501)</f>
        <v>0.48499999999999999</v>
      </c>
      <c r="S500" s="32">
        <f t="shared" ref="S500" si="4720">AVERAGE(I500,M501)</f>
        <v>0.23599999999999999</v>
      </c>
      <c r="T500" s="32">
        <f t="shared" ref="T500" si="4721">AVERAGE(J500,N501)</f>
        <v>0.13250000000000001</v>
      </c>
      <c r="U500" s="32">
        <f t="shared" ref="U500" si="4722">AVERAGE(K500,O501)</f>
        <v>0.23049999999999998</v>
      </c>
      <c r="V500" s="21">
        <f>Q500*Q501/'Advanced - Home'!$S$33</f>
        <v>99.309492752270316</v>
      </c>
      <c r="W500" s="21">
        <f t="shared" ref="W500" si="4723">AVERAGE(V500:V501)</f>
        <v>99.306902301757219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100.76288317256162</v>
      </c>
      <c r="R501" s="32">
        <f t="shared" ref="R501" si="4731">AVERAGE(H501,L500)</f>
        <v>0.56299999999999994</v>
      </c>
      <c r="S501" s="32">
        <f t="shared" ref="S501" si="4732">AVERAGE(I501,M500)</f>
        <v>0.2515</v>
      </c>
      <c r="T501" s="32">
        <f t="shared" ref="T501" si="4733">AVERAGE(J501,N500)</f>
        <v>0.13500000000000001</v>
      </c>
      <c r="U501" s="32">
        <f t="shared" ref="U501" si="4734">AVERAGE(K501,O500)</f>
        <v>0.20950000000000002</v>
      </c>
      <c r="V501" s="21">
        <f>Q501*Q500/'Advanced - Road'!$S$33</f>
        <v>99.304311851244137</v>
      </c>
      <c r="W501" s="21">
        <f t="shared" ref="W501" si="4735">W500</f>
        <v>99.306902301757219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0.218</v>
      </c>
      <c r="J502" s="31">
        <f>VLOOKUP($C502,'Four Factors - Road'!$B:$O,9,FALSE)/100</f>
        <v>0.12300000000000001</v>
      </c>
      <c r="K502" s="31">
        <f>VLOOKUP($C502,'Four Factors - Road'!$B:$O,10,FALSE)/100</f>
        <v>0.22600000000000001</v>
      </c>
      <c r="L502" s="31">
        <f>VLOOKUP($C502,'Four Factors - Road'!$B:$O,11,FALSE)/100</f>
        <v>0.53500000000000003</v>
      </c>
      <c r="M502" s="31">
        <f>VLOOKUP($C502,'Four Factors - Road'!$B:$O,12,FALSE)</f>
        <v>0.248</v>
      </c>
      <c r="N502" s="31">
        <f>VLOOKUP($C502,'Four Factors - Road'!$B:$O,13,FALSE)/100</f>
        <v>0.129</v>
      </c>
      <c r="O502" s="31">
        <f>VLOOKUP($C502,'Four Factors - Road'!$B:$O,14,FALSE)/100</f>
        <v>0.193</v>
      </c>
      <c r="P502" s="17">
        <f>VLOOKUP($C502,'Advanced - Road'!B:T,18,FALSE)</f>
        <v>95.96</v>
      </c>
      <c r="Q502" s="17">
        <f>(P502+'Advanced - Road'!$S$33)/2</f>
        <v>97.390460878885321</v>
      </c>
      <c r="R502" s="31">
        <f t="shared" ref="R502" si="4739">AVERAGE(H502,L503)</f>
        <v>0.501</v>
      </c>
      <c r="S502" s="31">
        <f t="shared" ref="S502" si="4740">AVERAGE(I502,M503)</f>
        <v>0.22749999999999998</v>
      </c>
      <c r="T502" s="31">
        <f t="shared" ref="T502" si="4741">AVERAGE(J502,N503)</f>
        <v>0.13600000000000001</v>
      </c>
      <c r="U502" s="31">
        <f t="shared" ref="U502" si="4742">AVERAGE(K502,O503)</f>
        <v>0.23600000000000002</v>
      </c>
      <c r="V502" s="17">
        <f>Q502*Q503/'Advanced - Home'!$S$33</f>
        <v>99.151800570982189</v>
      </c>
      <c r="W502" s="17">
        <f t="shared" ref="W502" si="4743">AVERAGE(V502:V503)</f>
        <v>99.149214233809943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0.54500000000000004</v>
      </c>
      <c r="I503" s="31">
        <f>VLOOKUP($C503,'Four Factors - Home'!$B:$O,8,FALSE)</f>
        <v>0.312</v>
      </c>
      <c r="J503" s="31">
        <f>VLOOKUP($C503,'Four Factors - Home'!$B:$O,9,FALSE)/100</f>
        <v>0.13800000000000001</v>
      </c>
      <c r="K503" s="31">
        <f>VLOOKUP($C503,'Four Factors - Home'!$B:$O,10,FALSE)/100</f>
        <v>0.252</v>
      </c>
      <c r="L503" s="31">
        <f>VLOOKUP($C503,'Four Factors - Home'!$B:$O,11,FALSE)/100</f>
        <v>0.50900000000000001</v>
      </c>
      <c r="M503" s="31">
        <f>VLOOKUP($C503,'Four Factors - Home'!$B:$O,12,FALSE)</f>
        <v>0.23699999999999999</v>
      </c>
      <c r="N503" s="31">
        <f>VLOOKUP($C503,'Four Factors - Home'!$B:$O,13,FALSE)/100</f>
        <v>0.14899999999999999</v>
      </c>
      <c r="O503" s="31">
        <f>VLOOKUP($C503,'Four Factors - Home'!$B:$O,14,FALSE)/100</f>
        <v>0.24600000000000002</v>
      </c>
      <c r="P503" s="17">
        <f>VLOOKUP($C503,'Advanced - Home'!B:T,18,FALSE)</f>
        <v>102.39</v>
      </c>
      <c r="Q503" s="17">
        <f>(P503+'Advanced - Home'!$S$33)/2</f>
        <v>100.60288317256162</v>
      </c>
      <c r="R503" s="31">
        <f t="shared" ref="R503" si="4751">AVERAGE(H503,L502)</f>
        <v>0.54</v>
      </c>
      <c r="S503" s="31">
        <f t="shared" ref="S503" si="4752">AVERAGE(I503,M502)</f>
        <v>0.28000000000000003</v>
      </c>
      <c r="T503" s="31">
        <f t="shared" ref="T503" si="4753">AVERAGE(J503,N502)</f>
        <v>0.13350000000000001</v>
      </c>
      <c r="U503" s="31">
        <f t="shared" ref="U503" si="4754">AVERAGE(K503,O502)</f>
        <v>0.2225</v>
      </c>
      <c r="V503" s="17">
        <f>Q503*Q502/'Advanced - Road'!$S$33</f>
        <v>99.146627896637682</v>
      </c>
      <c r="W503" s="17">
        <f t="shared" ref="W503" si="4755">W502</f>
        <v>99.149214233809943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0.218</v>
      </c>
      <c r="J504" s="32">
        <f>VLOOKUP($C504,'Four Factors - Road'!$B:$O,9,FALSE)/100</f>
        <v>0.12300000000000001</v>
      </c>
      <c r="K504" s="32">
        <f>VLOOKUP($C504,'Four Factors - Road'!$B:$O,10,FALSE)/100</f>
        <v>0.22600000000000001</v>
      </c>
      <c r="L504" s="32">
        <f>VLOOKUP($C504,'Four Factors - Road'!$B:$O,11,FALSE)/100</f>
        <v>0.53500000000000003</v>
      </c>
      <c r="M504" s="32">
        <f>VLOOKUP($C504,'Four Factors - Road'!$B:$O,12,FALSE)</f>
        <v>0.248</v>
      </c>
      <c r="N504" s="32">
        <f>VLOOKUP($C504,'Four Factors - Road'!$B:$O,13,FALSE)/100</f>
        <v>0.129</v>
      </c>
      <c r="O504" s="32">
        <f>VLOOKUP($C504,'Four Factors - Road'!$B:$O,14,FALSE)/100</f>
        <v>0.193</v>
      </c>
      <c r="P504" s="21">
        <f>VLOOKUP($C504,'Advanced - Road'!B:T,18,FALSE)</f>
        <v>95.96</v>
      </c>
      <c r="Q504" s="21">
        <f>(P504+'Advanced - Road'!$S$33)/2</f>
        <v>97.390460878885321</v>
      </c>
      <c r="R504" s="32">
        <f t="shared" ref="R504" si="4759">AVERAGE(H504,L505)</f>
        <v>0.495</v>
      </c>
      <c r="S504" s="32">
        <f t="shared" ref="S504" si="4760">AVERAGE(I504,M505)</f>
        <v>0.2495</v>
      </c>
      <c r="T504" s="32">
        <f t="shared" ref="T504" si="4761">AVERAGE(J504,N505)</f>
        <v>0.13650000000000001</v>
      </c>
      <c r="U504" s="32">
        <f t="shared" ref="U504" si="4762">AVERAGE(K504,O505)</f>
        <v>0.23249999999999998</v>
      </c>
      <c r="V504" s="21">
        <f>Q504*Q505/'Advanced - Home'!$S$33</f>
        <v>97.308773202177065</v>
      </c>
      <c r="W504" s="21">
        <f t="shared" ref="W504" si="4763">AVERAGE(V504:V505)</f>
        <v>97.306234939675818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0.52500000000000002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98.732883172561628</v>
      </c>
      <c r="R505" s="32">
        <f t="shared" ref="R505" si="4771">AVERAGE(H505,L504)</f>
        <v>0.53</v>
      </c>
      <c r="S505" s="32">
        <f t="shared" ref="S505" si="4772">AVERAGE(I505,M504)</f>
        <v>0.2495</v>
      </c>
      <c r="T505" s="32">
        <f t="shared" ref="T505" si="4773">AVERAGE(J505,N504)</f>
        <v>0.1305</v>
      </c>
      <c r="U505" s="32">
        <f t="shared" ref="U505" si="4774">AVERAGE(K505,O504)</f>
        <v>0.19450000000000001</v>
      </c>
      <c r="V505" s="21">
        <f>Q505*Q504/'Advanced - Road'!$S$33</f>
        <v>97.303696677174585</v>
      </c>
      <c r="W505" s="21">
        <f t="shared" ref="W505" si="4775">W504</f>
        <v>97.306234939675818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0.218</v>
      </c>
      <c r="J506" s="31">
        <f>VLOOKUP($C506,'Four Factors - Road'!$B:$O,9,FALSE)/100</f>
        <v>0.12300000000000001</v>
      </c>
      <c r="K506" s="31">
        <f>VLOOKUP($C506,'Four Factors - Road'!$B:$O,10,FALSE)/100</f>
        <v>0.22600000000000001</v>
      </c>
      <c r="L506" s="31">
        <f>VLOOKUP($C506,'Four Factors - Road'!$B:$O,11,FALSE)/100</f>
        <v>0.53500000000000003</v>
      </c>
      <c r="M506" s="31">
        <f>VLOOKUP($C506,'Four Factors - Road'!$B:$O,12,FALSE)</f>
        <v>0.248</v>
      </c>
      <c r="N506" s="31">
        <f>VLOOKUP($C506,'Four Factors - Road'!$B:$O,13,FALSE)/100</f>
        <v>0.129</v>
      </c>
      <c r="O506" s="31">
        <f>VLOOKUP($C506,'Four Factors - Road'!$B:$O,14,FALSE)/100</f>
        <v>0.193</v>
      </c>
      <c r="P506" s="17">
        <f>VLOOKUP($C506,'Advanced - Road'!B:T,18,FALSE)</f>
        <v>95.96</v>
      </c>
      <c r="Q506" s="17">
        <f>(P506+'Advanced - Road'!$S$33)/2</f>
        <v>97.390460878885321</v>
      </c>
      <c r="R506" s="31">
        <f t="shared" ref="R506" si="4779">AVERAGE(H506,L507)</f>
        <v>0.49049999999999999</v>
      </c>
      <c r="S506" s="31">
        <f t="shared" ref="S506" si="4780">AVERAGE(I506,M507)</f>
        <v>0.2495</v>
      </c>
      <c r="T506" s="31">
        <f t="shared" ref="T506" si="4781">AVERAGE(J506,N507)</f>
        <v>0.13700000000000001</v>
      </c>
      <c r="U506" s="31">
        <f t="shared" ref="U506" si="4782">AVERAGE(K506,O507)</f>
        <v>0.23699999999999999</v>
      </c>
      <c r="V506" s="17">
        <f>Q506*Q507/'Advanced - Home'!$S$33</f>
        <v>97.205287708206697</v>
      </c>
      <c r="W506" s="17">
        <f t="shared" ref="W506" si="4783">AVERAGE(V506:V507)</f>
        <v>97.202752145085384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6</v>
      </c>
      <c r="AA506" s="19">
        <f t="shared" ref="AA506" si="4785">Y506+Y507</f>
        <v>212</v>
      </c>
      <c r="AB506" s="4">
        <f t="shared" ref="AB506" si="4786">D506-Z506</f>
        <v>-6</v>
      </c>
      <c r="AC506" s="4">
        <f t="shared" ref="AC506" si="4787">AA506-E506</f>
        <v>212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0.53799999999999992</v>
      </c>
      <c r="I507" s="31">
        <f>VLOOKUP($C507,'Four Factors - Home'!$B:$O,8,FALSE)</f>
        <v>0.29599999999999999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0.48799999999999999</v>
      </c>
      <c r="M507" s="31">
        <f>VLOOKUP($C507,'Four Factors - Home'!$B:$O,12,FALSE)</f>
        <v>0.28100000000000003</v>
      </c>
      <c r="N507" s="31">
        <f>VLOOKUP($C507,'Four Factors - Home'!$B:$O,13,FALSE)/100</f>
        <v>0.151</v>
      </c>
      <c r="O507" s="31">
        <f>VLOOKUP($C507,'Four Factors - Home'!$B:$O,14,FALSE)/100</f>
        <v>0.248</v>
      </c>
      <c r="P507" s="17">
        <f>VLOOKUP($C507,'Advanced - Home'!B:T,18,FALSE)</f>
        <v>98.44</v>
      </c>
      <c r="Q507" s="17">
        <f>(P507+'Advanced - Home'!$S$33)/2</f>
        <v>98.62788317256161</v>
      </c>
      <c r="R507" s="31">
        <f t="shared" ref="R507" si="4791">AVERAGE(H507,L506)</f>
        <v>0.53649999999999998</v>
      </c>
      <c r="S507" s="31">
        <f t="shared" ref="S507" si="4792">AVERAGE(I507,M506)</f>
        <v>0.27200000000000002</v>
      </c>
      <c r="T507" s="31">
        <f t="shared" ref="T507" si="4793">AVERAGE(J507,N506)</f>
        <v>0.13250000000000001</v>
      </c>
      <c r="U507" s="31">
        <f t="shared" ref="U507" si="4794">AVERAGE(K507,O506)</f>
        <v>0.20700000000000002</v>
      </c>
      <c r="V507" s="17">
        <f>Q507*Q506/'Advanced - Road'!$S$33</f>
        <v>97.200216581964071</v>
      </c>
      <c r="W507" s="17">
        <f t="shared" ref="W507" si="4795">W506</f>
        <v>97.202752145085384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-6</v>
      </c>
      <c r="AA507" s="19">
        <f t="shared" ref="AA507" si="4797">AA506</f>
        <v>212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0.218</v>
      </c>
      <c r="J508" s="32">
        <f>VLOOKUP($C508,'Four Factors - Road'!$B:$O,9,FALSE)/100</f>
        <v>0.12300000000000001</v>
      </c>
      <c r="K508" s="32">
        <f>VLOOKUP($C508,'Four Factors - Road'!$B:$O,10,FALSE)/100</f>
        <v>0.22600000000000001</v>
      </c>
      <c r="L508" s="32">
        <f>VLOOKUP($C508,'Four Factors - Road'!$B:$O,11,FALSE)/100</f>
        <v>0.53500000000000003</v>
      </c>
      <c r="M508" s="32">
        <f>VLOOKUP($C508,'Four Factors - Road'!$B:$O,12,FALSE)</f>
        <v>0.248</v>
      </c>
      <c r="N508" s="32">
        <f>VLOOKUP($C508,'Four Factors - Road'!$B:$O,13,FALSE)/100</f>
        <v>0.129</v>
      </c>
      <c r="O508" s="32">
        <f>VLOOKUP($C508,'Four Factors - Road'!$B:$O,14,FALSE)/100</f>
        <v>0.193</v>
      </c>
      <c r="P508" s="21">
        <f>VLOOKUP($C508,'Advanced - Road'!B:T,18,FALSE)</f>
        <v>95.96</v>
      </c>
      <c r="Q508" s="21">
        <f>(P508+'Advanced - Road'!$S$33)/2</f>
        <v>97.390460878885321</v>
      </c>
      <c r="R508" s="32">
        <f t="shared" ref="R508" si="4799">AVERAGE(H508,L509)</f>
        <v>0.51249999999999996</v>
      </c>
      <c r="S508" s="32">
        <f t="shared" ref="S508" si="4800">AVERAGE(I508,M509)</f>
        <v>0.24299999999999999</v>
      </c>
      <c r="T508" s="32">
        <f t="shared" ref="T508" si="4801">AVERAGE(J508,N509)</f>
        <v>0.13350000000000001</v>
      </c>
      <c r="U508" s="32">
        <f t="shared" ref="U508" si="4802">AVERAGE(K508,O509)</f>
        <v>0.22999999999999998</v>
      </c>
      <c r="V508" s="21">
        <f>Q508*Q509/'Advanced - Home'!$S$33</f>
        <v>98.146512915270307</v>
      </c>
      <c r="W508" s="21">
        <f t="shared" ref="W508" si="4803">AVERAGE(V508:V509)</f>
        <v>98.143952800645877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0.51500000000000001</v>
      </c>
      <c r="I509" s="32">
        <f>VLOOKUP($C509,'Four Factors - Home'!$B:$O,8,FALSE)</f>
        <v>0.26200000000000001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0.26400000000000001</v>
      </c>
      <c r="L509" s="32">
        <f>VLOOKUP($C509,'Four Factors - Home'!$B:$O,11,FALSE)/100</f>
        <v>0.53200000000000003</v>
      </c>
      <c r="M509" s="32">
        <f>VLOOKUP($C509,'Four Factors - Home'!$B:$O,12,FALSE)</f>
        <v>0.26800000000000002</v>
      </c>
      <c r="N509" s="32">
        <f>VLOOKUP($C509,'Four Factors - Home'!$B:$O,13,FALSE)/100</f>
        <v>0.14400000000000002</v>
      </c>
      <c r="O509" s="32">
        <f>VLOOKUP($C509,'Four Factors - Home'!$B:$O,14,FALSE)/100</f>
        <v>0.23399999999999999</v>
      </c>
      <c r="P509" s="21">
        <f>VLOOKUP($C509,'Advanced - Home'!B:T,18,FALSE)</f>
        <v>100.35</v>
      </c>
      <c r="Q509" s="21">
        <f>(P509+'Advanced - Home'!$S$33)/2</f>
        <v>99.582883172561623</v>
      </c>
      <c r="R509" s="32">
        <f t="shared" ref="R509" si="4811">AVERAGE(H509,L508)</f>
        <v>0.52500000000000002</v>
      </c>
      <c r="S509" s="32">
        <f t="shared" ref="S509" si="4812">AVERAGE(I509,M508)</f>
        <v>0.255</v>
      </c>
      <c r="T509" s="32">
        <f t="shared" ref="T509" si="4813">AVERAGE(J509,N508)</f>
        <v>0.13800000000000001</v>
      </c>
      <c r="U509" s="32">
        <f t="shared" ref="U509" si="4814">AVERAGE(K509,O508)</f>
        <v>0.22850000000000001</v>
      </c>
      <c r="V509" s="21">
        <f>Q509*Q508/'Advanced - Road'!$S$33</f>
        <v>98.141392686021447</v>
      </c>
      <c r="W509" s="21">
        <f t="shared" ref="W509" si="4815">W508</f>
        <v>98.143952800645877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0.218</v>
      </c>
      <c r="J510" s="31">
        <f>VLOOKUP($C510,'Four Factors - Road'!$B:$O,9,FALSE)/100</f>
        <v>0.12300000000000001</v>
      </c>
      <c r="K510" s="31">
        <f>VLOOKUP($C510,'Four Factors - Road'!$B:$O,10,FALSE)/100</f>
        <v>0.22600000000000001</v>
      </c>
      <c r="L510" s="31">
        <f>VLOOKUP($C510,'Four Factors - Road'!$B:$O,11,FALSE)/100</f>
        <v>0.53500000000000003</v>
      </c>
      <c r="M510" s="31">
        <f>VLOOKUP($C510,'Four Factors - Road'!$B:$O,12,FALSE)</f>
        <v>0.248</v>
      </c>
      <c r="N510" s="31">
        <f>VLOOKUP($C510,'Four Factors - Road'!$B:$O,13,FALSE)/100</f>
        <v>0.129</v>
      </c>
      <c r="O510" s="31">
        <f>VLOOKUP($C510,'Four Factors - Road'!$B:$O,14,FALSE)/100</f>
        <v>0.193</v>
      </c>
      <c r="P510" s="17">
        <f>VLOOKUP($C510,'Advanced - Road'!B:T,18,FALSE)</f>
        <v>95.96</v>
      </c>
      <c r="Q510" s="17">
        <f>(P510+'Advanced - Road'!$S$33)/2</f>
        <v>97.390460878885321</v>
      </c>
      <c r="R510" s="31">
        <f t="shared" ref="R510" si="4819">AVERAGE(H510,L511)</f>
        <v>0.48499999999999999</v>
      </c>
      <c r="S510" s="31">
        <f t="shared" ref="S510" si="4820">AVERAGE(I510,M511)</f>
        <v>0.28499999999999998</v>
      </c>
      <c r="T510" s="31">
        <f t="shared" ref="T510" si="4821">AVERAGE(J510,N511)</f>
        <v>0.13700000000000001</v>
      </c>
      <c r="U510" s="31">
        <f t="shared" ref="U510" si="4822">AVERAGE(K510,O511)</f>
        <v>0.219</v>
      </c>
      <c r="V510" s="17">
        <f>Q510*Q511/'Advanced - Home'!$S$33</f>
        <v>95.953606019232097</v>
      </c>
      <c r="W510" s="17">
        <f t="shared" ref="W510" si="4823">AVERAGE(V510:V511)</f>
        <v>95.951103105753674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101</v>
      </c>
      <c r="Z510" s="19">
        <f t="shared" ref="Z510" si="4824">Y511-Y510</f>
        <v>3</v>
      </c>
      <c r="AA510" s="19">
        <f t="shared" ref="AA510" si="4825">Y510+Y511</f>
        <v>205</v>
      </c>
      <c r="AB510" s="4">
        <f t="shared" ref="AB510" si="4826">D510-Z510</f>
        <v>-3</v>
      </c>
      <c r="AC510" s="4">
        <f t="shared" ref="AC510" si="4827">AA510-E510</f>
        <v>205</v>
      </c>
      <c r="AD510" s="4">
        <f t="shared" si="4507"/>
        <v>101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0.46899999999999997</v>
      </c>
      <c r="I511" s="31">
        <f>VLOOKUP($C511,'Four Factors - Home'!$B:$O,8,FALSE)</f>
        <v>0.29699999999999999</v>
      </c>
      <c r="J511" s="31">
        <f>VLOOKUP($C511,'Four Factors - Home'!$B:$O,9,FALSE)/100</f>
        <v>0.14199999999999999</v>
      </c>
      <c r="K511" s="31">
        <f>VLOOKUP($C511,'Four Factors - Home'!$B:$O,10,FALSE)/100</f>
        <v>0.27399999999999997</v>
      </c>
      <c r="L511" s="31">
        <f>VLOOKUP($C511,'Four Factors - Home'!$B:$O,11,FALSE)/100</f>
        <v>0.47700000000000004</v>
      </c>
      <c r="M511" s="31">
        <f>VLOOKUP($C511,'Four Factors - Home'!$B:$O,12,FALSE)</f>
        <v>0.35199999999999998</v>
      </c>
      <c r="N511" s="31">
        <f>VLOOKUP($C511,'Four Factors - Home'!$B:$O,13,FALSE)/100</f>
        <v>0.151</v>
      </c>
      <c r="O511" s="31">
        <f>VLOOKUP($C511,'Four Factors - Home'!$B:$O,14,FALSE)/100</f>
        <v>0.21199999999999999</v>
      </c>
      <c r="P511" s="17">
        <f>VLOOKUP($C511,'Advanced - Home'!B:T,18,FALSE)</f>
        <v>95.9</v>
      </c>
      <c r="Q511" s="17">
        <f>(P511+'Advanced - Home'!$S$33)/2</f>
        <v>97.357883172561628</v>
      </c>
      <c r="R511" s="31">
        <f t="shared" ref="R511" si="4831">AVERAGE(H511,L510)</f>
        <v>0.502</v>
      </c>
      <c r="S511" s="31">
        <f t="shared" ref="S511" si="4832">AVERAGE(I511,M510)</f>
        <v>0.27249999999999996</v>
      </c>
      <c r="T511" s="31">
        <f t="shared" ref="T511" si="4833">AVERAGE(J511,N510)</f>
        <v>0.13550000000000001</v>
      </c>
      <c r="U511" s="31">
        <f t="shared" ref="U511" si="4834">AVERAGE(K511,O510)</f>
        <v>0.23349999999999999</v>
      </c>
      <c r="V511" s="17">
        <f>Q511*Q510/'Advanced - Road'!$S$33</f>
        <v>95.948600192275251</v>
      </c>
      <c r="W511" s="17">
        <f t="shared" ref="W511" si="4835">W510</f>
        <v>95.951103105753674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-3</v>
      </c>
      <c r="AA511" s="19">
        <f t="shared" ref="AA511" si="4837">AA510</f>
        <v>205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0.218</v>
      </c>
      <c r="J512" s="32">
        <f>VLOOKUP($C512,'Four Factors - Road'!$B:$O,9,FALSE)/100</f>
        <v>0.12300000000000001</v>
      </c>
      <c r="K512" s="32">
        <f>VLOOKUP($C512,'Four Factors - Road'!$B:$O,10,FALSE)/100</f>
        <v>0.22600000000000001</v>
      </c>
      <c r="L512" s="32">
        <f>VLOOKUP($C512,'Four Factors - Road'!$B:$O,11,FALSE)/100</f>
        <v>0.53500000000000003</v>
      </c>
      <c r="M512" s="32">
        <f>VLOOKUP($C512,'Four Factors - Road'!$B:$O,12,FALSE)</f>
        <v>0.248</v>
      </c>
      <c r="N512" s="32">
        <f>VLOOKUP($C512,'Four Factors - Road'!$B:$O,13,FALSE)/100</f>
        <v>0.129</v>
      </c>
      <c r="O512" s="32">
        <f>VLOOKUP($C512,'Four Factors - Road'!$B:$O,14,FALSE)/100</f>
        <v>0.193</v>
      </c>
      <c r="P512" s="21">
        <f>VLOOKUP($C512,'Advanced - Road'!B:T,18,FALSE)</f>
        <v>95.96</v>
      </c>
      <c r="Q512" s="21">
        <f>(P512+'Advanced - Road'!$S$33)/2</f>
        <v>97.390460878885321</v>
      </c>
      <c r="R512" s="32">
        <f t="shared" ref="R512" si="4839">AVERAGE(H512,L513)</f>
        <v>0.49099999999999999</v>
      </c>
      <c r="S512" s="32">
        <f t="shared" ref="S512" si="4840">AVERAGE(I512,M513)</f>
        <v>0.24</v>
      </c>
      <c r="T512" s="32">
        <f t="shared" ref="T512" si="4841">AVERAGE(J512,N513)</f>
        <v>0.1285</v>
      </c>
      <c r="U512" s="32">
        <f t="shared" ref="U512" si="4842">AVERAGE(K512,O513)</f>
        <v>0.224</v>
      </c>
      <c r="V512" s="21">
        <f>Q512*Q513/'Advanced - Home'!$S$33</f>
        <v>97.082090691575331</v>
      </c>
      <c r="W512" s="21">
        <f t="shared" ref="W512" si="4843">AVERAGE(V512:V513)</f>
        <v>97.079558342001548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0.53100000000000003</v>
      </c>
      <c r="I513" s="32">
        <f>VLOOKUP($C513,'Four Factors - Home'!$B:$O,8,FALSE)</f>
        <v>0.27100000000000002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0.221</v>
      </c>
      <c r="L513" s="32">
        <f>VLOOKUP($C513,'Four Factors - Home'!$B:$O,11,FALSE)/100</f>
        <v>0.48899999999999999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0.222</v>
      </c>
      <c r="P513" s="21">
        <f>VLOOKUP($C513,'Advanced - Home'!B:T,18,FALSE)</f>
        <v>98.19</v>
      </c>
      <c r="Q513" s="21">
        <f>(P513+'Advanced - Home'!$S$33)/2</f>
        <v>98.50288317256161</v>
      </c>
      <c r="R513" s="32">
        <f t="shared" ref="R513" si="4851">AVERAGE(H513,L512)</f>
        <v>0.53300000000000003</v>
      </c>
      <c r="S513" s="32">
        <f t="shared" ref="S513" si="4852">AVERAGE(I513,M512)</f>
        <v>0.25950000000000001</v>
      </c>
      <c r="T513" s="32">
        <f t="shared" ref="T513" si="4853">AVERAGE(J513,N512)</f>
        <v>0.13400000000000001</v>
      </c>
      <c r="U513" s="32">
        <f t="shared" ref="U513" si="4854">AVERAGE(K513,O512)</f>
        <v>0.20700000000000002</v>
      </c>
      <c r="V513" s="21">
        <f>Q513*Q512/'Advanced - Road'!$S$33</f>
        <v>97.077025992427764</v>
      </c>
      <c r="W513" s="21">
        <f t="shared" ref="W513" si="4855">W512</f>
        <v>97.079558342001548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0.218</v>
      </c>
      <c r="J514" s="31">
        <f>VLOOKUP($C514,'Four Factors - Road'!$B:$O,9,FALSE)/100</f>
        <v>0.12300000000000001</v>
      </c>
      <c r="K514" s="31">
        <f>VLOOKUP($C514,'Four Factors - Road'!$B:$O,10,FALSE)/100</f>
        <v>0.22600000000000001</v>
      </c>
      <c r="L514" s="31">
        <f>VLOOKUP($C514,'Four Factors - Road'!$B:$O,11,FALSE)/100</f>
        <v>0.53500000000000003</v>
      </c>
      <c r="M514" s="31">
        <f>VLOOKUP($C514,'Four Factors - Road'!$B:$O,12,FALSE)</f>
        <v>0.248</v>
      </c>
      <c r="N514" s="31">
        <f>VLOOKUP($C514,'Four Factors - Road'!$B:$O,13,FALSE)/100</f>
        <v>0.129</v>
      </c>
      <c r="O514" s="31">
        <f>VLOOKUP($C514,'Four Factors - Road'!$B:$O,14,FALSE)/100</f>
        <v>0.193</v>
      </c>
      <c r="P514" s="17">
        <f>VLOOKUP($C514,'Advanced - Road'!B:T,18,FALSE)</f>
        <v>95.96</v>
      </c>
      <c r="Q514" s="17">
        <f>(P514+'Advanced - Road'!$S$33)/2</f>
        <v>97.390460878885321</v>
      </c>
      <c r="R514" s="31">
        <f t="shared" ref="R514" si="4859">AVERAGE(H514,L515)</f>
        <v>0.50849999999999995</v>
      </c>
      <c r="S514" s="31">
        <f t="shared" ref="S514" si="4860">AVERAGE(I514,M515)</f>
        <v>0.26050000000000001</v>
      </c>
      <c r="T514" s="31">
        <f t="shared" ref="T514" si="4861">AVERAGE(J514,N515)</f>
        <v>0.14250000000000002</v>
      </c>
      <c r="U514" s="31">
        <f t="shared" ref="U514" si="4862">AVERAGE(K514,O515)</f>
        <v>0.22999999999999998</v>
      </c>
      <c r="V514" s="17">
        <f>Q514*Q515/'Advanced - Home'!$S$33</f>
        <v>97.146153140223646</v>
      </c>
      <c r="W514" s="17">
        <f t="shared" ref="W514" si="4863">AVERAGE(V514:V515)</f>
        <v>97.143619119605148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0.53500000000000003</v>
      </c>
      <c r="I515" s="31">
        <f>VLOOKUP($C515,'Four Factors - Home'!$B:$O,8,FALSE)</f>
        <v>0.29599999999999999</v>
      </c>
      <c r="J515" s="31">
        <f>VLOOKUP($C515,'Four Factors - Home'!$B:$O,9,FALSE)/100</f>
        <v>0.14099999999999999</v>
      </c>
      <c r="K515" s="31">
        <f>VLOOKUP($C515,'Four Factors - Home'!$B:$O,10,FALSE)/100</f>
        <v>0.21199999999999999</v>
      </c>
      <c r="L515" s="31">
        <f>VLOOKUP($C515,'Four Factors - Home'!$B:$O,11,FALSE)/100</f>
        <v>0.52400000000000002</v>
      </c>
      <c r="M515" s="31">
        <f>VLOOKUP($C515,'Four Factors - Home'!$B:$O,12,FALSE)</f>
        <v>0.30299999999999999</v>
      </c>
      <c r="N515" s="31">
        <f>VLOOKUP($C515,'Four Factors - Home'!$B:$O,13,FALSE)/100</f>
        <v>0.16200000000000001</v>
      </c>
      <c r="O515" s="31">
        <f>VLOOKUP($C515,'Four Factors - Home'!$B:$O,14,FALSE)/100</f>
        <v>0.23399999999999999</v>
      </c>
      <c r="P515" s="17">
        <f>VLOOKUP($C515,'Advanced - Home'!B:T,18,FALSE)</f>
        <v>98.32</v>
      </c>
      <c r="Q515" s="17">
        <f>(P515+'Advanced - Home'!$S$33)/2</f>
        <v>98.567883172561608</v>
      </c>
      <c r="R515" s="31">
        <f t="shared" ref="R515" si="4871">AVERAGE(H515,L514)</f>
        <v>0.53500000000000003</v>
      </c>
      <c r="S515" s="31">
        <f t="shared" ref="S515" si="4872">AVERAGE(I515,M514)</f>
        <v>0.27200000000000002</v>
      </c>
      <c r="T515" s="31">
        <f t="shared" ref="T515" si="4873">AVERAGE(J515,N514)</f>
        <v>0.13500000000000001</v>
      </c>
      <c r="U515" s="31">
        <f t="shared" ref="U515" si="4874">AVERAGE(K515,O514)</f>
        <v>0.20250000000000001</v>
      </c>
      <c r="V515" s="17">
        <f>Q515*Q514/'Advanced - Road'!$S$33</f>
        <v>97.14108509898665</v>
      </c>
      <c r="W515" s="17">
        <f t="shared" ref="W515" si="4875">W514</f>
        <v>97.143619119605148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0.218</v>
      </c>
      <c r="J516" s="32">
        <f>VLOOKUP($C516,'Four Factors - Road'!$B:$O,9,FALSE)/100</f>
        <v>0.12300000000000001</v>
      </c>
      <c r="K516" s="32">
        <f>VLOOKUP($C516,'Four Factors - Road'!$B:$O,10,FALSE)/100</f>
        <v>0.22600000000000001</v>
      </c>
      <c r="L516" s="32">
        <f>VLOOKUP($C516,'Four Factors - Road'!$B:$O,11,FALSE)/100</f>
        <v>0.53500000000000003</v>
      </c>
      <c r="M516" s="32">
        <f>VLOOKUP($C516,'Four Factors - Road'!$B:$O,12,FALSE)</f>
        <v>0.248</v>
      </c>
      <c r="N516" s="32">
        <f>VLOOKUP($C516,'Four Factors - Road'!$B:$O,13,FALSE)/100</f>
        <v>0.129</v>
      </c>
      <c r="O516" s="32">
        <f>VLOOKUP($C516,'Four Factors - Road'!$B:$O,14,FALSE)/100</f>
        <v>0.193</v>
      </c>
      <c r="P516" s="21">
        <f>VLOOKUP($C516,'Advanced - Road'!B:T,18,FALSE)</f>
        <v>95.96</v>
      </c>
      <c r="Q516" s="21">
        <f>(P516+'Advanced - Road'!$S$33)/2</f>
        <v>97.390460878885321</v>
      </c>
      <c r="R516" s="32">
        <f t="shared" ref="R516" si="4879">AVERAGE(H516,L517)</f>
        <v>0.51150000000000007</v>
      </c>
      <c r="S516" s="32">
        <f t="shared" ref="S516" si="4880">AVERAGE(I516,M517)</f>
        <v>0.2455</v>
      </c>
      <c r="T516" s="32">
        <f t="shared" ref="T516" si="4881">AVERAGE(J516,N517)</f>
        <v>0.13750000000000001</v>
      </c>
      <c r="U516" s="32">
        <f t="shared" ref="U516" si="4882">AVERAGE(K516,O517)</f>
        <v>0.2215</v>
      </c>
      <c r="V516" s="21">
        <f>Q516*Q517/'Advanced - Home'!$S$33</f>
        <v>96.318269188460931</v>
      </c>
      <c r="W516" s="21">
        <f t="shared" ref="W516" si="4883">AVERAGE(V516:V517)</f>
        <v>96.315756762881819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3</v>
      </c>
      <c r="AA516" s="23">
        <f t="shared" ref="AA516" si="4885">Y516+Y517</f>
        <v>211</v>
      </c>
      <c r="AB516" s="22">
        <f t="shared" ref="AB516" si="4886">D516-Z516</f>
        <v>-3</v>
      </c>
      <c r="AC516" s="22">
        <f t="shared" ref="AC516" si="4887">AA516-E516</f>
        <v>211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97.727883172561619</v>
      </c>
      <c r="R517" s="32">
        <f t="shared" ref="R517" si="4891">AVERAGE(H517,L516)</f>
        <v>0.52950000000000008</v>
      </c>
      <c r="S517" s="32">
        <f t="shared" ref="S517" si="4892">AVERAGE(I517,M516)</f>
        <v>0.27200000000000002</v>
      </c>
      <c r="T517" s="32">
        <f t="shared" ref="T517" si="4893">AVERAGE(J517,N516)</f>
        <v>0.13950000000000001</v>
      </c>
      <c r="U517" s="32">
        <f t="shared" ref="U517" si="4894">AVERAGE(K517,O516)</f>
        <v>0.23099999999999998</v>
      </c>
      <c r="V517" s="21">
        <f>Q517*Q516/'Advanced - Road'!$S$33</f>
        <v>96.313244337302706</v>
      </c>
      <c r="W517" s="21">
        <f t="shared" ref="W517" si="4895">W516</f>
        <v>96.315756762881819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107</v>
      </c>
      <c r="Z517" s="23">
        <f t="shared" ref="Z517" si="4896">-Z516</f>
        <v>-3</v>
      </c>
      <c r="AA517" s="23">
        <f t="shared" ref="AA517" si="4897">AA516</f>
        <v>211</v>
      </c>
      <c r="AB517" s="22"/>
      <c r="AC517" s="22"/>
      <c r="AD517" s="22">
        <f t="shared" si="4507"/>
        <v>107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0.218</v>
      </c>
      <c r="J518" s="31">
        <f>VLOOKUP($C518,'Four Factors - Road'!$B:$O,9,FALSE)/100</f>
        <v>0.12300000000000001</v>
      </c>
      <c r="K518" s="31">
        <f>VLOOKUP($C518,'Four Factors - Road'!$B:$O,10,FALSE)/100</f>
        <v>0.22600000000000001</v>
      </c>
      <c r="L518" s="31">
        <f>VLOOKUP($C518,'Four Factors - Road'!$B:$O,11,FALSE)/100</f>
        <v>0.53500000000000003</v>
      </c>
      <c r="M518" s="31">
        <f>VLOOKUP($C518,'Four Factors - Road'!$B:$O,12,FALSE)</f>
        <v>0.248</v>
      </c>
      <c r="N518" s="31">
        <f>VLOOKUP($C518,'Four Factors - Road'!$B:$O,13,FALSE)/100</f>
        <v>0.129</v>
      </c>
      <c r="O518" s="31">
        <f>VLOOKUP($C518,'Four Factors - Road'!$B:$O,14,FALSE)/100</f>
        <v>0.193</v>
      </c>
      <c r="P518" s="17">
        <f>VLOOKUP($C518,'Advanced - Road'!B:T,18,FALSE)</f>
        <v>95.96</v>
      </c>
      <c r="Q518" s="17">
        <f>(P518+'Advanced - Road'!$S$33)/2</f>
        <v>97.390460878885321</v>
      </c>
      <c r="R518" s="31">
        <f t="shared" ref="R518" si="4899">AVERAGE(H518,L519)</f>
        <v>0.498</v>
      </c>
      <c r="S518" s="31">
        <f t="shared" ref="S518" si="4900">AVERAGE(I518,M519)</f>
        <v>0.22899999999999998</v>
      </c>
      <c r="T518" s="31">
        <f t="shared" ref="T518" si="4901">AVERAGE(J518,N519)</f>
        <v>0.127</v>
      </c>
      <c r="U518" s="31">
        <f t="shared" ref="U518" si="4902">AVERAGE(K518,O519)</f>
        <v>0.22649999999999998</v>
      </c>
      <c r="V518" s="17">
        <f>Q518*Q519/'Advanced - Home'!$S$33</f>
        <v>98.363339664541499</v>
      </c>
      <c r="W518" s="17">
        <f t="shared" ref="W518" si="4903">AVERAGE(V518:V519)</f>
        <v>98.360773894073418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0.26300000000000001</v>
      </c>
      <c r="J519" s="31">
        <f>VLOOKUP($C519,'Four Factors - Home'!$B:$O,9,FALSE)/100</f>
        <v>0.12300000000000001</v>
      </c>
      <c r="K519" s="31">
        <f>VLOOKUP($C519,'Four Factors - Home'!$B:$O,10,FALSE)/100</f>
        <v>0.184</v>
      </c>
      <c r="L519" s="31">
        <f>VLOOKUP($C519,'Four Factors - Home'!$B:$O,11,FALSE)/100</f>
        <v>0.503</v>
      </c>
      <c r="M519" s="31">
        <f>VLOOKUP($C519,'Four Factors - Home'!$B:$O,12,FALSE)</f>
        <v>0.24</v>
      </c>
      <c r="N519" s="31">
        <f>VLOOKUP($C519,'Four Factors - Home'!$B:$O,13,FALSE)/100</f>
        <v>0.13100000000000001</v>
      </c>
      <c r="O519" s="31">
        <f>VLOOKUP($C519,'Four Factors - Home'!$B:$O,14,FALSE)/100</f>
        <v>0.22699999999999998</v>
      </c>
      <c r="P519" s="17">
        <f>VLOOKUP($C519,'Advanced - Home'!B:T,18,FALSE)</f>
        <v>100.79</v>
      </c>
      <c r="Q519" s="17">
        <f>(P519+'Advanced - Home'!$S$33)/2</f>
        <v>99.802883172561621</v>
      </c>
      <c r="R519" s="31">
        <f t="shared" ref="R519" si="4911">AVERAGE(H519,L518)</f>
        <v>0.51900000000000002</v>
      </c>
      <c r="S519" s="31">
        <f t="shared" ref="S519" si="4912">AVERAGE(I519,M518)</f>
        <v>0.2555</v>
      </c>
      <c r="T519" s="31">
        <f t="shared" ref="T519" si="4913">AVERAGE(J519,N518)</f>
        <v>0.126</v>
      </c>
      <c r="U519" s="31">
        <f t="shared" ref="U519" si="4914">AVERAGE(K519,O518)</f>
        <v>0.1885</v>
      </c>
      <c r="V519" s="17">
        <f>Q519*Q518/'Advanced - Road'!$S$33</f>
        <v>98.358208123605351</v>
      </c>
      <c r="W519" s="17">
        <f t="shared" ref="W519" si="4915">W518</f>
        <v>98.360773894073418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0.218</v>
      </c>
      <c r="J520" s="32">
        <f>VLOOKUP($C520,'Four Factors - Road'!$B:$O,9,FALSE)/100</f>
        <v>0.12300000000000001</v>
      </c>
      <c r="K520" s="32">
        <f>VLOOKUP($C520,'Four Factors - Road'!$B:$O,10,FALSE)/100</f>
        <v>0.22600000000000001</v>
      </c>
      <c r="L520" s="32">
        <f>VLOOKUP($C520,'Four Factors - Road'!$B:$O,11,FALSE)/100</f>
        <v>0.53500000000000003</v>
      </c>
      <c r="M520" s="32">
        <f>VLOOKUP($C520,'Four Factors - Road'!$B:$O,12,FALSE)</f>
        <v>0.248</v>
      </c>
      <c r="N520" s="32">
        <f>VLOOKUP($C520,'Four Factors - Road'!$B:$O,13,FALSE)/100</f>
        <v>0.129</v>
      </c>
      <c r="O520" s="32">
        <f>VLOOKUP($C520,'Four Factors - Road'!$B:$O,14,FALSE)/100</f>
        <v>0.193</v>
      </c>
      <c r="P520" s="21">
        <f>VLOOKUP($C520,'Advanced - Road'!B:T,18,FALSE)</f>
        <v>95.96</v>
      </c>
      <c r="Q520" s="21">
        <f>(P520+'Advanced - Road'!$S$33)/2</f>
        <v>97.390460878885321</v>
      </c>
      <c r="R520" s="32">
        <f t="shared" ref="R520" si="4919">AVERAGE(H520,L521)</f>
        <v>0.50049999999999994</v>
      </c>
      <c r="S520" s="32">
        <f t="shared" ref="S520" si="4920">AVERAGE(I520,M521)</f>
        <v>0.24049999999999999</v>
      </c>
      <c r="T520" s="32">
        <f t="shared" ref="T520" si="4921">AVERAGE(J520,N521)</f>
        <v>0.126</v>
      </c>
      <c r="U520" s="32">
        <f t="shared" ref="U520" si="4922">AVERAGE(K520,O521)</f>
        <v>0.2475</v>
      </c>
      <c r="V520" s="21">
        <f>Q520*Q521/'Advanced - Home'!$S$33</f>
        <v>97.04759552691857</v>
      </c>
      <c r="W520" s="21">
        <f t="shared" ref="W520" si="4923">AVERAGE(V520:V521)</f>
        <v>97.045064077138093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98.467883172561613</v>
      </c>
      <c r="R521" s="32">
        <f t="shared" ref="R521" si="4931">AVERAGE(H521,L520)</f>
        <v>0.52750000000000008</v>
      </c>
      <c r="S521" s="32">
        <f t="shared" ref="S521" si="4932">AVERAGE(I521,M520)</f>
        <v>0.23899999999999999</v>
      </c>
      <c r="T521" s="32">
        <f t="shared" ref="T521" si="4933">AVERAGE(J521,N520)</f>
        <v>0.13700000000000001</v>
      </c>
      <c r="U521" s="32">
        <f t="shared" ref="U521" si="4934">AVERAGE(K521,O520)</f>
        <v>0.23300000000000001</v>
      </c>
      <c r="V521" s="21">
        <f>Q521*Q520/'Advanced - Road'!$S$33</f>
        <v>97.042532627357616</v>
      </c>
      <c r="W521" s="21">
        <f t="shared" ref="W521" si="4935">W520</f>
        <v>97.045064077138093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0.218</v>
      </c>
      <c r="J522" s="31">
        <f>VLOOKUP($C522,'Four Factors - Road'!$B:$O,9,FALSE)/100</f>
        <v>0.12300000000000001</v>
      </c>
      <c r="K522" s="31">
        <f>VLOOKUP($C522,'Four Factors - Road'!$B:$O,10,FALSE)/100</f>
        <v>0.22600000000000001</v>
      </c>
      <c r="L522" s="31">
        <f>VLOOKUP($C522,'Four Factors - Road'!$B:$O,11,FALSE)/100</f>
        <v>0.53500000000000003</v>
      </c>
      <c r="M522" s="31">
        <f>VLOOKUP($C522,'Four Factors - Road'!$B:$O,12,FALSE)</f>
        <v>0.248</v>
      </c>
      <c r="N522" s="31">
        <f>VLOOKUP($C522,'Four Factors - Road'!$B:$O,13,FALSE)/100</f>
        <v>0.129</v>
      </c>
      <c r="O522" s="31">
        <f>VLOOKUP($C522,'Four Factors - Road'!$B:$O,14,FALSE)/100</f>
        <v>0.193</v>
      </c>
      <c r="P522" s="17">
        <f>VLOOKUP($C522,'Advanced - Road'!B:T,18,FALSE)</f>
        <v>95.96</v>
      </c>
      <c r="Q522" s="17">
        <f>(P522+'Advanced - Road'!$S$33)/2</f>
        <v>97.390460878885321</v>
      </c>
      <c r="R522" s="31">
        <f t="shared" ref="R522" si="4939">AVERAGE(H522,L523)</f>
        <v>0.4945</v>
      </c>
      <c r="S522" s="31">
        <f t="shared" ref="S522" si="4940">AVERAGE(I522,M523)</f>
        <v>0.24249999999999999</v>
      </c>
      <c r="T522" s="31">
        <f t="shared" ref="T522" si="4941">AVERAGE(J522,N523)</f>
        <v>0.1285</v>
      </c>
      <c r="U522" s="31">
        <f t="shared" ref="U522" si="4942">AVERAGE(K522,O523)</f>
        <v>0.2235</v>
      </c>
      <c r="V522" s="17">
        <f>Q522*Q523/'Advanced - Home'!$S$33</f>
        <v>98.378123306537248</v>
      </c>
      <c r="W522" s="17">
        <f t="shared" ref="W522" si="4943">AVERAGE(V522:V523)</f>
        <v>98.375557150443456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4</v>
      </c>
      <c r="AA522" s="19">
        <f t="shared" ref="AA522" si="4945">Y522+Y523</f>
        <v>214</v>
      </c>
      <c r="AB522" s="4">
        <f t="shared" ref="AB522" si="4946">D522-Z522</f>
        <v>-4</v>
      </c>
      <c r="AC522" s="4">
        <f t="shared" ref="AC522" si="4947">AA522-E522</f>
        <v>214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0.51900000000000002</v>
      </c>
      <c r="I523" s="31">
        <f>VLOOKUP($C523,'Four Factors - Home'!$B:$O,8,FALSE)</f>
        <v>0.30199999999999999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0.26800000000000002</v>
      </c>
      <c r="L523" s="31">
        <f>VLOOKUP($C523,'Four Factors - Home'!$B:$O,11,FALSE)/100</f>
        <v>0.496</v>
      </c>
      <c r="M523" s="31">
        <f>VLOOKUP($C523,'Four Factors - Home'!$B:$O,12,FALSE)</f>
        <v>0.26700000000000002</v>
      </c>
      <c r="N523" s="31">
        <f>VLOOKUP($C523,'Four Factors - Home'!$B:$O,13,FALSE)/100</f>
        <v>0.13400000000000001</v>
      </c>
      <c r="O523" s="31">
        <f>VLOOKUP($C523,'Four Factors - Home'!$B:$O,14,FALSE)/100</f>
        <v>0.221</v>
      </c>
      <c r="P523" s="17">
        <f>VLOOKUP($C523,'Advanced - Home'!B:T,18,FALSE)</f>
        <v>100.82</v>
      </c>
      <c r="Q523" s="17">
        <f>(P523+'Advanced - Home'!$S$33)/2</f>
        <v>99.817883172561608</v>
      </c>
      <c r="R523" s="31">
        <f t="shared" ref="R523" si="4951">AVERAGE(H523,L522)</f>
        <v>0.52700000000000002</v>
      </c>
      <c r="S523" s="31">
        <f t="shared" ref="S523" si="4952">AVERAGE(I523,M522)</f>
        <v>0.27500000000000002</v>
      </c>
      <c r="T523" s="31">
        <f t="shared" ref="T523" si="4953">AVERAGE(J523,N522)</f>
        <v>0.13800000000000001</v>
      </c>
      <c r="U523" s="31">
        <f t="shared" ref="U523" si="4954">AVERAGE(K523,O522)</f>
        <v>0.23050000000000001</v>
      </c>
      <c r="V523" s="17">
        <f>Q523*Q522/'Advanced - Road'!$S$33</f>
        <v>98.372990994349678</v>
      </c>
      <c r="W523" s="17">
        <f t="shared" ref="W523" si="4955">W522</f>
        <v>98.375557150443456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-4</v>
      </c>
      <c r="AA523" s="19">
        <f t="shared" ref="AA523" si="4957">AA522</f>
        <v>214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0.218</v>
      </c>
      <c r="J524" s="32">
        <f>VLOOKUP($C524,'Four Factors - Road'!$B:$O,9,FALSE)/100</f>
        <v>0.12300000000000001</v>
      </c>
      <c r="K524" s="32">
        <f>VLOOKUP($C524,'Four Factors - Road'!$B:$O,10,FALSE)/100</f>
        <v>0.22600000000000001</v>
      </c>
      <c r="L524" s="32">
        <f>VLOOKUP($C524,'Four Factors - Road'!$B:$O,11,FALSE)/100</f>
        <v>0.53500000000000003</v>
      </c>
      <c r="M524" s="32">
        <f>VLOOKUP($C524,'Four Factors - Road'!$B:$O,12,FALSE)</f>
        <v>0.248</v>
      </c>
      <c r="N524" s="32">
        <f>VLOOKUP($C524,'Four Factors - Road'!$B:$O,13,FALSE)/100</f>
        <v>0.129</v>
      </c>
      <c r="O524" s="32">
        <f>VLOOKUP($C524,'Four Factors - Road'!$B:$O,14,FALSE)/100</f>
        <v>0.193</v>
      </c>
      <c r="P524" s="21">
        <f>VLOOKUP($C524,'Advanced - Road'!B:T,18,FALSE)</f>
        <v>95.96</v>
      </c>
      <c r="Q524" s="21">
        <f>(P524+'Advanced - Road'!$S$33)/2</f>
        <v>97.390460878885321</v>
      </c>
      <c r="R524" s="32">
        <f t="shared" ref="R524" si="4959">AVERAGE(H524,L525)</f>
        <v>0.50049999999999994</v>
      </c>
      <c r="S524" s="32">
        <f t="shared" ref="S524" si="4960">AVERAGE(I524,M525)</f>
        <v>0.2455</v>
      </c>
      <c r="T524" s="32">
        <f t="shared" ref="T524" si="4961">AVERAGE(J524,N525)</f>
        <v>0.13100000000000001</v>
      </c>
      <c r="U524" s="32">
        <f t="shared" ref="U524" si="4962">AVERAGE(K524,O525)</f>
        <v>0.22700000000000001</v>
      </c>
      <c r="V524" s="21">
        <f>Q524*Q525/'Advanced - Home'!$S$33</f>
        <v>96.751922687003301</v>
      </c>
      <c r="W524" s="21">
        <f t="shared" ref="W524" si="4963">AVERAGE(V524:V525)</f>
        <v>96.7493989497369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0.47799999999999998</v>
      </c>
      <c r="I525" s="32">
        <f>VLOOKUP($C525,'Four Factors - Home'!$B:$O,8,FALSE)</f>
        <v>0.25900000000000001</v>
      </c>
      <c r="J525" s="32">
        <f>VLOOKUP($C525,'Four Factors - Home'!$B:$O,9,FALSE)/100</f>
        <v>0.13300000000000001</v>
      </c>
      <c r="K525" s="32">
        <f>VLOOKUP($C525,'Four Factors - Home'!$B:$O,10,FALSE)/100</f>
        <v>0.22800000000000001</v>
      </c>
      <c r="L525" s="32">
        <f>VLOOKUP($C525,'Four Factors - Home'!$B:$O,11,FALSE)/100</f>
        <v>0.50800000000000001</v>
      </c>
      <c r="M525" s="32">
        <f>VLOOKUP($C525,'Four Factors - Home'!$B:$O,12,FALSE)</f>
        <v>0.27300000000000002</v>
      </c>
      <c r="N525" s="32">
        <f>VLOOKUP($C525,'Four Factors - Home'!$B:$O,13,FALSE)/100</f>
        <v>0.13900000000000001</v>
      </c>
      <c r="O525" s="32">
        <f>VLOOKUP($C525,'Four Factors - Home'!$B:$O,14,FALSE)/100</f>
        <v>0.22800000000000001</v>
      </c>
      <c r="P525" s="21">
        <f>VLOOKUP($C525,'Advanced - Home'!B:T,18,FALSE)</f>
        <v>97.52</v>
      </c>
      <c r="Q525" s="21">
        <f>(P525+'Advanced - Home'!$S$33)/2</f>
        <v>98.167883172561616</v>
      </c>
      <c r="R525" s="32">
        <f t="shared" ref="R525" si="4971">AVERAGE(H525,L524)</f>
        <v>0.50649999999999995</v>
      </c>
      <c r="S525" s="32">
        <f t="shared" ref="S525" si="4972">AVERAGE(I525,M524)</f>
        <v>0.2535</v>
      </c>
      <c r="T525" s="32">
        <f t="shared" ref="T525" si="4973">AVERAGE(J525,N524)</f>
        <v>0.13100000000000001</v>
      </c>
      <c r="U525" s="32">
        <f t="shared" ref="U525" si="4974">AVERAGE(K525,O524)</f>
        <v>0.21050000000000002</v>
      </c>
      <c r="V525" s="21">
        <f>Q525*Q524/'Advanced - Road'!$S$33</f>
        <v>96.746875212470485</v>
      </c>
      <c r="W525" s="21">
        <f t="shared" ref="W525" si="4975">W524</f>
        <v>96.7493989497369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0.218</v>
      </c>
      <c r="J526" s="31">
        <f>VLOOKUP($C526,'Four Factors - Road'!$B:$O,9,FALSE)/100</f>
        <v>0.12300000000000001</v>
      </c>
      <c r="K526" s="31">
        <f>VLOOKUP($C526,'Four Factors - Road'!$B:$O,10,FALSE)/100</f>
        <v>0.22600000000000001</v>
      </c>
      <c r="L526" s="31">
        <f>VLOOKUP($C526,'Four Factors - Road'!$B:$O,11,FALSE)/100</f>
        <v>0.53500000000000003</v>
      </c>
      <c r="M526" s="31">
        <f>VLOOKUP($C526,'Four Factors - Road'!$B:$O,12,FALSE)</f>
        <v>0.248</v>
      </c>
      <c r="N526" s="31">
        <f>VLOOKUP($C526,'Four Factors - Road'!$B:$O,13,FALSE)/100</f>
        <v>0.129</v>
      </c>
      <c r="O526" s="31">
        <f>VLOOKUP($C526,'Four Factors - Road'!$B:$O,14,FALSE)/100</f>
        <v>0.193</v>
      </c>
      <c r="P526" s="17">
        <f>VLOOKUP($C526,'Advanced - Road'!B:T,18,FALSE)</f>
        <v>95.96</v>
      </c>
      <c r="Q526" s="17">
        <f>(P526+'Advanced - Road'!$S$33)/2</f>
        <v>97.390460878885321</v>
      </c>
      <c r="R526" s="31">
        <f t="shared" ref="R526" si="4979">AVERAGE(H526,L527)</f>
        <v>0.4945</v>
      </c>
      <c r="S526" s="31">
        <f t="shared" ref="S526" si="4980">AVERAGE(I526,M527)</f>
        <v>0.26700000000000002</v>
      </c>
      <c r="T526" s="31">
        <f t="shared" ref="T526" si="4981">AVERAGE(J526,N527)</f>
        <v>0.13300000000000001</v>
      </c>
      <c r="U526" s="31">
        <f t="shared" ref="U526" si="4982">AVERAGE(K526,O527)</f>
        <v>0.23149999999999998</v>
      </c>
      <c r="V526" s="17">
        <f>Q526*Q527/'Advanced - Home'!$S$33</f>
        <v>98.304205096558448</v>
      </c>
      <c r="W526" s="17">
        <f t="shared" ref="W526" si="4983">AVERAGE(V526:V527)</f>
        <v>98.301640868593182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0.50600000000000001</v>
      </c>
      <c r="I527" s="31">
        <f>VLOOKUP($C527,'Four Factors - Home'!$B:$O,8,FALSE)</f>
        <v>0.26900000000000002</v>
      </c>
      <c r="J527" s="31">
        <f>VLOOKUP($C527,'Four Factors - Home'!$B:$O,9,FALSE)/100</f>
        <v>0.16600000000000001</v>
      </c>
      <c r="K527" s="31">
        <f>VLOOKUP($C527,'Four Factors - Home'!$B:$O,10,FALSE)/100</f>
        <v>0.215</v>
      </c>
      <c r="L527" s="31">
        <f>VLOOKUP($C527,'Four Factors - Home'!$B:$O,11,FALSE)/100</f>
        <v>0.496</v>
      </c>
      <c r="M527" s="31">
        <f>VLOOKUP($C527,'Four Factors - Home'!$B:$O,12,FALSE)</f>
        <v>0.316</v>
      </c>
      <c r="N527" s="31">
        <f>VLOOKUP($C527,'Four Factors - Home'!$B:$O,13,FALSE)/100</f>
        <v>0.14300000000000002</v>
      </c>
      <c r="O527" s="31">
        <f>VLOOKUP($C527,'Four Factors - Home'!$B:$O,14,FALSE)/100</f>
        <v>0.23699999999999999</v>
      </c>
      <c r="P527" s="17">
        <f>VLOOKUP($C527,'Advanced - Home'!B:T,18,FALSE)</f>
        <v>100.67</v>
      </c>
      <c r="Q527" s="17">
        <f>(P527+'Advanced - Home'!$S$33)/2</f>
        <v>99.742883172561619</v>
      </c>
      <c r="R527" s="31">
        <f t="shared" ref="R527" si="4991">AVERAGE(H527,L526)</f>
        <v>0.52049999999999996</v>
      </c>
      <c r="S527" s="31">
        <f t="shared" ref="S527" si="4992">AVERAGE(I527,M526)</f>
        <v>0.25850000000000001</v>
      </c>
      <c r="T527" s="31">
        <f t="shared" ref="T527" si="4993">AVERAGE(J527,N526)</f>
        <v>0.14750000000000002</v>
      </c>
      <c r="U527" s="31">
        <f t="shared" ref="U527" si="4994">AVERAGE(K527,O526)</f>
        <v>0.20400000000000001</v>
      </c>
      <c r="V527" s="17">
        <f>Q527*Q526/'Advanced - Road'!$S$33</f>
        <v>98.299076640627916</v>
      </c>
      <c r="W527" s="17">
        <f t="shared" ref="W527" si="4995">W526</f>
        <v>98.301640868593182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0.218</v>
      </c>
      <c r="J528" s="32">
        <f>VLOOKUP($C528,'Four Factors - Road'!$B:$O,9,FALSE)/100</f>
        <v>0.12300000000000001</v>
      </c>
      <c r="K528" s="32">
        <f>VLOOKUP($C528,'Four Factors - Road'!$B:$O,10,FALSE)/100</f>
        <v>0.22600000000000001</v>
      </c>
      <c r="L528" s="32">
        <f>VLOOKUP($C528,'Four Factors - Road'!$B:$O,11,FALSE)/100</f>
        <v>0.53500000000000003</v>
      </c>
      <c r="M528" s="32">
        <f>VLOOKUP($C528,'Four Factors - Road'!$B:$O,12,FALSE)</f>
        <v>0.248</v>
      </c>
      <c r="N528" s="32">
        <f>VLOOKUP($C528,'Four Factors - Road'!$B:$O,13,FALSE)/100</f>
        <v>0.129</v>
      </c>
      <c r="O528" s="32">
        <f>VLOOKUP($C528,'Four Factors - Road'!$B:$O,14,FALSE)/100</f>
        <v>0.193</v>
      </c>
      <c r="P528" s="21">
        <f>VLOOKUP($C528,'Advanced - Road'!B:T,18,FALSE)</f>
        <v>95.96</v>
      </c>
      <c r="Q528" s="21">
        <f>(P528+'Advanced - Road'!$S$33)/2</f>
        <v>97.390460878885321</v>
      </c>
      <c r="R528" s="32">
        <f t="shared" ref="R528" si="4999">AVERAGE(H528,L529)</f>
        <v>0.50350000000000006</v>
      </c>
      <c r="S528" s="32">
        <f t="shared" ref="S528" si="5000">AVERAGE(I528,M529)</f>
        <v>0.27650000000000002</v>
      </c>
      <c r="T528" s="32">
        <f t="shared" ref="T528" si="5001">AVERAGE(J528,N529)</f>
        <v>0.13450000000000001</v>
      </c>
      <c r="U528" s="32">
        <f t="shared" ref="U528" si="5002">AVERAGE(K528,O529)</f>
        <v>0.22450000000000001</v>
      </c>
      <c r="V528" s="21">
        <f>Q528*Q529/'Advanced - Home'!$S$33</f>
        <v>98.979324747698286</v>
      </c>
      <c r="W528" s="21">
        <f t="shared" ref="W528" si="5003">AVERAGE(V528:V529)</f>
        <v>98.976742909492572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1</v>
      </c>
      <c r="AA528" s="23">
        <f t="shared" ref="AA528" si="5005">Y528+Y529</f>
        <v>215</v>
      </c>
      <c r="AB528" s="22">
        <f t="shared" ref="AB528" si="5006">D528-Z528</f>
        <v>-1</v>
      </c>
      <c r="AC528" s="22">
        <f t="shared" ref="AC528" si="5007">AA528-E528</f>
        <v>215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</v>
      </c>
      <c r="I529" s="32">
        <f>VLOOKUP($C529,'Four Factors - Home'!$B:$O,8,FALSE)</f>
        <v>0.30199999999999999</v>
      </c>
      <c r="J529" s="32">
        <f>VLOOKUP($C529,'Four Factors - Home'!$B:$O,9,FALSE)/100</f>
        <v>0.152</v>
      </c>
      <c r="K529" s="32">
        <f>VLOOKUP($C529,'Four Factors - Home'!$B:$O,10,FALSE)/100</f>
        <v>0.26700000000000002</v>
      </c>
      <c r="L529" s="32">
        <f>VLOOKUP($C529,'Four Factors - Home'!$B:$O,11,FALSE)/100</f>
        <v>0.51400000000000001</v>
      </c>
      <c r="M529" s="32">
        <f>VLOOKUP($C529,'Four Factors - Home'!$B:$O,12,FALSE)</f>
        <v>0.33500000000000002</v>
      </c>
      <c r="N529" s="32">
        <f>VLOOKUP($C529,'Four Factors - Home'!$B:$O,13,FALSE)/100</f>
        <v>0.14599999999999999</v>
      </c>
      <c r="O529" s="32">
        <f>VLOOKUP($C529,'Four Factors - Home'!$B:$O,14,FALSE)/100</f>
        <v>0.223</v>
      </c>
      <c r="P529" s="21">
        <f>VLOOKUP($C529,'Advanced - Home'!B:T,18,FALSE)</f>
        <v>102.04</v>
      </c>
      <c r="Q529" s="21">
        <f>(P529+'Advanced - Home'!$S$33)/2</f>
        <v>100.42788317256162</v>
      </c>
      <c r="R529" s="32">
        <f t="shared" ref="R529" si="5011">AVERAGE(H529,L528)</f>
        <v>0.51750000000000007</v>
      </c>
      <c r="S529" s="32">
        <f t="shared" ref="S529" si="5012">AVERAGE(I529,M528)</f>
        <v>0.27500000000000002</v>
      </c>
      <c r="T529" s="32">
        <f t="shared" ref="T529" si="5013">AVERAGE(J529,N528)</f>
        <v>0.14050000000000001</v>
      </c>
      <c r="U529" s="32">
        <f t="shared" ref="U529" si="5014">AVERAGE(K529,O528)</f>
        <v>0.23</v>
      </c>
      <c r="V529" s="21">
        <f>Q529*Q528/'Advanced - Road'!$S$33</f>
        <v>98.974161071286858</v>
      </c>
      <c r="W529" s="21">
        <f t="shared" ref="W529" si="5015">W528</f>
        <v>98.976742909492572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-1</v>
      </c>
      <c r="AA529" s="23">
        <f t="shared" ref="AA529" si="5017">AA528</f>
        <v>215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0.218</v>
      </c>
      <c r="J530" s="31">
        <f>VLOOKUP($C530,'Four Factors - Road'!$B:$O,9,FALSE)/100</f>
        <v>0.12300000000000001</v>
      </c>
      <c r="K530" s="31">
        <f>VLOOKUP($C530,'Four Factors - Road'!$B:$O,10,FALSE)/100</f>
        <v>0.22600000000000001</v>
      </c>
      <c r="L530" s="31">
        <f>VLOOKUP($C530,'Four Factors - Road'!$B:$O,11,FALSE)/100</f>
        <v>0.53500000000000003</v>
      </c>
      <c r="M530" s="31">
        <f>VLOOKUP($C530,'Four Factors - Road'!$B:$O,12,FALSE)</f>
        <v>0.248</v>
      </c>
      <c r="N530" s="31">
        <f>VLOOKUP($C530,'Four Factors - Road'!$B:$O,13,FALSE)/100</f>
        <v>0.129</v>
      </c>
      <c r="O530" s="31">
        <f>VLOOKUP($C530,'Four Factors - Road'!$B:$O,14,FALSE)/100</f>
        <v>0.193</v>
      </c>
      <c r="P530" s="17">
        <f>VLOOKUP($C530,'Advanced - Road'!B:T,18,FALSE)</f>
        <v>95.96</v>
      </c>
      <c r="Q530" s="17">
        <f>(P530+'Advanced - Road'!$S$33)/2</f>
        <v>97.390460878885321</v>
      </c>
      <c r="R530" s="31">
        <f t="shared" ref="R530" si="5019">AVERAGE(H530,L531)</f>
        <v>0.499</v>
      </c>
      <c r="S530" s="31">
        <f t="shared" ref="S530" si="5020">AVERAGE(I530,M531)</f>
        <v>0.26950000000000002</v>
      </c>
      <c r="T530" s="31">
        <f t="shared" ref="T530" si="5021">AVERAGE(J530,N531)</f>
        <v>0.126</v>
      </c>
      <c r="U530" s="31">
        <f t="shared" ref="U530" si="5022">AVERAGE(K530,O531)</f>
        <v>0.22749999999999998</v>
      </c>
      <c r="V530" s="17">
        <f>Q530*Q531/'Advanced - Home'!$S$33</f>
        <v>97.550239354774504</v>
      </c>
      <c r="W530" s="17">
        <f t="shared" ref="W530" si="5023">AVERAGE(V530:V531)</f>
        <v>97.547694793720126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0.13500000000000001</v>
      </c>
      <c r="K531" s="31">
        <f>VLOOKUP($C531,'Four Factors - Home'!$B:$O,10,FALSE)/100</f>
        <v>0.22899999999999998</v>
      </c>
      <c r="L531" s="31">
        <f>VLOOKUP($C531,'Four Factors - Home'!$B:$O,11,FALSE)/100</f>
        <v>0.505</v>
      </c>
      <c r="M531" s="31">
        <f>VLOOKUP($C531,'Four Factors - Home'!$B:$O,12,FALSE)</f>
        <v>0.32100000000000001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99.14</v>
      </c>
      <c r="Q531" s="17">
        <f>(P531+'Advanced - Home'!$S$33)/2</f>
        <v>98.977883172561619</v>
      </c>
      <c r="R531" s="31">
        <f t="shared" ref="R531" si="5031">AVERAGE(H531,L530)</f>
        <v>0.53300000000000003</v>
      </c>
      <c r="S531" s="31">
        <f t="shared" ref="S531" si="5032">AVERAGE(I531,M530)</f>
        <v>0.25750000000000001</v>
      </c>
      <c r="T531" s="31">
        <f t="shared" ref="T531" si="5033">AVERAGE(J531,N530)</f>
        <v>0.13200000000000001</v>
      </c>
      <c r="U531" s="31">
        <f t="shared" ref="U531" si="5034">AVERAGE(K531,O530)</f>
        <v>0.21099999999999999</v>
      </c>
      <c r="V531" s="17">
        <f>Q531*Q530/'Advanced - Road'!$S$33</f>
        <v>97.545150232665733</v>
      </c>
      <c r="W531" s="17">
        <f t="shared" ref="W531" si="5035">W530</f>
        <v>97.547694793720126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0.218</v>
      </c>
      <c r="J532" s="32">
        <f>VLOOKUP($C532,'Four Factors - Road'!$B:$O,9,FALSE)/100</f>
        <v>0.12300000000000001</v>
      </c>
      <c r="K532" s="32">
        <f>VLOOKUP($C532,'Four Factors - Road'!$B:$O,10,FALSE)/100</f>
        <v>0.22600000000000001</v>
      </c>
      <c r="L532" s="32">
        <f>VLOOKUP($C532,'Four Factors - Road'!$B:$O,11,FALSE)/100</f>
        <v>0.53500000000000003</v>
      </c>
      <c r="M532" s="32">
        <f>VLOOKUP($C532,'Four Factors - Road'!$B:$O,12,FALSE)</f>
        <v>0.248</v>
      </c>
      <c r="N532" s="32">
        <f>VLOOKUP($C532,'Four Factors - Road'!$B:$O,13,FALSE)/100</f>
        <v>0.129</v>
      </c>
      <c r="O532" s="32">
        <f>VLOOKUP($C532,'Four Factors - Road'!$B:$O,14,FALSE)/100</f>
        <v>0.193</v>
      </c>
      <c r="P532" s="21">
        <f>VLOOKUP($C532,'Advanced - Road'!B:T,18,FALSE)</f>
        <v>95.96</v>
      </c>
      <c r="Q532" s="21">
        <f>(P532+'Advanced - Road'!$S$33)/2</f>
        <v>97.390460878885321</v>
      </c>
      <c r="R532" s="32">
        <f t="shared" ref="R532" si="5039">AVERAGE(H532,L533)</f>
        <v>0.51</v>
      </c>
      <c r="S532" s="32">
        <f t="shared" ref="S532" si="5040">AVERAGE(I532,M533)</f>
        <v>0.26200000000000001</v>
      </c>
      <c r="T532" s="32">
        <f t="shared" ref="T532" si="5041">AVERAGE(J532,N533)</f>
        <v>0.13500000000000001</v>
      </c>
      <c r="U532" s="32">
        <f t="shared" ref="U532" si="5042">AVERAGE(K532,O533)</f>
        <v>0.22749999999999998</v>
      </c>
      <c r="V532" s="21">
        <f>Q532*Q533/'Advanced - Home'!$S$33</f>
        <v>96.79134573232534</v>
      </c>
      <c r="W532" s="21">
        <f t="shared" ref="W532" si="5043">AVERAGE(V532:V533)</f>
        <v>96.788820966723733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0.52600000000000002</v>
      </c>
      <c r="I533" s="32">
        <f>VLOOKUP($C533,'Four Factors - Home'!$B:$O,8,FALSE)</f>
        <v>0.29599999999999999</v>
      </c>
      <c r="J533" s="32">
        <f>VLOOKUP($C533,'Four Factors - Home'!$B:$O,9,FALSE)/100</f>
        <v>0.157</v>
      </c>
      <c r="K533" s="32">
        <f>VLOOKUP($C533,'Four Factors - Home'!$B:$O,10,FALSE)/100</f>
        <v>0.20800000000000002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0.30599999999999999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0.22899999999999998</v>
      </c>
      <c r="P533" s="21">
        <f>VLOOKUP($C533,'Advanced - Home'!B:T,18,FALSE)</f>
        <v>97.6</v>
      </c>
      <c r="Q533" s="21">
        <f>(P533+'Advanced - Home'!$S$33)/2</f>
        <v>98.207883172561623</v>
      </c>
      <c r="R533" s="32">
        <f t="shared" ref="R533" si="5051">AVERAGE(H533,L532)</f>
        <v>0.53049999999999997</v>
      </c>
      <c r="S533" s="32">
        <f t="shared" ref="S533" si="5052">AVERAGE(I533,M532)</f>
        <v>0.27200000000000002</v>
      </c>
      <c r="T533" s="32">
        <f t="shared" ref="T533" si="5053">AVERAGE(J533,N532)</f>
        <v>0.14300000000000002</v>
      </c>
      <c r="U533" s="32">
        <f t="shared" ref="U533" si="5054">AVERAGE(K533,O532)</f>
        <v>0.20050000000000001</v>
      </c>
      <c r="V533" s="21">
        <f>Q533*Q532/'Advanced - Road'!$S$33</f>
        <v>96.786296201122113</v>
      </c>
      <c r="W533" s="21">
        <f t="shared" ref="W533" si="5055">W532</f>
        <v>96.788820966723733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0.218</v>
      </c>
      <c r="J534" s="31">
        <f>VLOOKUP($C534,'Four Factors - Road'!$B:$O,9,FALSE)/100</f>
        <v>0.12300000000000001</v>
      </c>
      <c r="K534" s="31">
        <f>VLOOKUP($C534,'Four Factors - Road'!$B:$O,10,FALSE)/100</f>
        <v>0.22600000000000001</v>
      </c>
      <c r="L534" s="31">
        <f>VLOOKUP($C534,'Four Factors - Road'!$B:$O,11,FALSE)/100</f>
        <v>0.53500000000000003</v>
      </c>
      <c r="M534" s="31">
        <f>VLOOKUP($C534,'Four Factors - Road'!$B:$O,12,FALSE)</f>
        <v>0.248</v>
      </c>
      <c r="N534" s="31">
        <f>VLOOKUP($C534,'Four Factors - Road'!$B:$O,13,FALSE)/100</f>
        <v>0.129</v>
      </c>
      <c r="O534" s="31">
        <f>VLOOKUP($C534,'Four Factors - Road'!$B:$O,14,FALSE)/100</f>
        <v>0.193</v>
      </c>
      <c r="P534" s="17">
        <f>VLOOKUP($C534,'Advanced - Road'!B:T,18,FALSE)</f>
        <v>95.96</v>
      </c>
      <c r="Q534" s="17">
        <f>(P534+'Advanced - Road'!$S$33)/2</f>
        <v>97.390460878885321</v>
      </c>
      <c r="R534" s="31">
        <f t="shared" ref="R534" si="5059">AVERAGE(H534,L535)</f>
        <v>0.48949999999999999</v>
      </c>
      <c r="S534" s="31">
        <f t="shared" ref="S534" si="5060">AVERAGE(I534,M535)</f>
        <v>0.23499999999999999</v>
      </c>
      <c r="T534" s="31">
        <f t="shared" ref="T534" si="5061">AVERAGE(J534,N535)</f>
        <v>0.13800000000000001</v>
      </c>
      <c r="U534" s="31">
        <f t="shared" ref="U534" si="5062">AVERAGE(K534,O535)</f>
        <v>0.2205</v>
      </c>
      <c r="V534" s="17">
        <f>Q534*Q535/'Advanced - Home'!$S$33</f>
        <v>96.599158386380424</v>
      </c>
      <c r="W534" s="17">
        <f t="shared" ref="W534" si="5063">AVERAGE(V534:V535)</f>
        <v>96.596638633912946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0.52900000000000003</v>
      </c>
      <c r="I535" s="31">
        <f>VLOOKUP($C535,'Four Factors - Home'!$B:$O,8,FALSE)</f>
        <v>0.29199999999999998</v>
      </c>
      <c r="J535" s="31">
        <f>VLOOKUP($C535,'Four Factors - Home'!$B:$O,9,FALSE)/100</f>
        <v>0.13699999999999998</v>
      </c>
      <c r="K535" s="31">
        <f>VLOOKUP($C535,'Four Factors - Home'!$B:$O,10,FALSE)/100</f>
        <v>0.22699999999999998</v>
      </c>
      <c r="L535" s="31">
        <f>VLOOKUP($C535,'Four Factors - Home'!$B:$O,11,FALSE)/100</f>
        <v>0.48599999999999999</v>
      </c>
      <c r="M535" s="31">
        <f>VLOOKUP($C535,'Four Factors - Home'!$B:$O,12,FALSE)</f>
        <v>0.252</v>
      </c>
      <c r="N535" s="31">
        <f>VLOOKUP($C535,'Four Factors - Home'!$B:$O,13,FALSE)/100</f>
        <v>0.153</v>
      </c>
      <c r="O535" s="31">
        <f>VLOOKUP($C535,'Four Factors - Home'!$B:$O,14,FALSE)/100</f>
        <v>0.215</v>
      </c>
      <c r="P535" s="17">
        <f>VLOOKUP($C535,'Advanced - Home'!B:T,18,FALSE)</f>
        <v>97.21</v>
      </c>
      <c r="Q535" s="17">
        <f>(P535+'Advanced - Home'!$S$33)/2</f>
        <v>98.012883172561615</v>
      </c>
      <c r="R535" s="31">
        <f t="shared" ref="R535" si="5071">AVERAGE(H535,L534)</f>
        <v>0.53200000000000003</v>
      </c>
      <c r="S535" s="31">
        <f t="shared" ref="S535" si="5072">AVERAGE(I535,M534)</f>
        <v>0.27</v>
      </c>
      <c r="T535" s="31">
        <f t="shared" ref="T535" si="5073">AVERAGE(J535,N534)</f>
        <v>0.13300000000000001</v>
      </c>
      <c r="U535" s="31">
        <f t="shared" ref="U535" si="5074">AVERAGE(K535,O534)</f>
        <v>0.21</v>
      </c>
      <c r="V535" s="17">
        <f>Q535*Q534/'Advanced - Road'!$S$33</f>
        <v>96.594118881445468</v>
      </c>
      <c r="W535" s="17">
        <f t="shared" ref="W535" si="5075">W534</f>
        <v>96.596638633912946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0.218</v>
      </c>
      <c r="J536" s="32">
        <f>VLOOKUP($C536,'Four Factors - Road'!$B:$O,9,FALSE)/100</f>
        <v>0.12300000000000001</v>
      </c>
      <c r="K536" s="32">
        <f>VLOOKUP($C536,'Four Factors - Road'!$B:$O,10,FALSE)/100</f>
        <v>0.22600000000000001</v>
      </c>
      <c r="L536" s="32">
        <f>VLOOKUP($C536,'Four Factors - Road'!$B:$O,11,FALSE)/100</f>
        <v>0.53500000000000003</v>
      </c>
      <c r="M536" s="32">
        <f>VLOOKUP($C536,'Four Factors - Road'!$B:$O,12,FALSE)</f>
        <v>0.248</v>
      </c>
      <c r="N536" s="32">
        <f>VLOOKUP($C536,'Four Factors - Road'!$B:$O,13,FALSE)/100</f>
        <v>0.129</v>
      </c>
      <c r="O536" s="32">
        <f>VLOOKUP($C536,'Four Factors - Road'!$B:$O,14,FALSE)/100</f>
        <v>0.193</v>
      </c>
      <c r="P536" s="21">
        <f>VLOOKUP($C536,'Advanced - Road'!B:T,18,FALSE)</f>
        <v>95.96</v>
      </c>
      <c r="Q536" s="21">
        <f>(P536+'Advanced - Road'!$S$33)/2</f>
        <v>97.390460878885321</v>
      </c>
      <c r="R536" s="32">
        <f t="shared" ref="R536" si="5079">AVERAGE(H536,L537)</f>
        <v>0.4985</v>
      </c>
      <c r="S536" s="32">
        <f t="shared" ref="S536" si="5080">AVERAGE(I536,M537)</f>
        <v>0.2455</v>
      </c>
      <c r="T536" s="32">
        <f t="shared" ref="T536" si="5081">AVERAGE(J536,N537)</f>
        <v>0.13300000000000001</v>
      </c>
      <c r="U536" s="32">
        <f t="shared" ref="U536" si="5082">AVERAGE(K536,O537)</f>
        <v>0.23499999999999999</v>
      </c>
      <c r="V536" s="21">
        <f>Q536*Q537/'Advanced - Home'!$S$33</f>
        <v>96.737139045007538</v>
      </c>
      <c r="W536" s="21">
        <f t="shared" ref="W536" si="5083">AVERAGE(V536:V537)</f>
        <v>96.734615693366834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98.152883172561616</v>
      </c>
      <c r="R537" s="32">
        <f t="shared" ref="R537" si="5091">AVERAGE(H537,L536)</f>
        <v>0.53049999999999997</v>
      </c>
      <c r="S537" s="32">
        <f t="shared" ref="S537" si="5092">AVERAGE(I537,M536)</f>
        <v>0.28149999999999997</v>
      </c>
      <c r="T537" s="32">
        <f t="shared" ref="T537" si="5093">AVERAGE(J537,N536)</f>
        <v>0.128</v>
      </c>
      <c r="U537" s="32">
        <f t="shared" ref="U537" si="5094">AVERAGE(K537,O536)</f>
        <v>0.23099999999999998</v>
      </c>
      <c r="V537" s="21">
        <f>Q537*Q536/'Advanced - Road'!$S$33</f>
        <v>96.73209234172613</v>
      </c>
      <c r="W537" s="21">
        <f t="shared" ref="W537" si="5095">W536</f>
        <v>96.734615693366834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0.218</v>
      </c>
      <c r="J538" s="31">
        <f>VLOOKUP($C538,'Four Factors - Road'!$B:$O,9,FALSE)/100</f>
        <v>0.12300000000000001</v>
      </c>
      <c r="K538" s="31">
        <f>VLOOKUP($C538,'Four Factors - Road'!$B:$O,10,FALSE)/100</f>
        <v>0.22600000000000001</v>
      </c>
      <c r="L538" s="31">
        <f>VLOOKUP($C538,'Four Factors - Road'!$B:$O,11,FALSE)/100</f>
        <v>0.53500000000000003</v>
      </c>
      <c r="M538" s="31">
        <f>VLOOKUP($C538,'Four Factors - Road'!$B:$O,12,FALSE)</f>
        <v>0.248</v>
      </c>
      <c r="N538" s="31">
        <f>VLOOKUP($C538,'Four Factors - Road'!$B:$O,13,FALSE)/100</f>
        <v>0.129</v>
      </c>
      <c r="O538" s="31">
        <f>VLOOKUP($C538,'Four Factors - Road'!$B:$O,14,FALSE)/100</f>
        <v>0.193</v>
      </c>
      <c r="P538" s="17">
        <f>VLOOKUP($C538,'Advanced - Road'!B:T,18,FALSE)</f>
        <v>95.96</v>
      </c>
      <c r="Q538" s="17">
        <f>(P538+'Advanced - Road'!$S$33)/2</f>
        <v>97.390460878885321</v>
      </c>
      <c r="R538" s="31">
        <f t="shared" ref="R538" si="5099">AVERAGE(H538,L539)</f>
        <v>0.48949999999999999</v>
      </c>
      <c r="S538" s="31">
        <f t="shared" ref="S538" si="5100">AVERAGE(I538,M539)</f>
        <v>0.22699999999999998</v>
      </c>
      <c r="T538" s="31">
        <f t="shared" ref="T538" si="5101">AVERAGE(J538,N539)</f>
        <v>0.1285</v>
      </c>
      <c r="U538" s="31">
        <f t="shared" ref="U538" si="5102">AVERAGE(K538,O539)</f>
        <v>0.2165</v>
      </c>
      <c r="V538" s="17">
        <f>Q538*Q539/'Advanced - Home'!$S$33</f>
        <v>94.903967437532913</v>
      </c>
      <c r="W538" s="17">
        <f t="shared" ref="W538" si="5103">AVERAGE(V538:V539)</f>
        <v>94.901491903479425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100</v>
      </c>
      <c r="Z538" s="19">
        <f t="shared" ref="Z538" si="5104">Y539-Y538</f>
        <v>5</v>
      </c>
      <c r="AA538" s="19">
        <f t="shared" ref="AA538" si="5105">Y538+Y539</f>
        <v>205</v>
      </c>
      <c r="AB538" s="4">
        <f t="shared" ref="AB538" si="5106">D538-Z538</f>
        <v>-5</v>
      </c>
      <c r="AC538" s="4">
        <f t="shared" ref="AC538" si="5107">AA538-E538</f>
        <v>205</v>
      </c>
      <c r="AD538" s="4">
        <f t="shared" si="4507"/>
        <v>100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0.52500000000000002</v>
      </c>
      <c r="I539" s="31">
        <f>VLOOKUP($C539,'Four Factors - Home'!$B:$O,8,FALSE)</f>
        <v>0.311</v>
      </c>
      <c r="J539" s="31">
        <f>VLOOKUP($C539,'Four Factors - Home'!$B:$O,9,FALSE)/100</f>
        <v>0.14499999999999999</v>
      </c>
      <c r="K539" s="31">
        <f>VLOOKUP($C539,'Four Factors - Home'!$B:$O,10,FALSE)/100</f>
        <v>0.215</v>
      </c>
      <c r="L539" s="31">
        <f>VLOOKUP($C539,'Four Factors - Home'!$B:$O,11,FALSE)/100</f>
        <v>0.48599999999999999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0.13400000000000001</v>
      </c>
      <c r="O539" s="31">
        <f>VLOOKUP($C539,'Four Factors - Home'!$B:$O,14,FALSE)/100</f>
        <v>0.20699999999999999</v>
      </c>
      <c r="P539" s="17">
        <f>VLOOKUP($C539,'Advanced - Home'!B:T,18,FALSE)</f>
        <v>93.77</v>
      </c>
      <c r="Q539" s="17">
        <f>(P539+'Advanced - Home'!$S$33)/2</f>
        <v>96.292883172561616</v>
      </c>
      <c r="R539" s="31">
        <f t="shared" ref="R539" si="5111">AVERAGE(H539,L538)</f>
        <v>0.53</v>
      </c>
      <c r="S539" s="31">
        <f t="shared" ref="S539" si="5112">AVERAGE(I539,M538)</f>
        <v>0.27949999999999997</v>
      </c>
      <c r="T539" s="31">
        <f t="shared" ref="T539" si="5113">AVERAGE(J539,N538)</f>
        <v>0.13700000000000001</v>
      </c>
      <c r="U539" s="31">
        <f t="shared" ref="U539" si="5114">AVERAGE(K539,O538)</f>
        <v>0.20400000000000001</v>
      </c>
      <c r="V539" s="17">
        <f>Q539*Q538/'Advanced - Road'!$S$33</f>
        <v>94.899016369425937</v>
      </c>
      <c r="W539" s="17">
        <f t="shared" ref="W539" si="5115">W538</f>
        <v>94.901491903479425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-5</v>
      </c>
      <c r="AA539" s="19">
        <f t="shared" ref="AA539" si="5117">AA538</f>
        <v>205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0.218</v>
      </c>
      <c r="J540" s="32">
        <f>VLOOKUP($C540,'Four Factors - Road'!$B:$O,9,FALSE)/100</f>
        <v>0.12300000000000001</v>
      </c>
      <c r="K540" s="32">
        <f>VLOOKUP($C540,'Four Factors - Road'!$B:$O,10,FALSE)/100</f>
        <v>0.22600000000000001</v>
      </c>
      <c r="L540" s="32">
        <f>VLOOKUP($C540,'Four Factors - Road'!$B:$O,11,FALSE)/100</f>
        <v>0.53500000000000003</v>
      </c>
      <c r="M540" s="32">
        <f>VLOOKUP($C540,'Four Factors - Road'!$B:$O,12,FALSE)</f>
        <v>0.248</v>
      </c>
      <c r="N540" s="32">
        <f>VLOOKUP($C540,'Four Factors - Road'!$B:$O,13,FALSE)/100</f>
        <v>0.129</v>
      </c>
      <c r="O540" s="32">
        <f>VLOOKUP($C540,'Four Factors - Road'!$B:$O,14,FALSE)/100</f>
        <v>0.193</v>
      </c>
      <c r="P540" s="21">
        <f>VLOOKUP($C540,'Advanced - Road'!B:T,18,FALSE)</f>
        <v>95.96</v>
      </c>
      <c r="Q540" s="21">
        <f>(P540+'Advanced - Road'!$S$33)/2</f>
        <v>97.390460878885321</v>
      </c>
      <c r="R540" s="32">
        <f t="shared" ref="R540" si="5119">AVERAGE(H540,L541)</f>
        <v>0.50449999999999995</v>
      </c>
      <c r="S540" s="32">
        <f t="shared" ref="S540" si="5120">AVERAGE(I540,M541)</f>
        <v>0.255</v>
      </c>
      <c r="T540" s="32">
        <f t="shared" ref="T540" si="5121">AVERAGE(J540,N541)</f>
        <v>0.14250000000000002</v>
      </c>
      <c r="U540" s="32">
        <f t="shared" ref="U540" si="5122">AVERAGE(K540,O541)</f>
        <v>0.24099999999999999</v>
      </c>
      <c r="V540" s="21">
        <f>Q540*Q541/'Advanced - Home'!$S$33</f>
        <v>97.629085445418582</v>
      </c>
      <c r="W540" s="21">
        <f t="shared" ref="W540" si="5123">AVERAGE(V540:V541)</f>
        <v>97.626538827693764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</v>
      </c>
      <c r="Q541" s="21">
        <f>(P541+'Advanced - Home'!$S$33)/2</f>
        <v>99.057883172561617</v>
      </c>
      <c r="R541" s="32">
        <f t="shared" ref="R541" si="5131">AVERAGE(H541,L540)</f>
        <v>0.53750000000000009</v>
      </c>
      <c r="S541" s="32">
        <f t="shared" ref="S541" si="5132">AVERAGE(I541,M540)</f>
        <v>0.2555</v>
      </c>
      <c r="T541" s="32">
        <f t="shared" ref="T541" si="5133">AVERAGE(J541,N540)</f>
        <v>0.13900000000000001</v>
      </c>
      <c r="U541" s="32">
        <f t="shared" ref="U541" si="5134">AVERAGE(K541,O540)</f>
        <v>0.2225</v>
      </c>
      <c r="V541" s="21">
        <f>Q541*Q540/'Advanced - Road'!$S$33</f>
        <v>97.623992209968961</v>
      </c>
      <c r="W541" s="21">
        <f t="shared" ref="W541" si="5135">W540</f>
        <v>97.626538827693764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0.54100000000000004</v>
      </c>
      <c r="I542" s="31">
        <f>VLOOKUP($C542,'Four Factors - Road'!$B:$O,8,FALSE)</f>
        <v>0.28299999999999997</v>
      </c>
      <c r="J542" s="31">
        <f>VLOOKUP($C542,'Four Factors - Road'!$B:$O,9,FALSE)/100</f>
        <v>0.14300000000000002</v>
      </c>
      <c r="K542" s="31">
        <f>VLOOKUP($C542,'Four Factors - Road'!$B:$O,10,FALSE)/100</f>
        <v>0.21600000000000003</v>
      </c>
      <c r="L542" s="31">
        <f>VLOOKUP($C542,'Four Factors - Road'!$B:$O,11,FALSE)/100</f>
        <v>0.49700000000000005</v>
      </c>
      <c r="M542" s="31">
        <f>VLOOKUP($C542,'Four Factors - Road'!$B:$O,12,FALSE)</f>
        <v>0.27400000000000002</v>
      </c>
      <c r="N542" s="31">
        <f>VLOOKUP($C542,'Four Factors - Road'!$B:$O,13,FALSE)/100</f>
        <v>0.157</v>
      </c>
      <c r="O542" s="31">
        <f>VLOOKUP($C542,'Four Factors - Road'!$B:$O,14,FALSE)/100</f>
        <v>0.254</v>
      </c>
      <c r="P542" s="17">
        <f>VLOOKUP($C542,'Advanced - Road'!B:T,18,FALSE)</f>
        <v>103.18</v>
      </c>
      <c r="Q542" s="17">
        <f>(P542+'Advanced - Road'!$S$33)/2</f>
        <v>101.00046087888532</v>
      </c>
      <c r="R542" s="31">
        <f t="shared" ref="R542" si="5139">AVERAGE(H542,L543)</f>
        <v>0.53300000000000003</v>
      </c>
      <c r="S542" s="31">
        <f t="shared" ref="S542" si="5140">AVERAGE(I542,M543)</f>
        <v>0.2505</v>
      </c>
      <c r="T542" s="31">
        <f t="shared" ref="T542" si="5141">AVERAGE(J542,N543)</f>
        <v>0.15100000000000002</v>
      </c>
      <c r="U542" s="31">
        <f t="shared" ref="U542" si="5142">AVERAGE(K542,O543)</f>
        <v>0.22950000000000001</v>
      </c>
      <c r="V542" s="17">
        <f>Q542*Q543/'Advanced - Home'!$S$33</f>
        <v>100.96174015617275</v>
      </c>
      <c r="W542" s="17">
        <f t="shared" ref="W542" si="5143">AVERAGE(V542:V543)</f>
        <v>100.9591066074118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-2</v>
      </c>
      <c r="AA542" s="19">
        <f t="shared" ref="AA542" si="5146">Y542+Y543</f>
        <v>218</v>
      </c>
      <c r="AB542" s="4">
        <f t="shared" ref="AB542" si="5147">D542-Z542</f>
        <v>2</v>
      </c>
      <c r="AC542" s="4">
        <f t="shared" ref="AC542" si="5148">AA542-E542</f>
        <v>218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0.51600000000000001</v>
      </c>
      <c r="I543" s="31">
        <f>VLOOKUP($C543,'Four Factors - Home'!$B:$O,8,FALSE)</f>
        <v>0.28899999999999998</v>
      </c>
      <c r="J543" s="31">
        <f>VLOOKUP($C543,'Four Factors - Home'!$B:$O,9,FALSE)/100</f>
        <v>0.15</v>
      </c>
      <c r="K543" s="31">
        <f>VLOOKUP($C543,'Four Factors - Home'!$B:$O,10,FALSE)/100</f>
        <v>0.248</v>
      </c>
      <c r="L543" s="31">
        <f>VLOOKUP($C543,'Four Factors - Home'!$B:$O,11,FALSE)/100</f>
        <v>0.52500000000000002</v>
      </c>
      <c r="M543" s="31">
        <f>VLOOKUP($C543,'Four Factors - Home'!$B:$O,12,FALSE)</f>
        <v>0.218</v>
      </c>
      <c r="N543" s="31">
        <f>VLOOKUP($C543,'Four Factors - Home'!$B:$O,13,FALSE)/100</f>
        <v>0.159</v>
      </c>
      <c r="O543" s="31">
        <f>VLOOKUP($C543,'Four Factors - Home'!$B:$O,14,FALSE)/100</f>
        <v>0.24299999999999999</v>
      </c>
      <c r="P543" s="17">
        <f>VLOOKUP($C543,'Advanced - Home'!B:T,18,FALSE)</f>
        <v>98.74</v>
      </c>
      <c r="Q543" s="17">
        <f>(P543+'Advanced - Home'!$S$33)/2</f>
        <v>98.777883172561616</v>
      </c>
      <c r="R543" s="31">
        <f t="shared" ref="R543" si="5153">AVERAGE(H543,L542)</f>
        <v>0.50650000000000006</v>
      </c>
      <c r="S543" s="31">
        <f t="shared" ref="S543" si="5154">AVERAGE(I543,M542)</f>
        <v>0.28149999999999997</v>
      </c>
      <c r="T543" s="31">
        <f t="shared" ref="T543" si="5155">AVERAGE(J543,N542)</f>
        <v>0.1535</v>
      </c>
      <c r="U543" s="31">
        <f t="shared" ref="U543" si="5156">AVERAGE(K543,O542)</f>
        <v>0.251</v>
      </c>
      <c r="V543" s="17">
        <f>Q543*Q542/'Advanced - Road'!$S$33</f>
        <v>100.95647305865083</v>
      </c>
      <c r="W543" s="17">
        <f t="shared" ref="W543" si="5157">W542</f>
        <v>100.9591066074118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2</v>
      </c>
      <c r="AA543" s="19">
        <f t="shared" ref="AA543" si="5159">AA542</f>
        <v>218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0.54100000000000004</v>
      </c>
      <c r="I544" s="32">
        <f>VLOOKUP($C544,'Four Factors - Road'!$B:$O,8,FALSE)</f>
        <v>0.28299999999999997</v>
      </c>
      <c r="J544" s="32">
        <f>VLOOKUP($C544,'Four Factors - Road'!$B:$O,9,FALSE)/100</f>
        <v>0.14300000000000002</v>
      </c>
      <c r="K544" s="32">
        <f>VLOOKUP($C544,'Four Factors - Road'!$B:$O,10,FALSE)/100</f>
        <v>0.21600000000000003</v>
      </c>
      <c r="L544" s="32">
        <f>VLOOKUP($C544,'Four Factors - Road'!$B:$O,11,FALSE)/100</f>
        <v>0.49700000000000005</v>
      </c>
      <c r="M544" s="32">
        <f>VLOOKUP($C544,'Four Factors - Road'!$B:$O,12,FALSE)</f>
        <v>0.27400000000000002</v>
      </c>
      <c r="N544" s="32">
        <f>VLOOKUP($C544,'Four Factors - Road'!$B:$O,13,FALSE)/100</f>
        <v>0.157</v>
      </c>
      <c r="O544" s="32">
        <f>VLOOKUP($C544,'Four Factors - Road'!$B:$O,14,FALSE)/100</f>
        <v>0.254</v>
      </c>
      <c r="P544" s="21">
        <f>VLOOKUP($C544,'Advanced - Road'!B:T,18,FALSE)</f>
        <v>103.18</v>
      </c>
      <c r="Q544" s="21">
        <f>(P544+'Advanced - Road'!$S$33)/2</f>
        <v>101.00046087888532</v>
      </c>
      <c r="R544" s="32">
        <f t="shared" ref="R544" si="5161">AVERAGE(H544,L545)</f>
        <v>0.52449999999999997</v>
      </c>
      <c r="S544" s="32">
        <f t="shared" ref="S544" si="5162">AVERAGE(I544,M545)</f>
        <v>0.27549999999999997</v>
      </c>
      <c r="T544" s="32">
        <f t="shared" ref="T544" si="5163">AVERAGE(J544,N545)</f>
        <v>0.13600000000000001</v>
      </c>
      <c r="U544" s="32">
        <f t="shared" ref="U544" si="5164">AVERAGE(K544,O545)</f>
        <v>0.23200000000000001</v>
      </c>
      <c r="V544" s="21">
        <f>Q544*Q545/'Advanced - Home'!$S$33</f>
        <v>103.2154899824922</v>
      </c>
      <c r="W544" s="21">
        <f t="shared" ref="W544" si="5165">AVERAGE(V544:V545)</f>
        <v>103.21279764552044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100.98288317256163</v>
      </c>
      <c r="R545" s="32">
        <f t="shared" ref="R545" si="5173">AVERAGE(H545,L544)</f>
        <v>0.49700000000000005</v>
      </c>
      <c r="S545" s="32">
        <f t="shared" ref="S545" si="5174">AVERAGE(I545,M544)</f>
        <v>0.27200000000000002</v>
      </c>
      <c r="T545" s="32">
        <f t="shared" ref="T545" si="5175">AVERAGE(J545,N544)</f>
        <v>0.16199999999999998</v>
      </c>
      <c r="U545" s="32">
        <f t="shared" ref="U545" si="5176">AVERAGE(K545,O544)</f>
        <v>0.23</v>
      </c>
      <c r="V545" s="21">
        <f>Q545*Q544/'Advanced - Road'!$S$33</f>
        <v>103.21010530854868</v>
      </c>
      <c r="W545" s="21">
        <f t="shared" ref="W545" si="5177">W544</f>
        <v>103.21279764552044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0.54100000000000004</v>
      </c>
      <c r="I546" s="31">
        <f>VLOOKUP($C546,'Four Factors - Road'!$B:$O,8,FALSE)</f>
        <v>0.28299999999999997</v>
      </c>
      <c r="J546" s="31">
        <f>VLOOKUP($C546,'Four Factors - Road'!$B:$O,9,FALSE)/100</f>
        <v>0.14300000000000002</v>
      </c>
      <c r="K546" s="31">
        <f>VLOOKUP($C546,'Four Factors - Road'!$B:$O,10,FALSE)/100</f>
        <v>0.21600000000000003</v>
      </c>
      <c r="L546" s="31">
        <f>VLOOKUP($C546,'Four Factors - Road'!$B:$O,11,FALSE)/100</f>
        <v>0.49700000000000005</v>
      </c>
      <c r="M546" s="31">
        <f>VLOOKUP($C546,'Four Factors - Road'!$B:$O,12,FALSE)</f>
        <v>0.27400000000000002</v>
      </c>
      <c r="N546" s="31">
        <f>VLOOKUP($C546,'Four Factors - Road'!$B:$O,13,FALSE)/100</f>
        <v>0.157</v>
      </c>
      <c r="O546" s="31">
        <f>VLOOKUP($C546,'Four Factors - Road'!$B:$O,14,FALSE)/100</f>
        <v>0.254</v>
      </c>
      <c r="P546" s="17">
        <f>VLOOKUP($C546,'Advanced - Road'!B:T,18,FALSE)</f>
        <v>103.18</v>
      </c>
      <c r="Q546" s="17">
        <f>(P546+'Advanced - Road'!$S$33)/2</f>
        <v>101.00046087888532</v>
      </c>
      <c r="R546" s="31">
        <f t="shared" ref="R546" si="5181">AVERAGE(H546,L547)</f>
        <v>0.52200000000000002</v>
      </c>
      <c r="S546" s="31">
        <f t="shared" ref="S546" si="5182">AVERAGE(I546,M547)</f>
        <v>0.27249999999999996</v>
      </c>
      <c r="T546" s="31">
        <f t="shared" ref="T546" si="5183">AVERAGE(J546,N547)</f>
        <v>0.13950000000000001</v>
      </c>
      <c r="U546" s="31">
        <f t="shared" ref="U546" si="5184">AVERAGE(K546,O547)</f>
        <v>0.23500000000000001</v>
      </c>
      <c r="V546" s="17">
        <f>Q546*Q547/'Advanced - Home'!$S$33</f>
        <v>101.50856834532509</v>
      </c>
      <c r="W546" s="17">
        <f t="shared" ref="W546" si="5185">AVERAGE(V546:V547)</f>
        <v>101.50592053275787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-3</v>
      </c>
      <c r="AA546" s="19">
        <f t="shared" ref="AA546" si="5187">Y546+Y547</f>
        <v>221</v>
      </c>
      <c r="AB546" s="4">
        <f t="shared" ref="AB546" si="5188">D546-Z546</f>
        <v>3</v>
      </c>
      <c r="AC546" s="4">
        <f t="shared" ref="AC546" si="5189">AA546-E546</f>
        <v>221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99.312883172561612</v>
      </c>
      <c r="R547" s="31">
        <f t="shared" ref="R547" si="5193">AVERAGE(H547,L546)</f>
        <v>0.51300000000000001</v>
      </c>
      <c r="S547" s="31">
        <f t="shared" ref="S547" si="5194">AVERAGE(I547,M546)</f>
        <v>0.27050000000000002</v>
      </c>
      <c r="T547" s="31">
        <f t="shared" ref="T547" si="5195">AVERAGE(J547,N546)</f>
        <v>0.14800000000000002</v>
      </c>
      <c r="U547" s="31">
        <f t="shared" ref="U547" si="5196">AVERAGE(K547,O546)</f>
        <v>0.23849999999999999</v>
      </c>
      <c r="V547" s="17">
        <f>Q547*Q546/'Advanced - Road'!$S$33</f>
        <v>101.50327272019065</v>
      </c>
      <c r="W547" s="17">
        <f t="shared" ref="W547" si="5197">W546</f>
        <v>101.50592053275787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3</v>
      </c>
      <c r="AA547" s="19">
        <f t="shared" ref="AA547" si="5199">AA546</f>
        <v>221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0.54100000000000004</v>
      </c>
      <c r="I548" s="32">
        <f>VLOOKUP($C548,'Four Factors - Road'!$B:$O,8,FALSE)</f>
        <v>0.28299999999999997</v>
      </c>
      <c r="J548" s="32">
        <f>VLOOKUP($C548,'Four Factors - Road'!$B:$O,9,FALSE)/100</f>
        <v>0.14300000000000002</v>
      </c>
      <c r="K548" s="32">
        <f>VLOOKUP($C548,'Four Factors - Road'!$B:$O,10,FALSE)/100</f>
        <v>0.21600000000000003</v>
      </c>
      <c r="L548" s="32">
        <f>VLOOKUP($C548,'Four Factors - Road'!$B:$O,11,FALSE)/100</f>
        <v>0.49700000000000005</v>
      </c>
      <c r="M548" s="32">
        <f>VLOOKUP($C548,'Four Factors - Road'!$B:$O,12,FALSE)</f>
        <v>0.27400000000000002</v>
      </c>
      <c r="N548" s="32">
        <f>VLOOKUP($C548,'Four Factors - Road'!$B:$O,13,FALSE)/100</f>
        <v>0.157</v>
      </c>
      <c r="O548" s="32">
        <f>VLOOKUP($C548,'Four Factors - Road'!$B:$O,14,FALSE)/100</f>
        <v>0.254</v>
      </c>
      <c r="P548" s="21">
        <f>VLOOKUP($C548,'Advanced - Road'!B:T,18,FALSE)</f>
        <v>103.18</v>
      </c>
      <c r="Q548" s="21">
        <f>(P548+'Advanced - Road'!$S$33)/2</f>
        <v>101.00046087888532</v>
      </c>
      <c r="R548" s="32">
        <f t="shared" ref="R548" si="5201">AVERAGE(H548,L549)</f>
        <v>0.52200000000000002</v>
      </c>
      <c r="S548" s="32">
        <f t="shared" ref="S548" si="5202">AVERAGE(I548,M549)</f>
        <v>0.24</v>
      </c>
      <c r="T548" s="32">
        <f t="shared" ref="T548" si="5203">AVERAGE(J548,N549)</f>
        <v>0.13650000000000001</v>
      </c>
      <c r="U548" s="32">
        <f t="shared" ref="U548" si="5204">AVERAGE(K548,O549)</f>
        <v>0.20600000000000002</v>
      </c>
      <c r="V548" s="21">
        <f>Q548*Q549/'Advanced - Home'!$S$33</f>
        <v>101.10994592706454</v>
      </c>
      <c r="W548" s="21">
        <f t="shared" ref="W548" si="5205">AVERAGE(V548:V549)</f>
        <v>101.10730851241216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-1</v>
      </c>
      <c r="AA548" s="23">
        <f t="shared" ref="AA548" si="5207">Y548+Y549</f>
        <v>217</v>
      </c>
      <c r="AB548" s="22">
        <f t="shared" ref="AB548" si="5208">D548-Z548</f>
        <v>1</v>
      </c>
      <c r="AC548" s="22">
        <f t="shared" ref="AC548" si="5209">AA548-E548</f>
        <v>217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98.922883172561626</v>
      </c>
      <c r="R549" s="32">
        <f t="shared" ref="R549" si="5213">AVERAGE(H549,L548)</f>
        <v>0.498</v>
      </c>
      <c r="S549" s="32">
        <f t="shared" ref="S549" si="5214">AVERAGE(I549,M548)</f>
        <v>0.29049999999999998</v>
      </c>
      <c r="T549" s="32">
        <f t="shared" ref="T549" si="5215">AVERAGE(J549,N548)</f>
        <v>0.13800000000000001</v>
      </c>
      <c r="U549" s="32">
        <f t="shared" ref="U549" si="5216">AVERAGE(K549,O548)</f>
        <v>0.22949999999999998</v>
      </c>
      <c r="V549" s="21">
        <f>Q549*Q548/'Advanced - Road'!$S$33</f>
        <v>101.10467109775978</v>
      </c>
      <c r="W549" s="21">
        <f t="shared" ref="W549" si="5217">W548</f>
        <v>101.10730851241216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108</v>
      </c>
      <c r="Z549" s="23">
        <f t="shared" ref="Z549" si="5218">-Z548</f>
        <v>1</v>
      </c>
      <c r="AA549" s="23">
        <f t="shared" ref="AA549" si="5219">AA548</f>
        <v>217</v>
      </c>
      <c r="AB549" s="22"/>
      <c r="AC549" s="22"/>
      <c r="AD549" s="22">
        <f t="shared" si="5149"/>
        <v>108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0.54100000000000004</v>
      </c>
      <c r="I550" s="31">
        <f>VLOOKUP($C550,'Four Factors - Road'!$B:$O,8,FALSE)</f>
        <v>0.28299999999999997</v>
      </c>
      <c r="J550" s="31">
        <f>VLOOKUP($C550,'Four Factors - Road'!$B:$O,9,FALSE)/100</f>
        <v>0.14300000000000002</v>
      </c>
      <c r="K550" s="31">
        <f>VLOOKUP($C550,'Four Factors - Road'!$B:$O,10,FALSE)/100</f>
        <v>0.21600000000000003</v>
      </c>
      <c r="L550" s="31">
        <f>VLOOKUP($C550,'Four Factors - Road'!$B:$O,11,FALSE)/100</f>
        <v>0.49700000000000005</v>
      </c>
      <c r="M550" s="31">
        <f>VLOOKUP($C550,'Four Factors - Road'!$B:$O,12,FALSE)</f>
        <v>0.27400000000000002</v>
      </c>
      <c r="N550" s="31">
        <f>VLOOKUP($C550,'Four Factors - Road'!$B:$O,13,FALSE)/100</f>
        <v>0.157</v>
      </c>
      <c r="O550" s="31">
        <f>VLOOKUP($C550,'Four Factors - Road'!$B:$O,14,FALSE)/100</f>
        <v>0.254</v>
      </c>
      <c r="P550" s="17">
        <f>VLOOKUP($C550,'Advanced - Road'!B:T,18,FALSE)</f>
        <v>103.18</v>
      </c>
      <c r="Q550" s="17">
        <f>(P550+'Advanced - Road'!$S$33)/2</f>
        <v>101.00046087888532</v>
      </c>
      <c r="R550" s="31">
        <f t="shared" ref="R550" si="5221">AVERAGE(H550,L551)</f>
        <v>0.52950000000000008</v>
      </c>
      <c r="S550" s="31">
        <f t="shared" ref="S550" si="5222">AVERAGE(I550,M551)</f>
        <v>0.2515</v>
      </c>
      <c r="T550" s="31">
        <f t="shared" ref="T550" si="5223">AVERAGE(J550,N551)</f>
        <v>0.14000000000000001</v>
      </c>
      <c r="U550" s="31">
        <f t="shared" ref="U550" si="5224">AVERAGE(K550,O551)</f>
        <v>0.20950000000000002</v>
      </c>
      <c r="V550" s="17">
        <f>Q550*Q551/'Advanced - Home'!$S$33</f>
        <v>100.35869598495805</v>
      </c>
      <c r="W550" s="17">
        <f t="shared" ref="W550" si="5225">AVERAGE(V550:V551)</f>
        <v>100.35607816637594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0.28699999999999998</v>
      </c>
      <c r="J551" s="31">
        <f>VLOOKUP($C551,'Four Factors - Home'!$B:$O,9,FALSE)/100</f>
        <v>0.13200000000000001</v>
      </c>
      <c r="K551" s="31">
        <f>VLOOKUP($C551,'Four Factors - Home'!$B:$O,10,FALSE)/100</f>
        <v>0.29699999999999999</v>
      </c>
      <c r="L551" s="31">
        <f>VLOOKUP($C551,'Four Factors - Home'!$B:$O,11,FALSE)/100</f>
        <v>0.51800000000000002</v>
      </c>
      <c r="M551" s="31">
        <f>VLOOKUP($C551,'Four Factors - Home'!$B:$O,12,FALSE)</f>
        <v>0.22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97.56</v>
      </c>
      <c r="Q551" s="17">
        <f>(P551+'Advanced - Home'!$S$33)/2</f>
        <v>98.187883172561612</v>
      </c>
      <c r="R551" s="31">
        <f t="shared" ref="R551" si="5233">AVERAGE(H551,L550)</f>
        <v>0.48450000000000004</v>
      </c>
      <c r="S551" s="31">
        <f t="shared" ref="S551" si="5234">AVERAGE(I551,M550)</f>
        <v>0.28049999999999997</v>
      </c>
      <c r="T551" s="31">
        <f t="shared" ref="T551" si="5235">AVERAGE(J551,N550)</f>
        <v>0.14450000000000002</v>
      </c>
      <c r="U551" s="31">
        <f t="shared" ref="U551" si="5236">AVERAGE(K551,O550)</f>
        <v>0.27549999999999997</v>
      </c>
      <c r="V551" s="17">
        <f>Q551*Q550/'Advanced - Road'!$S$33</f>
        <v>100.35346034779381</v>
      </c>
      <c r="W551" s="17">
        <f t="shared" ref="W551" si="5237">W550</f>
        <v>100.35607816637594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0.54100000000000004</v>
      </c>
      <c r="I552" s="32">
        <f>VLOOKUP($C552,'Four Factors - Road'!$B:$O,8,FALSE)</f>
        <v>0.28299999999999997</v>
      </c>
      <c r="J552" s="32">
        <f>VLOOKUP($C552,'Four Factors - Road'!$B:$O,9,FALSE)/100</f>
        <v>0.14300000000000002</v>
      </c>
      <c r="K552" s="32">
        <f>VLOOKUP($C552,'Four Factors - Road'!$B:$O,10,FALSE)/100</f>
        <v>0.21600000000000003</v>
      </c>
      <c r="L552" s="32">
        <f>VLOOKUP($C552,'Four Factors - Road'!$B:$O,11,FALSE)/100</f>
        <v>0.49700000000000005</v>
      </c>
      <c r="M552" s="32">
        <f>VLOOKUP($C552,'Four Factors - Road'!$B:$O,12,FALSE)</f>
        <v>0.27400000000000002</v>
      </c>
      <c r="N552" s="32">
        <f>VLOOKUP($C552,'Four Factors - Road'!$B:$O,13,FALSE)/100</f>
        <v>0.157</v>
      </c>
      <c r="O552" s="32">
        <f>VLOOKUP($C552,'Four Factors - Road'!$B:$O,14,FALSE)/100</f>
        <v>0.254</v>
      </c>
      <c r="P552" s="21">
        <f>VLOOKUP($C552,'Advanced - Road'!B:T,18,FALSE)</f>
        <v>103.18</v>
      </c>
      <c r="Q552" s="21">
        <f>(P552+'Advanced - Road'!$S$33)/2</f>
        <v>101.00046087888532</v>
      </c>
      <c r="R552" s="32">
        <f t="shared" ref="R552" si="5241">AVERAGE(H552,L553)</f>
        <v>0.52049999999999996</v>
      </c>
      <c r="S552" s="32">
        <f t="shared" ref="S552" si="5242">AVERAGE(I552,M553)</f>
        <v>0.2485</v>
      </c>
      <c r="T552" s="32">
        <f t="shared" ref="T552" si="5243">AVERAGE(J552,N553)</f>
        <v>0.13500000000000001</v>
      </c>
      <c r="U552" s="32">
        <f t="shared" ref="U552" si="5244">AVERAGE(K552,O553)</f>
        <v>0.22650000000000001</v>
      </c>
      <c r="V552" s="21">
        <f>Q552*Q553/'Advanced - Home'!$S$33</f>
        <v>100.96174015617275</v>
      </c>
      <c r="W552" s="21">
        <f t="shared" ref="W552" si="5245">AVERAGE(V552:V553)</f>
        <v>100.9591066074118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0.27900000000000003</v>
      </c>
      <c r="J553" s="32">
        <f>VLOOKUP($C553,'Four Factors - Home'!$B:$O,9,FALSE)/100</f>
        <v>0.13</v>
      </c>
      <c r="K553" s="32">
        <f>VLOOKUP($C553,'Four Factors - Home'!$B:$O,10,FALSE)/100</f>
        <v>0.23699999999999999</v>
      </c>
      <c r="L553" s="32">
        <f>VLOOKUP($C553,'Four Factors - Home'!$B:$O,11,FALSE)/100</f>
        <v>0.5</v>
      </c>
      <c r="M553" s="32">
        <f>VLOOKUP($C553,'Four Factors - Home'!$B:$O,12,FALSE)</f>
        <v>0.214</v>
      </c>
      <c r="N553" s="32">
        <f>VLOOKUP($C553,'Four Factors - Home'!$B:$O,13,FALSE)/100</f>
        <v>0.127</v>
      </c>
      <c r="O553" s="32">
        <f>VLOOKUP($C553,'Four Factors - Home'!$B:$O,14,FALSE)/100</f>
        <v>0.23699999999999999</v>
      </c>
      <c r="P553" s="21">
        <f>VLOOKUP($C553,'Advanced - Home'!B:T,18,FALSE)</f>
        <v>98.74</v>
      </c>
      <c r="Q553" s="21">
        <f>(P553+'Advanced - Home'!$S$33)/2</f>
        <v>98.777883172561616</v>
      </c>
      <c r="R553" s="32">
        <f t="shared" ref="R553" si="5253">AVERAGE(H553,L552)</f>
        <v>0.52700000000000002</v>
      </c>
      <c r="S553" s="32">
        <f t="shared" ref="S553" si="5254">AVERAGE(I553,M552)</f>
        <v>0.27650000000000002</v>
      </c>
      <c r="T553" s="32">
        <f t="shared" ref="T553" si="5255">AVERAGE(J553,N552)</f>
        <v>0.14350000000000002</v>
      </c>
      <c r="U553" s="32">
        <f t="shared" ref="U553" si="5256">AVERAGE(K553,O552)</f>
        <v>0.2455</v>
      </c>
      <c r="V553" s="21">
        <f>Q553*Q552/'Advanced - Road'!$S$33</f>
        <v>100.95647305865083</v>
      </c>
      <c r="W553" s="21">
        <f t="shared" ref="W553" si="5257">W552</f>
        <v>100.9591066074118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0.54100000000000004</v>
      </c>
      <c r="I554" s="31">
        <f>VLOOKUP($C554,'Four Factors - Road'!$B:$O,8,FALSE)</f>
        <v>0.28299999999999997</v>
      </c>
      <c r="J554" s="31">
        <f>VLOOKUP($C554,'Four Factors - Road'!$B:$O,9,FALSE)/100</f>
        <v>0.14300000000000002</v>
      </c>
      <c r="K554" s="31">
        <f>VLOOKUP($C554,'Four Factors - Road'!$B:$O,10,FALSE)/100</f>
        <v>0.21600000000000003</v>
      </c>
      <c r="L554" s="31">
        <f>VLOOKUP($C554,'Four Factors - Road'!$B:$O,11,FALSE)/100</f>
        <v>0.49700000000000005</v>
      </c>
      <c r="M554" s="31">
        <f>VLOOKUP($C554,'Four Factors - Road'!$B:$O,12,FALSE)</f>
        <v>0.27400000000000002</v>
      </c>
      <c r="N554" s="31">
        <f>VLOOKUP($C554,'Four Factors - Road'!$B:$O,13,FALSE)/100</f>
        <v>0.157</v>
      </c>
      <c r="O554" s="31">
        <f>VLOOKUP($C554,'Four Factors - Road'!$B:$O,14,FALSE)/100</f>
        <v>0.254</v>
      </c>
      <c r="P554" s="17">
        <f>VLOOKUP($C554,'Advanced - Road'!B:T,18,FALSE)</f>
        <v>103.18</v>
      </c>
      <c r="Q554" s="17">
        <f>(P554+'Advanced - Road'!$S$33)/2</f>
        <v>101.00046087888532</v>
      </c>
      <c r="R554" s="31">
        <f t="shared" ref="R554" si="5261">AVERAGE(H554,L555)</f>
        <v>0.52200000000000002</v>
      </c>
      <c r="S554" s="31">
        <f t="shared" ref="S554" si="5262">AVERAGE(I554,M555)</f>
        <v>0.27949999999999997</v>
      </c>
      <c r="T554" s="31">
        <f t="shared" ref="T554" si="5263">AVERAGE(J554,N555)</f>
        <v>0.15150000000000002</v>
      </c>
      <c r="U554" s="31">
        <f t="shared" ref="U554" si="5264">AVERAGE(K554,O555)</f>
        <v>0.22200000000000003</v>
      </c>
      <c r="V554" s="17">
        <f>Q554*Q555/'Advanced - Home'!$S$33</f>
        <v>98.375804981302863</v>
      </c>
      <c r="W554" s="17">
        <f t="shared" ref="W554" si="5265">AVERAGE(V554:V555)</f>
        <v>98.373238885681729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0.246</v>
      </c>
      <c r="J555" s="31">
        <f>VLOOKUP($C555,'Four Factors - Home'!$B:$O,9,FALSE)/100</f>
        <v>0.127</v>
      </c>
      <c r="K555" s="31">
        <f>VLOOKUP($C555,'Four Factors - Home'!$B:$O,10,FALSE)/100</f>
        <v>0.188</v>
      </c>
      <c r="L555" s="31">
        <f>VLOOKUP($C555,'Four Factors - Home'!$B:$O,11,FALSE)/100</f>
        <v>0.503</v>
      </c>
      <c r="M555" s="31">
        <f>VLOOKUP($C555,'Four Factors - Home'!$B:$O,12,FALSE)</f>
        <v>0.27600000000000002</v>
      </c>
      <c r="N555" s="31">
        <f>VLOOKUP($C555,'Four Factors - Home'!$B:$O,13,FALSE)/100</f>
        <v>0.16</v>
      </c>
      <c r="O555" s="31">
        <f>VLOOKUP($C555,'Four Factors - Home'!$B:$O,14,FALSE)/100</f>
        <v>0.22800000000000001</v>
      </c>
      <c r="P555" s="17">
        <f>VLOOKUP($C555,'Advanced - Home'!B:T,18,FALSE)</f>
        <v>93.68</v>
      </c>
      <c r="Q555" s="17">
        <f>(P555+'Advanced - Home'!$S$33)/2</f>
        <v>96.247883172561615</v>
      </c>
      <c r="R555" s="31">
        <f t="shared" ref="R555" si="5273">AVERAGE(H555,L554)</f>
        <v>0.505</v>
      </c>
      <c r="S555" s="31">
        <f t="shared" ref="S555" si="5274">AVERAGE(I555,M554)</f>
        <v>0.26</v>
      </c>
      <c r="T555" s="31">
        <f t="shared" ref="T555" si="5275">AVERAGE(J555,N554)</f>
        <v>0.14200000000000002</v>
      </c>
      <c r="U555" s="31">
        <f t="shared" ref="U555" si="5276">AVERAGE(K555,O554)</f>
        <v>0.221</v>
      </c>
      <c r="V555" s="17">
        <f>Q555*Q554/'Advanced - Road'!$S$33</f>
        <v>98.370672790060581</v>
      </c>
      <c r="W555" s="17">
        <f t="shared" ref="W555" si="5277">W554</f>
        <v>98.373238885681729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0.54100000000000004</v>
      </c>
      <c r="I556" s="32">
        <f>VLOOKUP($C556,'Four Factors - Road'!$B:$O,8,FALSE)</f>
        <v>0.28299999999999997</v>
      </c>
      <c r="J556" s="32">
        <f>VLOOKUP($C556,'Four Factors - Road'!$B:$O,9,FALSE)/100</f>
        <v>0.14300000000000002</v>
      </c>
      <c r="K556" s="32">
        <f>VLOOKUP($C556,'Four Factors - Road'!$B:$O,10,FALSE)/100</f>
        <v>0.21600000000000003</v>
      </c>
      <c r="L556" s="32">
        <f>VLOOKUP($C556,'Four Factors - Road'!$B:$O,11,FALSE)/100</f>
        <v>0.49700000000000005</v>
      </c>
      <c r="M556" s="32">
        <f>VLOOKUP($C556,'Four Factors - Road'!$B:$O,12,FALSE)</f>
        <v>0.27400000000000002</v>
      </c>
      <c r="N556" s="32">
        <f>VLOOKUP($C556,'Four Factors - Road'!$B:$O,13,FALSE)/100</f>
        <v>0.157</v>
      </c>
      <c r="O556" s="32">
        <f>VLOOKUP($C556,'Four Factors - Road'!$B:$O,14,FALSE)/100</f>
        <v>0.254</v>
      </c>
      <c r="P556" s="21">
        <f>VLOOKUP($C556,'Advanced - Road'!B:T,18,FALSE)</f>
        <v>103.18</v>
      </c>
      <c r="Q556" s="21">
        <f>(P556+'Advanced - Road'!$S$33)/2</f>
        <v>101.00046087888532</v>
      </c>
      <c r="R556" s="32">
        <f t="shared" ref="R556" si="5281">AVERAGE(H556,L557)</f>
        <v>0.53699999999999992</v>
      </c>
      <c r="S556" s="32">
        <f t="shared" ref="S556" si="5282">AVERAGE(I556,M557)</f>
        <v>0.26900000000000002</v>
      </c>
      <c r="T556" s="32">
        <f t="shared" ref="T556" si="5283">AVERAGE(J556,N557)</f>
        <v>0.128</v>
      </c>
      <c r="U556" s="32">
        <f t="shared" ref="U556" si="5284">AVERAGE(K556,O557)</f>
        <v>0.21250000000000002</v>
      </c>
      <c r="V556" s="21">
        <f>Q556*Q557/'Advanced - Home'!$S$33</f>
        <v>101.60055813415447</v>
      </c>
      <c r="W556" s="21">
        <f t="shared" ref="W556" si="5285">AVERAGE(V556:V557)</f>
        <v>101.59790792206844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-3</v>
      </c>
      <c r="AA556" s="23">
        <f t="shared" ref="AA556" si="5287">Y556+Y557</f>
        <v>225</v>
      </c>
      <c r="AB556" s="22">
        <f t="shared" ref="AB556" si="5288">D556-Z556</f>
        <v>3</v>
      </c>
      <c r="AC556" s="22">
        <f t="shared" ref="AC556" si="5289">AA556-E556</f>
        <v>225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0.53700000000000003</v>
      </c>
      <c r="I557" s="32">
        <f>VLOOKUP($C557,'Four Factors - Home'!$B:$O,8,FALSE)</f>
        <v>0.28599999999999998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0.28100000000000003</v>
      </c>
      <c r="L557" s="32">
        <f>VLOOKUP($C557,'Four Factors - Home'!$B:$O,11,FALSE)/100</f>
        <v>0.53299999999999992</v>
      </c>
      <c r="M557" s="32">
        <f>VLOOKUP($C557,'Four Factors - Home'!$B:$O,12,FALSE)</f>
        <v>0.255</v>
      </c>
      <c r="N557" s="32">
        <f>VLOOKUP($C557,'Four Factors - Home'!$B:$O,13,FALSE)/100</f>
        <v>0.113</v>
      </c>
      <c r="O557" s="32">
        <f>VLOOKUP($C557,'Four Factors - Home'!$B:$O,14,FALSE)/100</f>
        <v>0.20899999999999999</v>
      </c>
      <c r="P557" s="21">
        <f>VLOOKUP($C557,'Advanced - Home'!B:T,18,FALSE)</f>
        <v>99.99</v>
      </c>
      <c r="Q557" s="21">
        <f>(P557+'Advanced - Home'!$S$33)/2</f>
        <v>99.402883172561616</v>
      </c>
      <c r="R557" s="32">
        <f t="shared" ref="R557" si="5293">AVERAGE(H557,L556)</f>
        <v>0.51700000000000002</v>
      </c>
      <c r="S557" s="32">
        <f t="shared" ref="S557" si="5294">AVERAGE(I557,M556)</f>
        <v>0.28000000000000003</v>
      </c>
      <c r="T557" s="32">
        <f t="shared" ref="T557" si="5295">AVERAGE(J557,N556)</f>
        <v>0.15050000000000002</v>
      </c>
      <c r="U557" s="32">
        <f t="shared" ref="U557" si="5296">AVERAGE(K557,O556)</f>
        <v>0.26750000000000002</v>
      </c>
      <c r="V557" s="21">
        <f>Q557*Q556/'Advanced - Road'!$S$33</f>
        <v>101.59525770998242</v>
      </c>
      <c r="W557" s="21">
        <f t="shared" ref="W557" si="5297">W556</f>
        <v>101.59790792206844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111</v>
      </c>
      <c r="Z557" s="23">
        <f t="shared" ref="Z557" si="5298">-Z556</f>
        <v>3</v>
      </c>
      <c r="AA557" s="23">
        <f t="shared" ref="AA557" si="5299">AA556</f>
        <v>225</v>
      </c>
      <c r="AB557" s="22"/>
      <c r="AC557" s="22"/>
      <c r="AD557" s="22">
        <f t="shared" si="5149"/>
        <v>111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0.54100000000000004</v>
      </c>
      <c r="I558" s="31">
        <f>VLOOKUP($C558,'Four Factors - Road'!$B:$O,8,FALSE)</f>
        <v>0.28299999999999997</v>
      </c>
      <c r="J558" s="31">
        <f>VLOOKUP($C558,'Four Factors - Road'!$B:$O,9,FALSE)/100</f>
        <v>0.14300000000000002</v>
      </c>
      <c r="K558" s="31">
        <f>VLOOKUP($C558,'Four Factors - Road'!$B:$O,10,FALSE)/100</f>
        <v>0.21600000000000003</v>
      </c>
      <c r="L558" s="31">
        <f>VLOOKUP($C558,'Four Factors - Road'!$B:$O,11,FALSE)/100</f>
        <v>0.49700000000000005</v>
      </c>
      <c r="M558" s="31">
        <f>VLOOKUP($C558,'Four Factors - Road'!$B:$O,12,FALSE)</f>
        <v>0.27400000000000002</v>
      </c>
      <c r="N558" s="31">
        <f>VLOOKUP($C558,'Four Factors - Road'!$B:$O,13,FALSE)/100</f>
        <v>0.157</v>
      </c>
      <c r="O558" s="31">
        <f>VLOOKUP($C558,'Four Factors - Road'!$B:$O,14,FALSE)/100</f>
        <v>0.254</v>
      </c>
      <c r="P558" s="17">
        <f>VLOOKUP($C558,'Advanced - Road'!B:T,18,FALSE)</f>
        <v>103.18</v>
      </c>
      <c r="Q558" s="17">
        <f>(P558+'Advanced - Road'!$S$33)/2</f>
        <v>101.00046087888532</v>
      </c>
      <c r="R558" s="31">
        <f t="shared" ref="R558" si="5301">AVERAGE(H558,L559)</f>
        <v>0.51600000000000001</v>
      </c>
      <c r="S558" s="31">
        <f t="shared" ref="S558" si="5302">AVERAGE(I558,M559)</f>
        <v>0.27800000000000002</v>
      </c>
      <c r="T558" s="31">
        <f t="shared" ref="T558" si="5303">AVERAGE(J558,N559)</f>
        <v>0.14100000000000001</v>
      </c>
      <c r="U558" s="31">
        <f t="shared" ref="U558" si="5304">AVERAGE(K558,O559)</f>
        <v>0.20300000000000001</v>
      </c>
      <c r="V558" s="17">
        <f>Q558*Q559/'Advanced - Home'!$S$33</f>
        <v>100.73687622792322</v>
      </c>
      <c r="W558" s="17">
        <f t="shared" ref="W558" si="5305">AVERAGE(V558:V559)</f>
        <v>100.73424854465267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0.503</v>
      </c>
      <c r="I559" s="31">
        <f>VLOOKUP($C559,'Four Factors - Home'!$B:$O,8,FALSE)</f>
        <v>0.22600000000000001</v>
      </c>
      <c r="J559" s="31">
        <f>VLOOKUP($C559,'Four Factors - Home'!$B:$O,9,FALSE)/100</f>
        <v>0.124</v>
      </c>
      <c r="K559" s="31">
        <f>VLOOKUP($C559,'Four Factors - Home'!$B:$O,10,FALSE)/100</f>
        <v>0.24199999999999999</v>
      </c>
      <c r="L559" s="31">
        <f>VLOOKUP($C559,'Four Factors - Home'!$B:$O,11,FALSE)/100</f>
        <v>0.49099999999999999</v>
      </c>
      <c r="M559" s="31">
        <f>VLOOKUP($C559,'Four Factors - Home'!$B:$O,12,FALSE)</f>
        <v>0.27300000000000002</v>
      </c>
      <c r="N559" s="31">
        <f>VLOOKUP($C559,'Four Factors - Home'!$B:$O,13,FALSE)/100</f>
        <v>0.13900000000000001</v>
      </c>
      <c r="O559" s="31">
        <f>VLOOKUP($C559,'Four Factors - Home'!$B:$O,14,FALSE)/100</f>
        <v>0.19</v>
      </c>
      <c r="P559" s="17">
        <f>VLOOKUP($C559,'Advanced - Home'!B:T,18,FALSE)</f>
        <v>98.3</v>
      </c>
      <c r="Q559" s="17">
        <f>(P559+'Advanced - Home'!$S$33)/2</f>
        <v>98.557883172561617</v>
      </c>
      <c r="R559" s="31">
        <f t="shared" ref="R559" si="5313">AVERAGE(H559,L558)</f>
        <v>0.5</v>
      </c>
      <c r="S559" s="31">
        <f t="shared" ref="S559" si="5314">AVERAGE(I559,M558)</f>
        <v>0.25</v>
      </c>
      <c r="T559" s="31">
        <f t="shared" ref="T559" si="5315">AVERAGE(J559,N558)</f>
        <v>0.14050000000000001</v>
      </c>
      <c r="U559" s="31">
        <f t="shared" ref="U559" si="5316">AVERAGE(K559,O558)</f>
        <v>0.248</v>
      </c>
      <c r="V559" s="17">
        <f>Q559*Q558/'Advanced - Road'!$S$33</f>
        <v>100.73162086138211</v>
      </c>
      <c r="W559" s="17">
        <f t="shared" ref="W559" si="5317">W558</f>
        <v>100.73424854465267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0.54100000000000004</v>
      </c>
      <c r="I560" s="32">
        <f>VLOOKUP($C560,'Four Factors - Road'!$B:$O,8,FALSE)</f>
        <v>0.28299999999999997</v>
      </c>
      <c r="J560" s="32">
        <f>VLOOKUP($C560,'Four Factors - Road'!$B:$O,9,FALSE)/100</f>
        <v>0.14300000000000002</v>
      </c>
      <c r="K560" s="32">
        <f>VLOOKUP($C560,'Four Factors - Road'!$B:$O,10,FALSE)/100</f>
        <v>0.21600000000000003</v>
      </c>
      <c r="L560" s="32">
        <f>VLOOKUP($C560,'Four Factors - Road'!$B:$O,11,FALSE)/100</f>
        <v>0.49700000000000005</v>
      </c>
      <c r="M560" s="32">
        <f>VLOOKUP($C560,'Four Factors - Road'!$B:$O,12,FALSE)</f>
        <v>0.27400000000000002</v>
      </c>
      <c r="N560" s="32">
        <f>VLOOKUP($C560,'Four Factors - Road'!$B:$O,13,FALSE)/100</f>
        <v>0.157</v>
      </c>
      <c r="O560" s="32">
        <f>VLOOKUP($C560,'Four Factors - Road'!$B:$O,14,FALSE)/100</f>
        <v>0.254</v>
      </c>
      <c r="P560" s="21">
        <f>VLOOKUP($C560,'Advanced - Road'!B:T,18,FALSE)</f>
        <v>103.18</v>
      </c>
      <c r="Q560" s="21">
        <f>(P560+'Advanced - Road'!$S$33)/2</f>
        <v>101.00046087888532</v>
      </c>
      <c r="R560" s="32">
        <f t="shared" ref="R560" si="5321">AVERAGE(H560,L561)</f>
        <v>0.50900000000000001</v>
      </c>
      <c r="S560" s="32">
        <f t="shared" ref="S560" si="5322">AVERAGE(I560,M561)</f>
        <v>0.26849999999999996</v>
      </c>
      <c r="T560" s="32">
        <f t="shared" ref="T560" si="5323">AVERAGE(J560,N561)</f>
        <v>0.14250000000000002</v>
      </c>
      <c r="U560" s="32">
        <f t="shared" ref="U560" si="5324">AVERAGE(K560,O561)</f>
        <v>0.22550000000000001</v>
      </c>
      <c r="V560" s="21">
        <f>Q560*Q561/'Advanced - Home'!$S$33</f>
        <v>102.99062605424264</v>
      </c>
      <c r="W560" s="21">
        <f t="shared" ref="W560" si="5325">AVERAGE(V560:V561)</f>
        <v>102.9879395827613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100.76288317256162</v>
      </c>
      <c r="R561" s="32">
        <f t="shared" ref="R561" si="5333">AVERAGE(H561,L560)</f>
        <v>0.54400000000000004</v>
      </c>
      <c r="S561" s="32">
        <f t="shared" ref="S561" si="5334">AVERAGE(I561,M560)</f>
        <v>0.26450000000000001</v>
      </c>
      <c r="T561" s="32">
        <f t="shared" ref="T561" si="5335">AVERAGE(J561,N560)</f>
        <v>0.14899999999999999</v>
      </c>
      <c r="U561" s="32">
        <f t="shared" ref="U561" si="5336">AVERAGE(K561,O560)</f>
        <v>0.24</v>
      </c>
      <c r="V561" s="21">
        <f>Q561*Q560/'Advanced - Road'!$S$33</f>
        <v>102.98525311127995</v>
      </c>
      <c r="W561" s="21">
        <f t="shared" ref="W561" si="5337">W560</f>
        <v>102.9879395827613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0.54100000000000004</v>
      </c>
      <c r="I562" s="31">
        <f>VLOOKUP($C562,'Four Factors - Road'!$B:$O,8,FALSE)</f>
        <v>0.28299999999999997</v>
      </c>
      <c r="J562" s="31">
        <f>VLOOKUP($C562,'Four Factors - Road'!$B:$O,9,FALSE)/100</f>
        <v>0.14300000000000002</v>
      </c>
      <c r="K562" s="31">
        <f>VLOOKUP($C562,'Four Factors - Road'!$B:$O,10,FALSE)/100</f>
        <v>0.21600000000000003</v>
      </c>
      <c r="L562" s="31">
        <f>VLOOKUP($C562,'Four Factors - Road'!$B:$O,11,FALSE)/100</f>
        <v>0.49700000000000005</v>
      </c>
      <c r="M562" s="31">
        <f>VLOOKUP($C562,'Four Factors - Road'!$B:$O,12,FALSE)</f>
        <v>0.27400000000000002</v>
      </c>
      <c r="N562" s="31">
        <f>VLOOKUP($C562,'Four Factors - Road'!$B:$O,13,FALSE)/100</f>
        <v>0.157</v>
      </c>
      <c r="O562" s="31">
        <f>VLOOKUP($C562,'Four Factors - Road'!$B:$O,14,FALSE)/100</f>
        <v>0.254</v>
      </c>
      <c r="P562" s="17">
        <f>VLOOKUP($C562,'Advanced - Road'!B:T,18,FALSE)</f>
        <v>103.18</v>
      </c>
      <c r="Q562" s="17">
        <f>(P562+'Advanced - Road'!$S$33)/2</f>
        <v>101.00046087888532</v>
      </c>
      <c r="R562" s="31">
        <f t="shared" ref="R562" si="5341">AVERAGE(H562,L563)</f>
        <v>0.52500000000000002</v>
      </c>
      <c r="S562" s="31">
        <f t="shared" ref="S562" si="5342">AVERAGE(I562,M563)</f>
        <v>0.26</v>
      </c>
      <c r="T562" s="31">
        <f t="shared" ref="T562" si="5343">AVERAGE(J562,N563)</f>
        <v>0.14600000000000002</v>
      </c>
      <c r="U562" s="31">
        <f t="shared" ref="U562" si="5344">AVERAGE(K562,O563)</f>
        <v>0.23100000000000004</v>
      </c>
      <c r="V562" s="17">
        <f>Q562*Q563/'Advanced - Home'!$S$33</f>
        <v>102.82708865187931</v>
      </c>
      <c r="W562" s="17">
        <f t="shared" ref="W562" si="5345">AVERAGE(V562:V563)</f>
        <v>102.82440644620918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0.54500000000000004</v>
      </c>
      <c r="I563" s="31">
        <f>VLOOKUP($C563,'Four Factors - Home'!$B:$O,8,FALSE)</f>
        <v>0.312</v>
      </c>
      <c r="J563" s="31">
        <f>VLOOKUP($C563,'Four Factors - Home'!$B:$O,9,FALSE)/100</f>
        <v>0.13800000000000001</v>
      </c>
      <c r="K563" s="31">
        <f>VLOOKUP($C563,'Four Factors - Home'!$B:$O,10,FALSE)/100</f>
        <v>0.252</v>
      </c>
      <c r="L563" s="31">
        <f>VLOOKUP($C563,'Four Factors - Home'!$B:$O,11,FALSE)/100</f>
        <v>0.50900000000000001</v>
      </c>
      <c r="M563" s="31">
        <f>VLOOKUP($C563,'Four Factors - Home'!$B:$O,12,FALSE)</f>
        <v>0.23699999999999999</v>
      </c>
      <c r="N563" s="31">
        <f>VLOOKUP($C563,'Four Factors - Home'!$B:$O,13,FALSE)/100</f>
        <v>0.14899999999999999</v>
      </c>
      <c r="O563" s="31">
        <f>VLOOKUP($C563,'Four Factors - Home'!$B:$O,14,FALSE)/100</f>
        <v>0.24600000000000002</v>
      </c>
      <c r="P563" s="17">
        <f>VLOOKUP($C563,'Advanced - Home'!B:T,18,FALSE)</f>
        <v>102.39</v>
      </c>
      <c r="Q563" s="17">
        <f>(P563+'Advanced - Home'!$S$33)/2</f>
        <v>100.60288317256162</v>
      </c>
      <c r="R563" s="31">
        <f t="shared" ref="R563" si="5353">AVERAGE(H563,L562)</f>
        <v>0.52100000000000002</v>
      </c>
      <c r="S563" s="31">
        <f t="shared" ref="S563" si="5354">AVERAGE(I563,M562)</f>
        <v>0.29300000000000004</v>
      </c>
      <c r="T563" s="31">
        <f t="shared" ref="T563" si="5355">AVERAGE(J563,N562)</f>
        <v>0.14750000000000002</v>
      </c>
      <c r="U563" s="31">
        <f t="shared" ref="U563" si="5356">AVERAGE(K563,O562)</f>
        <v>0.253</v>
      </c>
      <c r="V563" s="17">
        <f>Q563*Q562/'Advanced - Road'!$S$33</f>
        <v>102.82172424053906</v>
      </c>
      <c r="W563" s="17">
        <f t="shared" ref="W563" si="5357">W562</f>
        <v>102.82440644620918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0.54100000000000004</v>
      </c>
      <c r="I564" s="32">
        <f>VLOOKUP($C564,'Four Factors - Road'!$B:$O,8,FALSE)</f>
        <v>0.28299999999999997</v>
      </c>
      <c r="J564" s="32">
        <f>VLOOKUP($C564,'Four Factors - Road'!$B:$O,9,FALSE)/100</f>
        <v>0.14300000000000002</v>
      </c>
      <c r="K564" s="32">
        <f>VLOOKUP($C564,'Four Factors - Road'!$B:$O,10,FALSE)/100</f>
        <v>0.21600000000000003</v>
      </c>
      <c r="L564" s="32">
        <f>VLOOKUP($C564,'Four Factors - Road'!$B:$O,11,FALSE)/100</f>
        <v>0.49700000000000005</v>
      </c>
      <c r="M564" s="32">
        <f>VLOOKUP($C564,'Four Factors - Road'!$B:$O,12,FALSE)</f>
        <v>0.27400000000000002</v>
      </c>
      <c r="N564" s="32">
        <f>VLOOKUP($C564,'Four Factors - Road'!$B:$O,13,FALSE)/100</f>
        <v>0.157</v>
      </c>
      <c r="O564" s="32">
        <f>VLOOKUP($C564,'Four Factors - Road'!$B:$O,14,FALSE)/100</f>
        <v>0.254</v>
      </c>
      <c r="P564" s="21">
        <f>VLOOKUP($C564,'Advanced - Road'!B:T,18,FALSE)</f>
        <v>103.18</v>
      </c>
      <c r="Q564" s="21">
        <f>(P564+'Advanced - Road'!$S$33)/2</f>
        <v>101.00046087888532</v>
      </c>
      <c r="R564" s="32">
        <f t="shared" ref="R564" si="5361">AVERAGE(H564,L565)</f>
        <v>0.51900000000000002</v>
      </c>
      <c r="S564" s="32">
        <f t="shared" ref="S564" si="5362">AVERAGE(I564,M565)</f>
        <v>0.28200000000000003</v>
      </c>
      <c r="T564" s="32">
        <f t="shared" ref="T564" si="5363">AVERAGE(J564,N565)</f>
        <v>0.14650000000000002</v>
      </c>
      <c r="U564" s="32">
        <f t="shared" ref="U564" si="5364">AVERAGE(K564,O565)</f>
        <v>0.22750000000000001</v>
      </c>
      <c r="V564" s="21">
        <f>Q564*Q565/'Advanced - Home'!$S$33</f>
        <v>100.91574526175809</v>
      </c>
      <c r="W564" s="21">
        <f t="shared" ref="W564" si="5365">AVERAGE(V564:V565)</f>
        <v>100.91311291275653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0.52500000000000002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98.732883172561628</v>
      </c>
      <c r="R565" s="32">
        <f t="shared" ref="R565" si="5373">AVERAGE(H565,L564)</f>
        <v>0.51100000000000001</v>
      </c>
      <c r="S565" s="32">
        <f t="shared" ref="S565" si="5374">AVERAGE(I565,M564)</f>
        <v>0.26250000000000001</v>
      </c>
      <c r="T565" s="32">
        <f t="shared" ref="T565" si="5375">AVERAGE(J565,N564)</f>
        <v>0.14450000000000002</v>
      </c>
      <c r="U565" s="32">
        <f t="shared" ref="U565" si="5376">AVERAGE(K565,O564)</f>
        <v>0.22500000000000001</v>
      </c>
      <c r="V565" s="21">
        <f>Q565*Q564/'Advanced - Road'!$S$33</f>
        <v>100.91048056375497</v>
      </c>
      <c r="W565" s="21">
        <f t="shared" ref="W565" si="5377">W564</f>
        <v>100.91311291275653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0.54100000000000004</v>
      </c>
      <c r="I566" s="31">
        <f>VLOOKUP($C566,'Four Factors - Road'!$B:$O,8,FALSE)</f>
        <v>0.28299999999999997</v>
      </c>
      <c r="J566" s="31">
        <f>VLOOKUP($C566,'Four Factors - Road'!$B:$O,9,FALSE)/100</f>
        <v>0.14300000000000002</v>
      </c>
      <c r="K566" s="31">
        <f>VLOOKUP($C566,'Four Factors - Road'!$B:$O,10,FALSE)/100</f>
        <v>0.21600000000000003</v>
      </c>
      <c r="L566" s="31">
        <f>VLOOKUP($C566,'Four Factors - Road'!$B:$O,11,FALSE)/100</f>
        <v>0.49700000000000005</v>
      </c>
      <c r="M566" s="31">
        <f>VLOOKUP($C566,'Four Factors - Road'!$B:$O,12,FALSE)</f>
        <v>0.27400000000000002</v>
      </c>
      <c r="N566" s="31">
        <f>VLOOKUP($C566,'Four Factors - Road'!$B:$O,13,FALSE)/100</f>
        <v>0.157</v>
      </c>
      <c r="O566" s="31">
        <f>VLOOKUP($C566,'Four Factors - Road'!$B:$O,14,FALSE)/100</f>
        <v>0.254</v>
      </c>
      <c r="P566" s="17">
        <f>VLOOKUP($C566,'Advanced - Road'!B:T,18,FALSE)</f>
        <v>103.18</v>
      </c>
      <c r="Q566" s="17">
        <f>(P566+'Advanced - Road'!$S$33)/2</f>
        <v>101.00046087888532</v>
      </c>
      <c r="R566" s="31">
        <f t="shared" ref="R566" si="5381">AVERAGE(H566,L567)</f>
        <v>0.51449999999999996</v>
      </c>
      <c r="S566" s="31">
        <f t="shared" ref="S566" si="5382">AVERAGE(I566,M567)</f>
        <v>0.28200000000000003</v>
      </c>
      <c r="T566" s="31">
        <f t="shared" ref="T566" si="5383">AVERAGE(J566,N567)</f>
        <v>0.14700000000000002</v>
      </c>
      <c r="U566" s="31">
        <f t="shared" ref="U566" si="5384">AVERAGE(K566,O567)</f>
        <v>0.23200000000000001</v>
      </c>
      <c r="V566" s="17">
        <f>Q566*Q567/'Advanced - Home'!$S$33</f>
        <v>100.80842384145716</v>
      </c>
      <c r="W566" s="17">
        <f t="shared" ref="W566" si="5385">AVERAGE(V566:V567)</f>
        <v>100.8057942918942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0.53799999999999992</v>
      </c>
      <c r="I567" s="31">
        <f>VLOOKUP($C567,'Four Factors - Home'!$B:$O,8,FALSE)</f>
        <v>0.29599999999999999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0.48799999999999999</v>
      </c>
      <c r="M567" s="31">
        <f>VLOOKUP($C567,'Four Factors - Home'!$B:$O,12,FALSE)</f>
        <v>0.28100000000000003</v>
      </c>
      <c r="N567" s="31">
        <f>VLOOKUP($C567,'Four Factors - Home'!$B:$O,13,FALSE)/100</f>
        <v>0.151</v>
      </c>
      <c r="O567" s="31">
        <f>VLOOKUP($C567,'Four Factors - Home'!$B:$O,14,FALSE)/100</f>
        <v>0.248</v>
      </c>
      <c r="P567" s="17">
        <f>VLOOKUP($C567,'Advanced - Home'!B:T,18,FALSE)</f>
        <v>98.44</v>
      </c>
      <c r="Q567" s="17">
        <f>(P567+'Advanced - Home'!$S$33)/2</f>
        <v>98.62788317256161</v>
      </c>
      <c r="R567" s="31">
        <f t="shared" ref="R567" si="5393">AVERAGE(H567,L566)</f>
        <v>0.51749999999999996</v>
      </c>
      <c r="S567" s="31">
        <f t="shared" ref="S567" si="5394">AVERAGE(I567,M566)</f>
        <v>0.28500000000000003</v>
      </c>
      <c r="T567" s="31">
        <f t="shared" ref="T567" si="5395">AVERAGE(J567,N566)</f>
        <v>0.14650000000000002</v>
      </c>
      <c r="U567" s="31">
        <f t="shared" ref="U567" si="5396">AVERAGE(K567,O566)</f>
        <v>0.23749999999999999</v>
      </c>
      <c r="V567" s="17">
        <f>Q567*Q566/'Advanced - Road'!$S$33</f>
        <v>100.80316474233125</v>
      </c>
      <c r="W567" s="17">
        <f t="shared" ref="W567" si="5397">W566</f>
        <v>100.8057942918942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0.54100000000000004</v>
      </c>
      <c r="I568" s="32">
        <f>VLOOKUP($C568,'Four Factors - Road'!$B:$O,8,FALSE)</f>
        <v>0.28299999999999997</v>
      </c>
      <c r="J568" s="32">
        <f>VLOOKUP($C568,'Four Factors - Road'!$B:$O,9,FALSE)/100</f>
        <v>0.14300000000000002</v>
      </c>
      <c r="K568" s="32">
        <f>VLOOKUP($C568,'Four Factors - Road'!$B:$O,10,FALSE)/100</f>
        <v>0.21600000000000003</v>
      </c>
      <c r="L568" s="32">
        <f>VLOOKUP($C568,'Four Factors - Road'!$B:$O,11,FALSE)/100</f>
        <v>0.49700000000000005</v>
      </c>
      <c r="M568" s="32">
        <f>VLOOKUP($C568,'Four Factors - Road'!$B:$O,12,FALSE)</f>
        <v>0.27400000000000002</v>
      </c>
      <c r="N568" s="32">
        <f>VLOOKUP($C568,'Four Factors - Road'!$B:$O,13,FALSE)/100</f>
        <v>0.157</v>
      </c>
      <c r="O568" s="32">
        <f>VLOOKUP($C568,'Four Factors - Road'!$B:$O,14,FALSE)/100</f>
        <v>0.254</v>
      </c>
      <c r="P568" s="21">
        <f>VLOOKUP($C568,'Advanced - Road'!B:T,18,FALSE)</f>
        <v>103.18</v>
      </c>
      <c r="Q568" s="21">
        <f>(P568+'Advanced - Road'!$S$33)/2</f>
        <v>101.00046087888532</v>
      </c>
      <c r="R568" s="32">
        <f t="shared" ref="R568" si="5401">AVERAGE(H568,L569)</f>
        <v>0.53649999999999998</v>
      </c>
      <c r="S568" s="32">
        <f t="shared" ref="S568" si="5402">AVERAGE(I568,M569)</f>
        <v>0.27549999999999997</v>
      </c>
      <c r="T568" s="32">
        <f t="shared" ref="T568" si="5403">AVERAGE(J568,N569)</f>
        <v>0.14350000000000002</v>
      </c>
      <c r="U568" s="32">
        <f t="shared" ref="U568" si="5404">AVERAGE(K568,O569)</f>
        <v>0.22500000000000001</v>
      </c>
      <c r="V568" s="21">
        <f>Q568*Q569/'Advanced - Home'!$S$33</f>
        <v>101.78453771181319</v>
      </c>
      <c r="W568" s="21">
        <f t="shared" ref="W568" si="5405">AVERAGE(V568:V569)</f>
        <v>101.78188270068955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0.51500000000000001</v>
      </c>
      <c r="I569" s="32">
        <f>VLOOKUP($C569,'Four Factors - Home'!$B:$O,8,FALSE)</f>
        <v>0.26200000000000001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0.26400000000000001</v>
      </c>
      <c r="L569" s="32">
        <f>VLOOKUP($C569,'Four Factors - Home'!$B:$O,11,FALSE)/100</f>
        <v>0.53200000000000003</v>
      </c>
      <c r="M569" s="32">
        <f>VLOOKUP($C569,'Four Factors - Home'!$B:$O,12,FALSE)</f>
        <v>0.26800000000000002</v>
      </c>
      <c r="N569" s="32">
        <f>VLOOKUP($C569,'Four Factors - Home'!$B:$O,13,FALSE)/100</f>
        <v>0.14400000000000002</v>
      </c>
      <c r="O569" s="32">
        <f>VLOOKUP($C569,'Four Factors - Home'!$B:$O,14,FALSE)/100</f>
        <v>0.23399999999999999</v>
      </c>
      <c r="P569" s="21">
        <f>VLOOKUP($C569,'Advanced - Home'!B:T,18,FALSE)</f>
        <v>100.35</v>
      </c>
      <c r="Q569" s="21">
        <f>(P569+'Advanced - Home'!$S$33)/2</f>
        <v>99.582883172561623</v>
      </c>
      <c r="R569" s="32">
        <f t="shared" ref="R569" si="5413">AVERAGE(H569,L568)</f>
        <v>0.50600000000000001</v>
      </c>
      <c r="S569" s="32">
        <f t="shared" ref="S569" si="5414">AVERAGE(I569,M568)</f>
        <v>0.26800000000000002</v>
      </c>
      <c r="T569" s="32">
        <f t="shared" ref="T569" si="5415">AVERAGE(J569,N568)</f>
        <v>0.152</v>
      </c>
      <c r="U569" s="32">
        <f t="shared" ref="U569" si="5416">AVERAGE(K569,O568)</f>
        <v>0.25900000000000001</v>
      </c>
      <c r="V569" s="21">
        <f>Q569*Q568/'Advanced - Road'!$S$33</f>
        <v>101.77922768956591</v>
      </c>
      <c r="W569" s="21">
        <f t="shared" ref="W569" si="5417">W568</f>
        <v>101.78188270068955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0.54100000000000004</v>
      </c>
      <c r="I570" s="31">
        <f>VLOOKUP($C570,'Four Factors - Road'!$B:$O,8,FALSE)</f>
        <v>0.28299999999999997</v>
      </c>
      <c r="J570" s="31">
        <f>VLOOKUP($C570,'Four Factors - Road'!$B:$O,9,FALSE)/100</f>
        <v>0.14300000000000002</v>
      </c>
      <c r="K570" s="31">
        <f>VLOOKUP($C570,'Four Factors - Road'!$B:$O,10,FALSE)/100</f>
        <v>0.21600000000000003</v>
      </c>
      <c r="L570" s="31">
        <f>VLOOKUP($C570,'Four Factors - Road'!$B:$O,11,FALSE)/100</f>
        <v>0.49700000000000005</v>
      </c>
      <c r="M570" s="31">
        <f>VLOOKUP($C570,'Four Factors - Road'!$B:$O,12,FALSE)</f>
        <v>0.27400000000000002</v>
      </c>
      <c r="N570" s="31">
        <f>VLOOKUP($C570,'Four Factors - Road'!$B:$O,13,FALSE)/100</f>
        <v>0.157</v>
      </c>
      <c r="O570" s="31">
        <f>VLOOKUP($C570,'Four Factors - Road'!$B:$O,14,FALSE)/100</f>
        <v>0.254</v>
      </c>
      <c r="P570" s="17">
        <f>VLOOKUP($C570,'Advanced - Road'!B:T,18,FALSE)</f>
        <v>103.18</v>
      </c>
      <c r="Q570" s="17">
        <f>(P570+'Advanced - Road'!$S$33)/2</f>
        <v>101.00046087888532</v>
      </c>
      <c r="R570" s="31">
        <f t="shared" ref="R570" si="5421">AVERAGE(H570,L571)</f>
        <v>0.50900000000000001</v>
      </c>
      <c r="S570" s="31">
        <f t="shared" ref="S570" si="5422">AVERAGE(I570,M571)</f>
        <v>0.3175</v>
      </c>
      <c r="T570" s="31">
        <f t="shared" ref="T570" si="5423">AVERAGE(J570,N571)</f>
        <v>0.14700000000000002</v>
      </c>
      <c r="U570" s="31">
        <f t="shared" ref="U570" si="5424">AVERAGE(K570,O571)</f>
        <v>0.21400000000000002</v>
      </c>
      <c r="V570" s="17">
        <f>Q570*Q571/'Advanced - Home'!$S$33</f>
        <v>99.510345710198365</v>
      </c>
      <c r="W570" s="17">
        <f t="shared" ref="W570" si="5425">AVERAGE(V570:V571)</f>
        <v>99.507750020511935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107</v>
      </c>
      <c r="Z570" s="19">
        <f t="shared" ref="Z570" si="5426">Y571-Y570</f>
        <v>-2</v>
      </c>
      <c r="AA570" s="19">
        <f t="shared" ref="AA570" si="5427">Y570+Y571</f>
        <v>212</v>
      </c>
      <c r="AB570" s="4">
        <f t="shared" ref="AB570" si="5428">D570-Z570</f>
        <v>2</v>
      </c>
      <c r="AC570" s="4">
        <f t="shared" ref="AC570" si="5429">AA570-E570</f>
        <v>212</v>
      </c>
      <c r="AD570" s="4">
        <f t="shared" si="5149"/>
        <v>107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0.46899999999999997</v>
      </c>
      <c r="I571" s="31">
        <f>VLOOKUP($C571,'Four Factors - Home'!$B:$O,8,FALSE)</f>
        <v>0.29699999999999999</v>
      </c>
      <c r="J571" s="31">
        <f>VLOOKUP($C571,'Four Factors - Home'!$B:$O,9,FALSE)/100</f>
        <v>0.14199999999999999</v>
      </c>
      <c r="K571" s="31">
        <f>VLOOKUP($C571,'Four Factors - Home'!$B:$O,10,FALSE)/100</f>
        <v>0.27399999999999997</v>
      </c>
      <c r="L571" s="31">
        <f>VLOOKUP($C571,'Four Factors - Home'!$B:$O,11,FALSE)/100</f>
        <v>0.47700000000000004</v>
      </c>
      <c r="M571" s="31">
        <f>VLOOKUP($C571,'Four Factors - Home'!$B:$O,12,FALSE)</f>
        <v>0.35199999999999998</v>
      </c>
      <c r="N571" s="31">
        <f>VLOOKUP($C571,'Four Factors - Home'!$B:$O,13,FALSE)/100</f>
        <v>0.151</v>
      </c>
      <c r="O571" s="31">
        <f>VLOOKUP($C571,'Four Factors - Home'!$B:$O,14,FALSE)/100</f>
        <v>0.21199999999999999</v>
      </c>
      <c r="P571" s="17">
        <f>VLOOKUP($C571,'Advanced - Home'!B:T,18,FALSE)</f>
        <v>95.9</v>
      </c>
      <c r="Q571" s="17">
        <f>(P571+'Advanced - Home'!$S$33)/2</f>
        <v>97.357883172561628</v>
      </c>
      <c r="R571" s="31">
        <f t="shared" ref="R571" si="5433">AVERAGE(H571,L570)</f>
        <v>0.48299999999999998</v>
      </c>
      <c r="S571" s="31">
        <f t="shared" ref="S571" si="5434">AVERAGE(I571,M570)</f>
        <v>0.28549999999999998</v>
      </c>
      <c r="T571" s="31">
        <f t="shared" ref="T571" si="5435">AVERAGE(J571,N570)</f>
        <v>0.14949999999999999</v>
      </c>
      <c r="U571" s="31">
        <f t="shared" ref="U571" si="5436">AVERAGE(K571,O570)</f>
        <v>0.26400000000000001</v>
      </c>
      <c r="V571" s="17">
        <f>Q571*Q570/'Advanced - Road'!$S$33</f>
        <v>99.505154330825491</v>
      </c>
      <c r="W571" s="17">
        <f t="shared" ref="W571" si="5437">W570</f>
        <v>99.507750020511935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2</v>
      </c>
      <c r="AA571" s="19">
        <f t="shared" ref="AA571" si="5439">AA570</f>
        <v>212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0.54100000000000004</v>
      </c>
      <c r="I572" s="32">
        <f>VLOOKUP($C572,'Four Factors - Road'!$B:$O,8,FALSE)</f>
        <v>0.28299999999999997</v>
      </c>
      <c r="J572" s="32">
        <f>VLOOKUP($C572,'Four Factors - Road'!$B:$O,9,FALSE)/100</f>
        <v>0.14300000000000002</v>
      </c>
      <c r="K572" s="32">
        <f>VLOOKUP($C572,'Four Factors - Road'!$B:$O,10,FALSE)/100</f>
        <v>0.21600000000000003</v>
      </c>
      <c r="L572" s="32">
        <f>VLOOKUP($C572,'Four Factors - Road'!$B:$O,11,FALSE)/100</f>
        <v>0.49700000000000005</v>
      </c>
      <c r="M572" s="32">
        <f>VLOOKUP($C572,'Four Factors - Road'!$B:$O,12,FALSE)</f>
        <v>0.27400000000000002</v>
      </c>
      <c r="N572" s="32">
        <f>VLOOKUP($C572,'Four Factors - Road'!$B:$O,13,FALSE)/100</f>
        <v>0.157</v>
      </c>
      <c r="O572" s="32">
        <f>VLOOKUP($C572,'Four Factors - Road'!$B:$O,14,FALSE)/100</f>
        <v>0.254</v>
      </c>
      <c r="P572" s="21">
        <f>VLOOKUP($C572,'Advanced - Road'!B:T,18,FALSE)</f>
        <v>103.18</v>
      </c>
      <c r="Q572" s="21">
        <f>(P572+'Advanced - Road'!$S$33)/2</f>
        <v>101.00046087888532</v>
      </c>
      <c r="R572" s="32">
        <f t="shared" ref="R572" si="5441">AVERAGE(H572,L573)</f>
        <v>0.51500000000000001</v>
      </c>
      <c r="S572" s="32">
        <f t="shared" ref="S572" si="5442">AVERAGE(I572,M573)</f>
        <v>0.27249999999999996</v>
      </c>
      <c r="T572" s="32">
        <f t="shared" ref="T572" si="5443">AVERAGE(J572,N573)</f>
        <v>0.13850000000000001</v>
      </c>
      <c r="U572" s="32">
        <f t="shared" ref="U572" si="5444">AVERAGE(K572,O573)</f>
        <v>0.21900000000000003</v>
      </c>
      <c r="V572" s="21">
        <f>Q572*Q573/'Advanced - Home'!$S$33</f>
        <v>100.68066024586081</v>
      </c>
      <c r="W572" s="21">
        <f t="shared" ref="W572" si="5445">AVERAGE(V572:V573)</f>
        <v>100.67803402896287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0.53100000000000003</v>
      </c>
      <c r="I573" s="32">
        <f>VLOOKUP($C573,'Four Factors - Home'!$B:$O,8,FALSE)</f>
        <v>0.27100000000000002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0.221</v>
      </c>
      <c r="L573" s="32">
        <f>VLOOKUP($C573,'Four Factors - Home'!$B:$O,11,FALSE)/100</f>
        <v>0.48899999999999999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0.222</v>
      </c>
      <c r="P573" s="21">
        <f>VLOOKUP($C573,'Advanced - Home'!B:T,18,FALSE)</f>
        <v>98.19</v>
      </c>
      <c r="Q573" s="21">
        <f>(P573+'Advanced - Home'!$S$33)/2</f>
        <v>98.50288317256161</v>
      </c>
      <c r="R573" s="32">
        <f t="shared" ref="R573" si="5453">AVERAGE(H573,L572)</f>
        <v>0.51400000000000001</v>
      </c>
      <c r="S573" s="32">
        <f t="shared" ref="S573" si="5454">AVERAGE(I573,M572)</f>
        <v>0.27250000000000002</v>
      </c>
      <c r="T573" s="32">
        <f t="shared" ref="T573" si="5455">AVERAGE(J573,N572)</f>
        <v>0.14800000000000002</v>
      </c>
      <c r="U573" s="32">
        <f t="shared" ref="U573" si="5456">AVERAGE(K573,O572)</f>
        <v>0.23749999999999999</v>
      </c>
      <c r="V573" s="21">
        <f>Q573*Q572/'Advanced - Road'!$S$33</f>
        <v>100.67540781206493</v>
      </c>
      <c r="W573" s="21">
        <f t="shared" ref="W573" si="5457">W572</f>
        <v>100.67803402896287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0.54100000000000004</v>
      </c>
      <c r="I574" s="31">
        <f>VLOOKUP($C574,'Four Factors - Road'!$B:$O,8,FALSE)</f>
        <v>0.28299999999999997</v>
      </c>
      <c r="J574" s="31">
        <f>VLOOKUP($C574,'Four Factors - Road'!$B:$O,9,FALSE)/100</f>
        <v>0.14300000000000002</v>
      </c>
      <c r="K574" s="31">
        <f>VLOOKUP($C574,'Four Factors - Road'!$B:$O,10,FALSE)/100</f>
        <v>0.21600000000000003</v>
      </c>
      <c r="L574" s="31">
        <f>VLOOKUP($C574,'Four Factors - Road'!$B:$O,11,FALSE)/100</f>
        <v>0.49700000000000005</v>
      </c>
      <c r="M574" s="31">
        <f>VLOOKUP($C574,'Four Factors - Road'!$B:$O,12,FALSE)</f>
        <v>0.27400000000000002</v>
      </c>
      <c r="N574" s="31">
        <f>VLOOKUP($C574,'Four Factors - Road'!$B:$O,13,FALSE)/100</f>
        <v>0.157</v>
      </c>
      <c r="O574" s="31">
        <f>VLOOKUP($C574,'Four Factors - Road'!$B:$O,14,FALSE)/100</f>
        <v>0.254</v>
      </c>
      <c r="P574" s="17">
        <f>VLOOKUP($C574,'Advanced - Road'!B:T,18,FALSE)</f>
        <v>103.18</v>
      </c>
      <c r="Q574" s="17">
        <f>(P574+'Advanced - Road'!$S$33)/2</f>
        <v>101.00046087888532</v>
      </c>
      <c r="R574" s="31">
        <f t="shared" ref="R574" si="5461">AVERAGE(H574,L575)</f>
        <v>0.53249999999999997</v>
      </c>
      <c r="S574" s="31">
        <f t="shared" ref="S574" si="5462">AVERAGE(I574,M575)</f>
        <v>0.29299999999999998</v>
      </c>
      <c r="T574" s="31">
        <f t="shared" ref="T574" si="5463">AVERAGE(J574,N575)</f>
        <v>0.15250000000000002</v>
      </c>
      <c r="U574" s="31">
        <f t="shared" ref="U574" si="5464">AVERAGE(K574,O575)</f>
        <v>0.22500000000000001</v>
      </c>
      <c r="V574" s="17">
        <f>Q574*Q575/'Advanced - Home'!$S$33</f>
        <v>100.74709731557091</v>
      </c>
      <c r="W574" s="17">
        <f t="shared" ref="W574" si="5465">AVERAGE(V574:V575)</f>
        <v>100.74446936568717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-2</v>
      </c>
      <c r="AA574" s="19">
        <f t="shared" ref="AA574" si="5467">Y574+Y575</f>
        <v>220</v>
      </c>
      <c r="AB574" s="4">
        <f t="shared" ref="AB574" si="5468">D574-Z574</f>
        <v>2</v>
      </c>
      <c r="AC574" s="4">
        <f t="shared" ref="AC574" si="5469">AA574-E574</f>
        <v>220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0.53500000000000003</v>
      </c>
      <c r="I575" s="31">
        <f>VLOOKUP($C575,'Four Factors - Home'!$B:$O,8,FALSE)</f>
        <v>0.29599999999999999</v>
      </c>
      <c r="J575" s="31">
        <f>VLOOKUP($C575,'Four Factors - Home'!$B:$O,9,FALSE)/100</f>
        <v>0.14099999999999999</v>
      </c>
      <c r="K575" s="31">
        <f>VLOOKUP($C575,'Four Factors - Home'!$B:$O,10,FALSE)/100</f>
        <v>0.21199999999999999</v>
      </c>
      <c r="L575" s="31">
        <f>VLOOKUP($C575,'Four Factors - Home'!$B:$O,11,FALSE)/100</f>
        <v>0.52400000000000002</v>
      </c>
      <c r="M575" s="31">
        <f>VLOOKUP($C575,'Four Factors - Home'!$B:$O,12,FALSE)</f>
        <v>0.30299999999999999</v>
      </c>
      <c r="N575" s="31">
        <f>VLOOKUP($C575,'Four Factors - Home'!$B:$O,13,FALSE)/100</f>
        <v>0.16200000000000001</v>
      </c>
      <c r="O575" s="31">
        <f>VLOOKUP($C575,'Four Factors - Home'!$B:$O,14,FALSE)/100</f>
        <v>0.23399999999999999</v>
      </c>
      <c r="P575" s="17">
        <f>VLOOKUP($C575,'Advanced - Home'!B:T,18,FALSE)</f>
        <v>98.32</v>
      </c>
      <c r="Q575" s="17">
        <f>(P575+'Advanced - Home'!$S$33)/2</f>
        <v>98.567883172561608</v>
      </c>
      <c r="R575" s="31">
        <f t="shared" ref="R575" si="5473">AVERAGE(H575,L574)</f>
        <v>0.51600000000000001</v>
      </c>
      <c r="S575" s="31">
        <f t="shared" ref="S575" si="5474">AVERAGE(I575,M574)</f>
        <v>0.28500000000000003</v>
      </c>
      <c r="T575" s="31">
        <f t="shared" ref="T575" si="5475">AVERAGE(J575,N574)</f>
        <v>0.14899999999999999</v>
      </c>
      <c r="U575" s="31">
        <f t="shared" ref="U575" si="5476">AVERAGE(K575,O574)</f>
        <v>0.23299999999999998</v>
      </c>
      <c r="V575" s="17">
        <f>Q575*Q574/'Advanced - Road'!$S$33</f>
        <v>100.74184141580342</v>
      </c>
      <c r="W575" s="17">
        <f t="shared" ref="W575" si="5477">W574</f>
        <v>100.74446936568717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2</v>
      </c>
      <c r="AA575" s="19">
        <f t="shared" ref="AA575" si="5479">AA574</f>
        <v>220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0.54100000000000004</v>
      </c>
      <c r="I576" s="32">
        <f>VLOOKUP($C576,'Four Factors - Road'!$B:$O,8,FALSE)</f>
        <v>0.28299999999999997</v>
      </c>
      <c r="J576" s="32">
        <f>VLOOKUP($C576,'Four Factors - Road'!$B:$O,9,FALSE)/100</f>
        <v>0.14300000000000002</v>
      </c>
      <c r="K576" s="32">
        <f>VLOOKUP($C576,'Four Factors - Road'!$B:$O,10,FALSE)/100</f>
        <v>0.21600000000000003</v>
      </c>
      <c r="L576" s="32">
        <f>VLOOKUP($C576,'Four Factors - Road'!$B:$O,11,FALSE)/100</f>
        <v>0.49700000000000005</v>
      </c>
      <c r="M576" s="32">
        <f>VLOOKUP($C576,'Four Factors - Road'!$B:$O,12,FALSE)</f>
        <v>0.27400000000000002</v>
      </c>
      <c r="N576" s="32">
        <f>VLOOKUP($C576,'Four Factors - Road'!$B:$O,13,FALSE)/100</f>
        <v>0.157</v>
      </c>
      <c r="O576" s="32">
        <f>VLOOKUP($C576,'Four Factors - Road'!$B:$O,14,FALSE)/100</f>
        <v>0.254</v>
      </c>
      <c r="P576" s="21">
        <f>VLOOKUP($C576,'Advanced - Road'!B:T,18,FALSE)</f>
        <v>103.18</v>
      </c>
      <c r="Q576" s="21">
        <f>(P576+'Advanced - Road'!$S$33)/2</f>
        <v>101.00046087888532</v>
      </c>
      <c r="R576" s="32">
        <f t="shared" ref="R576" si="5481">AVERAGE(H576,L577)</f>
        <v>0.53550000000000009</v>
      </c>
      <c r="S576" s="32">
        <f t="shared" ref="S576" si="5482">AVERAGE(I576,M577)</f>
        <v>0.27800000000000002</v>
      </c>
      <c r="T576" s="32">
        <f t="shared" ref="T576" si="5483">AVERAGE(J576,N577)</f>
        <v>0.14750000000000002</v>
      </c>
      <c r="U576" s="32">
        <f t="shared" ref="U576" si="5484">AVERAGE(K576,O577)</f>
        <v>0.21650000000000003</v>
      </c>
      <c r="V576" s="21">
        <f>Q576*Q577/'Advanced - Home'!$S$33</f>
        <v>99.888525953163523</v>
      </c>
      <c r="W576" s="21">
        <f t="shared" ref="W576" si="5485">AVERAGE(V576:V577)</f>
        <v>99.885920398788642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97.727883172561619</v>
      </c>
      <c r="R577" s="32">
        <f t="shared" ref="R577" si="5493">AVERAGE(H577,L576)</f>
        <v>0.51050000000000006</v>
      </c>
      <c r="S577" s="32">
        <f t="shared" ref="S577" si="5494">AVERAGE(I577,M576)</f>
        <v>0.28500000000000003</v>
      </c>
      <c r="T577" s="32">
        <f t="shared" ref="T577" si="5495">AVERAGE(J577,N576)</f>
        <v>0.1535</v>
      </c>
      <c r="U577" s="32">
        <f t="shared" ref="U577" si="5496">AVERAGE(K577,O576)</f>
        <v>0.26149999999999995</v>
      </c>
      <c r="V577" s="21">
        <f>Q577*Q576/'Advanced - Road'!$S$33</f>
        <v>99.883314844413775</v>
      </c>
      <c r="W577" s="21">
        <f t="shared" ref="W577" si="5497">W576</f>
        <v>99.885920398788642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0.54100000000000004</v>
      </c>
      <c r="I578" s="31">
        <f>VLOOKUP($C578,'Four Factors - Road'!$B:$O,8,FALSE)</f>
        <v>0.28299999999999997</v>
      </c>
      <c r="J578" s="31">
        <f>VLOOKUP($C578,'Four Factors - Road'!$B:$O,9,FALSE)/100</f>
        <v>0.14300000000000002</v>
      </c>
      <c r="K578" s="31">
        <f>VLOOKUP($C578,'Four Factors - Road'!$B:$O,10,FALSE)/100</f>
        <v>0.21600000000000003</v>
      </c>
      <c r="L578" s="31">
        <f>VLOOKUP($C578,'Four Factors - Road'!$B:$O,11,FALSE)/100</f>
        <v>0.49700000000000005</v>
      </c>
      <c r="M578" s="31">
        <f>VLOOKUP($C578,'Four Factors - Road'!$B:$O,12,FALSE)</f>
        <v>0.27400000000000002</v>
      </c>
      <c r="N578" s="31">
        <f>VLOOKUP($C578,'Four Factors - Road'!$B:$O,13,FALSE)/100</f>
        <v>0.157</v>
      </c>
      <c r="O578" s="31">
        <f>VLOOKUP($C578,'Four Factors - Road'!$B:$O,14,FALSE)/100</f>
        <v>0.254</v>
      </c>
      <c r="P578" s="17">
        <f>VLOOKUP($C578,'Advanced - Road'!B:T,18,FALSE)</f>
        <v>103.18</v>
      </c>
      <c r="Q578" s="17">
        <f>(P578+'Advanced - Road'!$S$33)/2</f>
        <v>101.00046087888532</v>
      </c>
      <c r="R578" s="31">
        <f t="shared" ref="R578" si="5501">AVERAGE(H578,L579)</f>
        <v>0.52200000000000002</v>
      </c>
      <c r="S578" s="31">
        <f t="shared" ref="S578" si="5502">AVERAGE(I578,M579)</f>
        <v>0.26149999999999995</v>
      </c>
      <c r="T578" s="31">
        <f t="shared" ref="T578" si="5503">AVERAGE(J578,N579)</f>
        <v>0.13700000000000001</v>
      </c>
      <c r="U578" s="31">
        <f t="shared" ref="U578" si="5504">AVERAGE(K578,O579)</f>
        <v>0.2215</v>
      </c>
      <c r="V578" s="17">
        <f>Q578*Q579/'Advanced - Home'!$S$33</f>
        <v>102.00940164006276</v>
      </c>
      <c r="W578" s="17">
        <f t="shared" ref="W578" si="5505">AVERAGE(V578:V579)</f>
        <v>102.0067407634487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-4</v>
      </c>
      <c r="AA578" s="19">
        <f t="shared" ref="AA578" si="5507">Y578+Y579</f>
        <v>220</v>
      </c>
      <c r="AB578" s="4">
        <f t="shared" ref="AB578" si="5508">D578-Z578</f>
        <v>4</v>
      </c>
      <c r="AC578" s="4">
        <f t="shared" ref="AC578" si="5509">AA578-E578</f>
        <v>220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0.26300000000000001</v>
      </c>
      <c r="J579" s="31">
        <f>VLOOKUP($C579,'Four Factors - Home'!$B:$O,9,FALSE)/100</f>
        <v>0.12300000000000001</v>
      </c>
      <c r="K579" s="31">
        <f>VLOOKUP($C579,'Four Factors - Home'!$B:$O,10,FALSE)/100</f>
        <v>0.184</v>
      </c>
      <c r="L579" s="31">
        <f>VLOOKUP($C579,'Four Factors - Home'!$B:$O,11,FALSE)/100</f>
        <v>0.503</v>
      </c>
      <c r="M579" s="31">
        <f>VLOOKUP($C579,'Four Factors - Home'!$B:$O,12,FALSE)</f>
        <v>0.24</v>
      </c>
      <c r="N579" s="31">
        <f>VLOOKUP($C579,'Four Factors - Home'!$B:$O,13,FALSE)/100</f>
        <v>0.13100000000000001</v>
      </c>
      <c r="O579" s="31">
        <f>VLOOKUP($C579,'Four Factors - Home'!$B:$O,14,FALSE)/100</f>
        <v>0.22699999999999998</v>
      </c>
      <c r="P579" s="17">
        <f>VLOOKUP($C579,'Advanced - Home'!B:T,18,FALSE)</f>
        <v>100.79</v>
      </c>
      <c r="Q579" s="17">
        <f>(P579+'Advanced - Home'!$S$33)/2</f>
        <v>99.802883172561621</v>
      </c>
      <c r="R579" s="31">
        <f t="shared" ref="R579" si="5513">AVERAGE(H579,L578)</f>
        <v>0.5</v>
      </c>
      <c r="S579" s="31">
        <f t="shared" ref="S579" si="5514">AVERAGE(I579,M578)</f>
        <v>0.26850000000000002</v>
      </c>
      <c r="T579" s="31">
        <f t="shared" ref="T579" si="5515">AVERAGE(J579,N578)</f>
        <v>0.14000000000000001</v>
      </c>
      <c r="U579" s="31">
        <f t="shared" ref="U579" si="5516">AVERAGE(K579,O578)</f>
        <v>0.219</v>
      </c>
      <c r="V579" s="17">
        <f>Q579*Q578/'Advanced - Road'!$S$33</f>
        <v>102.00407988683463</v>
      </c>
      <c r="W579" s="17">
        <f t="shared" ref="W579" si="5517">W578</f>
        <v>102.0067407634487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4</v>
      </c>
      <c r="AA579" s="19">
        <f t="shared" ref="AA579" si="5519">AA578</f>
        <v>220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0.54100000000000004</v>
      </c>
      <c r="I580" s="32">
        <f>VLOOKUP($C580,'Four Factors - Road'!$B:$O,8,FALSE)</f>
        <v>0.28299999999999997</v>
      </c>
      <c r="J580" s="32">
        <f>VLOOKUP($C580,'Four Factors - Road'!$B:$O,9,FALSE)/100</f>
        <v>0.14300000000000002</v>
      </c>
      <c r="K580" s="32">
        <f>VLOOKUP($C580,'Four Factors - Road'!$B:$O,10,FALSE)/100</f>
        <v>0.21600000000000003</v>
      </c>
      <c r="L580" s="32">
        <f>VLOOKUP($C580,'Four Factors - Road'!$B:$O,11,FALSE)/100</f>
        <v>0.49700000000000005</v>
      </c>
      <c r="M580" s="32">
        <f>VLOOKUP($C580,'Four Factors - Road'!$B:$O,12,FALSE)</f>
        <v>0.27400000000000002</v>
      </c>
      <c r="N580" s="32">
        <f>VLOOKUP($C580,'Four Factors - Road'!$B:$O,13,FALSE)/100</f>
        <v>0.157</v>
      </c>
      <c r="O580" s="32">
        <f>VLOOKUP($C580,'Four Factors - Road'!$B:$O,14,FALSE)/100</f>
        <v>0.254</v>
      </c>
      <c r="P580" s="21">
        <f>VLOOKUP($C580,'Advanced - Road'!B:T,18,FALSE)</f>
        <v>103.18</v>
      </c>
      <c r="Q580" s="21">
        <f>(P580+'Advanced - Road'!$S$33)/2</f>
        <v>101.00046087888532</v>
      </c>
      <c r="R580" s="32">
        <f t="shared" ref="R580" si="5521">AVERAGE(H580,L581)</f>
        <v>0.52449999999999997</v>
      </c>
      <c r="S580" s="32">
        <f t="shared" ref="S580" si="5522">AVERAGE(I580,M581)</f>
        <v>0.27300000000000002</v>
      </c>
      <c r="T580" s="32">
        <f t="shared" ref="T580" si="5523">AVERAGE(J580,N581)</f>
        <v>0.13600000000000001</v>
      </c>
      <c r="U580" s="32">
        <f t="shared" ref="U580" si="5524">AVERAGE(K580,O581)</f>
        <v>0.24249999999999999</v>
      </c>
      <c r="V580" s="21">
        <f>Q580*Q581/'Advanced - Home'!$S$33</f>
        <v>100.64488643909385</v>
      </c>
      <c r="W580" s="21">
        <f t="shared" ref="W580" si="5525">AVERAGE(V580:V581)</f>
        <v>100.64226115534211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98.467883172561613</v>
      </c>
      <c r="R581" s="32">
        <f t="shared" ref="R581" si="5533">AVERAGE(H581,L580)</f>
        <v>0.50850000000000006</v>
      </c>
      <c r="S581" s="32">
        <f t="shared" ref="S581" si="5534">AVERAGE(I581,M580)</f>
        <v>0.252</v>
      </c>
      <c r="T581" s="32">
        <f t="shared" ref="T581" si="5535">AVERAGE(J581,N580)</f>
        <v>0.151</v>
      </c>
      <c r="U581" s="32">
        <f t="shared" ref="U581" si="5536">AVERAGE(K581,O580)</f>
        <v>0.26350000000000001</v>
      </c>
      <c r="V581" s="21">
        <f>Q581*Q580/'Advanced - Road'!$S$33</f>
        <v>100.63963587159037</v>
      </c>
      <c r="W581" s="21">
        <f t="shared" ref="W581" si="5537">W580</f>
        <v>100.64226115534211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0.54100000000000004</v>
      </c>
      <c r="I582" s="31">
        <f>VLOOKUP($C582,'Four Factors - Road'!$B:$O,8,FALSE)</f>
        <v>0.28299999999999997</v>
      </c>
      <c r="J582" s="31">
        <f>VLOOKUP($C582,'Four Factors - Road'!$B:$O,9,FALSE)/100</f>
        <v>0.14300000000000002</v>
      </c>
      <c r="K582" s="31">
        <f>VLOOKUP($C582,'Four Factors - Road'!$B:$O,10,FALSE)/100</f>
        <v>0.21600000000000003</v>
      </c>
      <c r="L582" s="31">
        <f>VLOOKUP($C582,'Four Factors - Road'!$B:$O,11,FALSE)/100</f>
        <v>0.49700000000000005</v>
      </c>
      <c r="M582" s="31">
        <f>VLOOKUP($C582,'Four Factors - Road'!$B:$O,12,FALSE)</f>
        <v>0.27400000000000002</v>
      </c>
      <c r="N582" s="31">
        <f>VLOOKUP($C582,'Four Factors - Road'!$B:$O,13,FALSE)/100</f>
        <v>0.157</v>
      </c>
      <c r="O582" s="31">
        <f>VLOOKUP($C582,'Four Factors - Road'!$B:$O,14,FALSE)/100</f>
        <v>0.254</v>
      </c>
      <c r="P582" s="17">
        <f>VLOOKUP($C582,'Advanced - Road'!B:T,18,FALSE)</f>
        <v>103.18</v>
      </c>
      <c r="Q582" s="17">
        <f>(P582+'Advanced - Road'!$S$33)/2</f>
        <v>101.00046087888532</v>
      </c>
      <c r="R582" s="31">
        <f t="shared" ref="R582" si="5541">AVERAGE(H582,L583)</f>
        <v>0.51849999999999996</v>
      </c>
      <c r="S582" s="31">
        <f t="shared" ref="S582" si="5542">AVERAGE(I582,M583)</f>
        <v>0.27500000000000002</v>
      </c>
      <c r="T582" s="31">
        <f t="shared" ref="T582" si="5543">AVERAGE(J582,N583)</f>
        <v>0.13850000000000001</v>
      </c>
      <c r="U582" s="31">
        <f t="shared" ref="U582" si="5544">AVERAGE(K582,O583)</f>
        <v>0.21850000000000003</v>
      </c>
      <c r="V582" s="17">
        <f>Q582*Q583/'Advanced - Home'!$S$33</f>
        <v>102.0247332715343</v>
      </c>
      <c r="W582" s="17">
        <f t="shared" ref="W582" si="5545">AVERAGE(V582:V583)</f>
        <v>102.02207199500043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-1</v>
      </c>
      <c r="AA582" s="19">
        <f t="shared" ref="AA582" si="5547">Y582+Y583</f>
        <v>221</v>
      </c>
      <c r="AB582" s="4">
        <f t="shared" ref="AB582" si="5548">D582-Z582</f>
        <v>1</v>
      </c>
      <c r="AC582" s="4">
        <f t="shared" ref="AC582" si="5549">AA582-E582</f>
        <v>221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0.51900000000000002</v>
      </c>
      <c r="I583" s="31">
        <f>VLOOKUP($C583,'Four Factors - Home'!$B:$O,8,FALSE)</f>
        <v>0.30199999999999999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0.26800000000000002</v>
      </c>
      <c r="L583" s="31">
        <f>VLOOKUP($C583,'Four Factors - Home'!$B:$O,11,FALSE)/100</f>
        <v>0.496</v>
      </c>
      <c r="M583" s="31">
        <f>VLOOKUP($C583,'Four Factors - Home'!$B:$O,12,FALSE)</f>
        <v>0.26700000000000002</v>
      </c>
      <c r="N583" s="31">
        <f>VLOOKUP($C583,'Four Factors - Home'!$B:$O,13,FALSE)/100</f>
        <v>0.13400000000000001</v>
      </c>
      <c r="O583" s="31">
        <f>VLOOKUP($C583,'Four Factors - Home'!$B:$O,14,FALSE)/100</f>
        <v>0.221</v>
      </c>
      <c r="P583" s="17">
        <f>VLOOKUP($C583,'Advanced - Home'!B:T,18,FALSE)</f>
        <v>100.82</v>
      </c>
      <c r="Q583" s="17">
        <f>(P583+'Advanced - Home'!$S$33)/2</f>
        <v>99.817883172561608</v>
      </c>
      <c r="R583" s="31">
        <f t="shared" ref="R583" si="5553">AVERAGE(H583,L582)</f>
        <v>0.50800000000000001</v>
      </c>
      <c r="S583" s="31">
        <f t="shared" ref="S583" si="5554">AVERAGE(I583,M582)</f>
        <v>0.28800000000000003</v>
      </c>
      <c r="T583" s="31">
        <f t="shared" ref="T583" si="5555">AVERAGE(J583,N582)</f>
        <v>0.152</v>
      </c>
      <c r="U583" s="31">
        <f t="shared" ref="U583" si="5556">AVERAGE(K583,O582)</f>
        <v>0.26100000000000001</v>
      </c>
      <c r="V583" s="17">
        <f>Q583*Q582/'Advanced - Road'!$S$33</f>
        <v>102.01941071846657</v>
      </c>
      <c r="W583" s="17">
        <f t="shared" ref="W583" si="5557">W582</f>
        <v>102.02207199500043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1</v>
      </c>
      <c r="AA583" s="19">
        <f t="shared" ref="AA583" si="5559">AA582</f>
        <v>221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0.54100000000000004</v>
      </c>
      <c r="I584" s="32">
        <f>VLOOKUP($C584,'Four Factors - Road'!$B:$O,8,FALSE)</f>
        <v>0.28299999999999997</v>
      </c>
      <c r="J584" s="32">
        <f>VLOOKUP($C584,'Four Factors - Road'!$B:$O,9,FALSE)/100</f>
        <v>0.14300000000000002</v>
      </c>
      <c r="K584" s="32">
        <f>VLOOKUP($C584,'Four Factors - Road'!$B:$O,10,FALSE)/100</f>
        <v>0.21600000000000003</v>
      </c>
      <c r="L584" s="32">
        <f>VLOOKUP($C584,'Four Factors - Road'!$B:$O,11,FALSE)/100</f>
        <v>0.49700000000000005</v>
      </c>
      <c r="M584" s="32">
        <f>VLOOKUP($C584,'Four Factors - Road'!$B:$O,12,FALSE)</f>
        <v>0.27400000000000002</v>
      </c>
      <c r="N584" s="32">
        <f>VLOOKUP($C584,'Four Factors - Road'!$B:$O,13,FALSE)/100</f>
        <v>0.157</v>
      </c>
      <c r="O584" s="32">
        <f>VLOOKUP($C584,'Four Factors - Road'!$B:$O,14,FALSE)/100</f>
        <v>0.254</v>
      </c>
      <c r="P584" s="21">
        <f>VLOOKUP($C584,'Advanced - Road'!B:T,18,FALSE)</f>
        <v>103.18</v>
      </c>
      <c r="Q584" s="21">
        <f>(P584+'Advanced - Road'!$S$33)/2</f>
        <v>101.00046087888532</v>
      </c>
      <c r="R584" s="32">
        <f t="shared" ref="R584" si="5561">AVERAGE(H584,L585)</f>
        <v>0.52449999999999997</v>
      </c>
      <c r="S584" s="32">
        <f t="shared" ref="S584" si="5562">AVERAGE(I584,M585)</f>
        <v>0.27800000000000002</v>
      </c>
      <c r="T584" s="32">
        <f t="shared" ref="T584" si="5563">AVERAGE(J584,N585)</f>
        <v>0.14100000000000001</v>
      </c>
      <c r="U584" s="32">
        <f t="shared" ref="U584" si="5564">AVERAGE(K584,O585)</f>
        <v>0.22200000000000003</v>
      </c>
      <c r="V584" s="21">
        <f>Q584*Q585/'Advanced - Home'!$S$33</f>
        <v>100.33825380966263</v>
      </c>
      <c r="W584" s="21">
        <f t="shared" ref="W584" si="5565">AVERAGE(V584:V585)</f>
        <v>100.33563652430692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0.47799999999999998</v>
      </c>
      <c r="I585" s="32">
        <f>VLOOKUP($C585,'Four Factors - Home'!$B:$O,8,FALSE)</f>
        <v>0.25900000000000001</v>
      </c>
      <c r="J585" s="32">
        <f>VLOOKUP($C585,'Four Factors - Home'!$B:$O,9,FALSE)/100</f>
        <v>0.13300000000000001</v>
      </c>
      <c r="K585" s="32">
        <f>VLOOKUP($C585,'Four Factors - Home'!$B:$O,10,FALSE)/100</f>
        <v>0.22800000000000001</v>
      </c>
      <c r="L585" s="32">
        <f>VLOOKUP($C585,'Four Factors - Home'!$B:$O,11,FALSE)/100</f>
        <v>0.50800000000000001</v>
      </c>
      <c r="M585" s="32">
        <f>VLOOKUP($C585,'Four Factors - Home'!$B:$O,12,FALSE)</f>
        <v>0.27300000000000002</v>
      </c>
      <c r="N585" s="32">
        <f>VLOOKUP($C585,'Four Factors - Home'!$B:$O,13,FALSE)/100</f>
        <v>0.13900000000000001</v>
      </c>
      <c r="O585" s="32">
        <f>VLOOKUP($C585,'Four Factors - Home'!$B:$O,14,FALSE)/100</f>
        <v>0.22800000000000001</v>
      </c>
      <c r="P585" s="21">
        <f>VLOOKUP($C585,'Advanced - Home'!B:T,18,FALSE)</f>
        <v>97.52</v>
      </c>
      <c r="Q585" s="21">
        <f>(P585+'Advanced - Home'!$S$33)/2</f>
        <v>98.167883172561616</v>
      </c>
      <c r="R585" s="32">
        <f t="shared" ref="R585" si="5573">AVERAGE(H585,L584)</f>
        <v>0.48750000000000004</v>
      </c>
      <c r="S585" s="32">
        <f t="shared" ref="S585" si="5574">AVERAGE(I585,M584)</f>
        <v>0.26650000000000001</v>
      </c>
      <c r="T585" s="32">
        <f t="shared" ref="T585" si="5575">AVERAGE(J585,N584)</f>
        <v>0.14500000000000002</v>
      </c>
      <c r="U585" s="32">
        <f t="shared" ref="U585" si="5576">AVERAGE(K585,O584)</f>
        <v>0.24099999999999999</v>
      </c>
      <c r="V585" s="21">
        <f>Q585*Q584/'Advanced - Road'!$S$33</f>
        <v>100.3330192389512</v>
      </c>
      <c r="W585" s="21">
        <f t="shared" ref="W585" si="5577">W584</f>
        <v>100.33563652430692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0.54100000000000004</v>
      </c>
      <c r="I586" s="31">
        <f>VLOOKUP($C586,'Four Factors - Road'!$B:$O,8,FALSE)</f>
        <v>0.28299999999999997</v>
      </c>
      <c r="J586" s="31">
        <f>VLOOKUP($C586,'Four Factors - Road'!$B:$O,9,FALSE)/100</f>
        <v>0.14300000000000002</v>
      </c>
      <c r="K586" s="31">
        <f>VLOOKUP($C586,'Four Factors - Road'!$B:$O,10,FALSE)/100</f>
        <v>0.21600000000000003</v>
      </c>
      <c r="L586" s="31">
        <f>VLOOKUP($C586,'Four Factors - Road'!$B:$O,11,FALSE)/100</f>
        <v>0.49700000000000005</v>
      </c>
      <c r="M586" s="31">
        <f>VLOOKUP($C586,'Four Factors - Road'!$B:$O,12,FALSE)</f>
        <v>0.27400000000000002</v>
      </c>
      <c r="N586" s="31">
        <f>VLOOKUP($C586,'Four Factors - Road'!$B:$O,13,FALSE)/100</f>
        <v>0.157</v>
      </c>
      <c r="O586" s="31">
        <f>VLOOKUP($C586,'Four Factors - Road'!$B:$O,14,FALSE)/100</f>
        <v>0.254</v>
      </c>
      <c r="P586" s="17">
        <f>VLOOKUP($C586,'Advanced - Road'!B:T,18,FALSE)</f>
        <v>103.18</v>
      </c>
      <c r="Q586" s="17">
        <f>(P586+'Advanced - Road'!$S$33)/2</f>
        <v>101.00046087888532</v>
      </c>
      <c r="R586" s="31">
        <f t="shared" ref="R586" si="5581">AVERAGE(H586,L587)</f>
        <v>0.51849999999999996</v>
      </c>
      <c r="S586" s="31">
        <f t="shared" ref="S586" si="5582">AVERAGE(I586,M587)</f>
        <v>0.29949999999999999</v>
      </c>
      <c r="T586" s="31">
        <f t="shared" ref="T586" si="5583">AVERAGE(J586,N587)</f>
        <v>0.14300000000000002</v>
      </c>
      <c r="U586" s="31">
        <f t="shared" ref="U586" si="5584">AVERAGE(K586,O587)</f>
        <v>0.22650000000000001</v>
      </c>
      <c r="V586" s="17">
        <f>Q586*Q587/'Advanced - Home'!$S$33</f>
        <v>101.94807511417652</v>
      </c>
      <c r="W586" s="17">
        <f t="shared" ref="W586" si="5585">AVERAGE(V586:V587)</f>
        <v>101.94541583724165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0.50600000000000001</v>
      </c>
      <c r="I587" s="31">
        <f>VLOOKUP($C587,'Four Factors - Home'!$B:$O,8,FALSE)</f>
        <v>0.26900000000000002</v>
      </c>
      <c r="J587" s="31">
        <f>VLOOKUP($C587,'Four Factors - Home'!$B:$O,9,FALSE)/100</f>
        <v>0.16600000000000001</v>
      </c>
      <c r="K587" s="31">
        <f>VLOOKUP($C587,'Four Factors - Home'!$B:$O,10,FALSE)/100</f>
        <v>0.215</v>
      </c>
      <c r="L587" s="31">
        <f>VLOOKUP($C587,'Four Factors - Home'!$B:$O,11,FALSE)/100</f>
        <v>0.496</v>
      </c>
      <c r="M587" s="31">
        <f>VLOOKUP($C587,'Four Factors - Home'!$B:$O,12,FALSE)</f>
        <v>0.316</v>
      </c>
      <c r="N587" s="31">
        <f>VLOOKUP($C587,'Four Factors - Home'!$B:$O,13,FALSE)/100</f>
        <v>0.14300000000000002</v>
      </c>
      <c r="O587" s="31">
        <f>VLOOKUP($C587,'Four Factors - Home'!$B:$O,14,FALSE)/100</f>
        <v>0.23699999999999999</v>
      </c>
      <c r="P587" s="17">
        <f>VLOOKUP($C587,'Advanced - Home'!B:T,18,FALSE)</f>
        <v>100.67</v>
      </c>
      <c r="Q587" s="17">
        <f>(P587+'Advanced - Home'!$S$33)/2</f>
        <v>99.742883172561619</v>
      </c>
      <c r="R587" s="31">
        <f t="shared" ref="R587" si="5593">AVERAGE(H587,L586)</f>
        <v>0.50150000000000006</v>
      </c>
      <c r="S587" s="31">
        <f t="shared" ref="S587" si="5594">AVERAGE(I587,M586)</f>
        <v>0.27150000000000002</v>
      </c>
      <c r="T587" s="31">
        <f t="shared" ref="T587" si="5595">AVERAGE(J587,N586)</f>
        <v>0.1615</v>
      </c>
      <c r="U587" s="31">
        <f t="shared" ref="U587" si="5596">AVERAGE(K587,O586)</f>
        <v>0.23449999999999999</v>
      </c>
      <c r="V587" s="17">
        <f>Q587*Q586/'Advanced - Road'!$S$33</f>
        <v>101.9427565603068</v>
      </c>
      <c r="W587" s="17">
        <f t="shared" ref="W587" si="5597">W586</f>
        <v>101.94541583724165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0.54100000000000004</v>
      </c>
      <c r="I588" s="32">
        <f>VLOOKUP($C588,'Four Factors - Road'!$B:$O,8,FALSE)</f>
        <v>0.28299999999999997</v>
      </c>
      <c r="J588" s="32">
        <f>VLOOKUP($C588,'Four Factors - Road'!$B:$O,9,FALSE)/100</f>
        <v>0.14300000000000002</v>
      </c>
      <c r="K588" s="32">
        <f>VLOOKUP($C588,'Four Factors - Road'!$B:$O,10,FALSE)/100</f>
        <v>0.21600000000000003</v>
      </c>
      <c r="L588" s="32">
        <f>VLOOKUP($C588,'Four Factors - Road'!$B:$O,11,FALSE)/100</f>
        <v>0.49700000000000005</v>
      </c>
      <c r="M588" s="32">
        <f>VLOOKUP($C588,'Four Factors - Road'!$B:$O,12,FALSE)</f>
        <v>0.27400000000000002</v>
      </c>
      <c r="N588" s="32">
        <f>VLOOKUP($C588,'Four Factors - Road'!$B:$O,13,FALSE)/100</f>
        <v>0.157</v>
      </c>
      <c r="O588" s="32">
        <f>VLOOKUP($C588,'Four Factors - Road'!$B:$O,14,FALSE)/100</f>
        <v>0.254</v>
      </c>
      <c r="P588" s="21">
        <f>VLOOKUP($C588,'Advanced - Road'!B:T,18,FALSE)</f>
        <v>103.18</v>
      </c>
      <c r="Q588" s="21">
        <f>(P588+'Advanced - Road'!$S$33)/2</f>
        <v>101.00046087888532</v>
      </c>
      <c r="R588" s="32">
        <f t="shared" ref="R588" si="5601">AVERAGE(H588,L589)</f>
        <v>0.52750000000000008</v>
      </c>
      <c r="S588" s="32">
        <f t="shared" ref="S588" si="5602">AVERAGE(I588,M589)</f>
        <v>0.309</v>
      </c>
      <c r="T588" s="32">
        <f t="shared" ref="T588" si="5603">AVERAGE(J588,N589)</f>
        <v>0.14450000000000002</v>
      </c>
      <c r="U588" s="32">
        <f t="shared" ref="U588" si="5604">AVERAGE(K588,O589)</f>
        <v>0.21950000000000003</v>
      </c>
      <c r="V588" s="21">
        <f>Q588*Q589/'Advanced - Home'!$S$33</f>
        <v>102.64821961804445</v>
      </c>
      <c r="W588" s="21">
        <f t="shared" ref="W588" si="5605">AVERAGE(V588:V589)</f>
        <v>102.64554207810534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113</v>
      </c>
      <c r="Z588" s="23">
        <f t="shared" ref="Z588" si="5606">Y589-Y588</f>
        <v>-4</v>
      </c>
      <c r="AA588" s="23">
        <f t="shared" ref="AA588" si="5607">Y588+Y589</f>
        <v>222</v>
      </c>
      <c r="AB588" s="22">
        <f t="shared" ref="AB588" si="5608">D588-Z588</f>
        <v>4</v>
      </c>
      <c r="AC588" s="22">
        <f t="shared" ref="AC588" si="5609">AA588-E588</f>
        <v>222</v>
      </c>
      <c r="AD588" s="22">
        <f t="shared" si="5149"/>
        <v>113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</v>
      </c>
      <c r="I589" s="32">
        <f>VLOOKUP($C589,'Four Factors - Home'!$B:$O,8,FALSE)</f>
        <v>0.30199999999999999</v>
      </c>
      <c r="J589" s="32">
        <f>VLOOKUP($C589,'Four Factors - Home'!$B:$O,9,FALSE)/100</f>
        <v>0.152</v>
      </c>
      <c r="K589" s="32">
        <f>VLOOKUP($C589,'Four Factors - Home'!$B:$O,10,FALSE)/100</f>
        <v>0.26700000000000002</v>
      </c>
      <c r="L589" s="32">
        <f>VLOOKUP($C589,'Four Factors - Home'!$B:$O,11,FALSE)/100</f>
        <v>0.51400000000000001</v>
      </c>
      <c r="M589" s="32">
        <f>VLOOKUP($C589,'Four Factors - Home'!$B:$O,12,FALSE)</f>
        <v>0.33500000000000002</v>
      </c>
      <c r="N589" s="32">
        <f>VLOOKUP($C589,'Four Factors - Home'!$B:$O,13,FALSE)/100</f>
        <v>0.14599999999999999</v>
      </c>
      <c r="O589" s="32">
        <f>VLOOKUP($C589,'Four Factors - Home'!$B:$O,14,FALSE)/100</f>
        <v>0.223</v>
      </c>
      <c r="P589" s="21">
        <f>VLOOKUP($C589,'Advanced - Home'!B:T,18,FALSE)</f>
        <v>102.04</v>
      </c>
      <c r="Q589" s="21">
        <f>(P589+'Advanced - Home'!$S$33)/2</f>
        <v>100.42788317256162</v>
      </c>
      <c r="R589" s="32">
        <f t="shared" ref="R589" si="5613">AVERAGE(H589,L588)</f>
        <v>0.49850000000000005</v>
      </c>
      <c r="S589" s="32">
        <f t="shared" ref="S589" si="5614">AVERAGE(I589,M588)</f>
        <v>0.28800000000000003</v>
      </c>
      <c r="T589" s="32">
        <f t="shared" ref="T589" si="5615">AVERAGE(J589,N588)</f>
        <v>0.1545</v>
      </c>
      <c r="U589" s="32">
        <f t="shared" ref="U589" si="5616">AVERAGE(K589,O588)</f>
        <v>0.26050000000000001</v>
      </c>
      <c r="V589" s="21">
        <f>Q589*Q588/'Advanced - Road'!$S$33</f>
        <v>102.64286453816622</v>
      </c>
      <c r="W589" s="21">
        <f t="shared" ref="W589" si="5617">W588</f>
        <v>102.64554207810534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4</v>
      </c>
      <c r="AA589" s="23">
        <f t="shared" ref="AA589" si="5619">AA588</f>
        <v>222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0.54100000000000004</v>
      </c>
      <c r="I590" s="31">
        <f>VLOOKUP($C590,'Four Factors - Road'!$B:$O,8,FALSE)</f>
        <v>0.28299999999999997</v>
      </c>
      <c r="J590" s="31">
        <f>VLOOKUP($C590,'Four Factors - Road'!$B:$O,9,FALSE)/100</f>
        <v>0.14300000000000002</v>
      </c>
      <c r="K590" s="31">
        <f>VLOOKUP($C590,'Four Factors - Road'!$B:$O,10,FALSE)/100</f>
        <v>0.21600000000000003</v>
      </c>
      <c r="L590" s="31">
        <f>VLOOKUP($C590,'Four Factors - Road'!$B:$O,11,FALSE)/100</f>
        <v>0.49700000000000005</v>
      </c>
      <c r="M590" s="31">
        <f>VLOOKUP($C590,'Four Factors - Road'!$B:$O,12,FALSE)</f>
        <v>0.27400000000000002</v>
      </c>
      <c r="N590" s="31">
        <f>VLOOKUP($C590,'Four Factors - Road'!$B:$O,13,FALSE)/100</f>
        <v>0.157</v>
      </c>
      <c r="O590" s="31">
        <f>VLOOKUP($C590,'Four Factors - Road'!$B:$O,14,FALSE)/100</f>
        <v>0.254</v>
      </c>
      <c r="P590" s="17">
        <f>VLOOKUP($C590,'Advanced - Road'!B:T,18,FALSE)</f>
        <v>103.18</v>
      </c>
      <c r="Q590" s="17">
        <f>(P590+'Advanced - Road'!$S$33)/2</f>
        <v>101.00046087888532</v>
      </c>
      <c r="R590" s="31">
        <f t="shared" ref="R590" si="5621">AVERAGE(H590,L591)</f>
        <v>0.52300000000000002</v>
      </c>
      <c r="S590" s="31">
        <f t="shared" ref="S590" si="5622">AVERAGE(I590,M591)</f>
        <v>0.30199999999999999</v>
      </c>
      <c r="T590" s="31">
        <f t="shared" ref="T590" si="5623">AVERAGE(J590,N591)</f>
        <v>0.13600000000000001</v>
      </c>
      <c r="U590" s="31">
        <f t="shared" ref="U590" si="5624">AVERAGE(K590,O591)</f>
        <v>0.2225</v>
      </c>
      <c r="V590" s="17">
        <f>Q590*Q591/'Advanced - Home'!$S$33</f>
        <v>101.16616190912693</v>
      </c>
      <c r="W590" s="17">
        <f t="shared" ref="W590" si="5625">AVERAGE(V590:V591)</f>
        <v>101.16352302810193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0.13500000000000001</v>
      </c>
      <c r="K591" s="31">
        <f>VLOOKUP($C591,'Four Factors - Home'!$B:$O,10,FALSE)/100</f>
        <v>0.22899999999999998</v>
      </c>
      <c r="L591" s="31">
        <f>VLOOKUP($C591,'Four Factors - Home'!$B:$O,11,FALSE)/100</f>
        <v>0.505</v>
      </c>
      <c r="M591" s="31">
        <f>VLOOKUP($C591,'Four Factors - Home'!$B:$O,12,FALSE)</f>
        <v>0.32100000000000001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99.14</v>
      </c>
      <c r="Q591" s="17">
        <f>(P591+'Advanced - Home'!$S$33)/2</f>
        <v>98.977883172561619</v>
      </c>
      <c r="R591" s="31">
        <f t="shared" ref="R591" si="5633">AVERAGE(H591,L590)</f>
        <v>0.51400000000000001</v>
      </c>
      <c r="S591" s="31">
        <f t="shared" ref="S591" si="5634">AVERAGE(I591,M590)</f>
        <v>0.27050000000000002</v>
      </c>
      <c r="T591" s="31">
        <f t="shared" ref="T591" si="5635">AVERAGE(J591,N590)</f>
        <v>0.14600000000000002</v>
      </c>
      <c r="U591" s="31">
        <f t="shared" ref="U591" si="5636">AVERAGE(K591,O590)</f>
        <v>0.24149999999999999</v>
      </c>
      <c r="V591" s="17">
        <f>Q591*Q590/'Advanced - Road'!$S$33</f>
        <v>101.16088414707694</v>
      </c>
      <c r="W591" s="17">
        <f t="shared" ref="W591" si="5637">W590</f>
        <v>101.16352302810193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0.54100000000000004</v>
      </c>
      <c r="I592" s="32">
        <f>VLOOKUP($C592,'Four Factors - Road'!$B:$O,8,FALSE)</f>
        <v>0.28299999999999997</v>
      </c>
      <c r="J592" s="32">
        <f>VLOOKUP($C592,'Four Factors - Road'!$B:$O,9,FALSE)/100</f>
        <v>0.14300000000000002</v>
      </c>
      <c r="K592" s="32">
        <f>VLOOKUP($C592,'Four Factors - Road'!$B:$O,10,FALSE)/100</f>
        <v>0.21600000000000003</v>
      </c>
      <c r="L592" s="32">
        <f>VLOOKUP($C592,'Four Factors - Road'!$B:$O,11,FALSE)/100</f>
        <v>0.49700000000000005</v>
      </c>
      <c r="M592" s="32">
        <f>VLOOKUP($C592,'Four Factors - Road'!$B:$O,12,FALSE)</f>
        <v>0.27400000000000002</v>
      </c>
      <c r="N592" s="32">
        <f>VLOOKUP($C592,'Four Factors - Road'!$B:$O,13,FALSE)/100</f>
        <v>0.157</v>
      </c>
      <c r="O592" s="32">
        <f>VLOOKUP($C592,'Four Factors - Road'!$B:$O,14,FALSE)/100</f>
        <v>0.254</v>
      </c>
      <c r="P592" s="21">
        <f>VLOOKUP($C592,'Advanced - Road'!B:T,18,FALSE)</f>
        <v>103.18</v>
      </c>
      <c r="Q592" s="21">
        <f>(P592+'Advanced - Road'!$S$33)/2</f>
        <v>101.00046087888532</v>
      </c>
      <c r="R592" s="32">
        <f t="shared" ref="R592" si="5641">AVERAGE(H592,L593)</f>
        <v>0.53400000000000003</v>
      </c>
      <c r="S592" s="32">
        <f t="shared" ref="S592" si="5642">AVERAGE(I592,M593)</f>
        <v>0.29449999999999998</v>
      </c>
      <c r="T592" s="32">
        <f t="shared" ref="T592" si="5643">AVERAGE(J592,N593)</f>
        <v>0.14500000000000002</v>
      </c>
      <c r="U592" s="32">
        <f t="shared" ref="U592" si="5644">AVERAGE(K592,O593)</f>
        <v>0.2225</v>
      </c>
      <c r="V592" s="21">
        <f>Q592*Q593/'Advanced - Home'!$S$33</f>
        <v>100.37913816025346</v>
      </c>
      <c r="W592" s="21">
        <f t="shared" ref="W592" si="5645">AVERAGE(V592:V593)</f>
        <v>100.37651980844495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0.52600000000000002</v>
      </c>
      <c r="I593" s="32">
        <f>VLOOKUP($C593,'Four Factors - Home'!$B:$O,8,FALSE)</f>
        <v>0.29599999999999999</v>
      </c>
      <c r="J593" s="32">
        <f>VLOOKUP($C593,'Four Factors - Home'!$B:$O,9,FALSE)/100</f>
        <v>0.157</v>
      </c>
      <c r="K593" s="32">
        <f>VLOOKUP($C593,'Four Factors - Home'!$B:$O,10,FALSE)/100</f>
        <v>0.20800000000000002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0.30599999999999999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0.22899999999999998</v>
      </c>
      <c r="P593" s="21">
        <f>VLOOKUP($C593,'Advanced - Home'!B:T,18,FALSE)</f>
        <v>97.6</v>
      </c>
      <c r="Q593" s="21">
        <f>(P593+'Advanced - Home'!$S$33)/2</f>
        <v>98.207883172561623</v>
      </c>
      <c r="R593" s="32">
        <f t="shared" ref="R593" si="5653">AVERAGE(H593,L592)</f>
        <v>0.51150000000000007</v>
      </c>
      <c r="S593" s="32">
        <f t="shared" ref="S593" si="5654">AVERAGE(I593,M592)</f>
        <v>0.28500000000000003</v>
      </c>
      <c r="T593" s="32">
        <f t="shared" ref="T593" si="5655">AVERAGE(J593,N592)</f>
        <v>0.157</v>
      </c>
      <c r="U593" s="32">
        <f t="shared" ref="U593" si="5656">AVERAGE(K593,O592)</f>
        <v>0.23100000000000001</v>
      </c>
      <c r="V593" s="21">
        <f>Q593*Q592/'Advanced - Road'!$S$33</f>
        <v>100.37390145663643</v>
      </c>
      <c r="W593" s="21">
        <f t="shared" ref="W593" si="5657">W592</f>
        <v>100.37651980844495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0.54100000000000004</v>
      </c>
      <c r="I594" s="31">
        <f>VLOOKUP($C594,'Four Factors - Road'!$B:$O,8,FALSE)</f>
        <v>0.28299999999999997</v>
      </c>
      <c r="J594" s="31">
        <f>VLOOKUP($C594,'Four Factors - Road'!$B:$O,9,FALSE)/100</f>
        <v>0.14300000000000002</v>
      </c>
      <c r="K594" s="31">
        <f>VLOOKUP($C594,'Four Factors - Road'!$B:$O,10,FALSE)/100</f>
        <v>0.21600000000000003</v>
      </c>
      <c r="L594" s="31">
        <f>VLOOKUP($C594,'Four Factors - Road'!$B:$O,11,FALSE)/100</f>
        <v>0.49700000000000005</v>
      </c>
      <c r="M594" s="31">
        <f>VLOOKUP($C594,'Four Factors - Road'!$B:$O,12,FALSE)</f>
        <v>0.27400000000000002</v>
      </c>
      <c r="N594" s="31">
        <f>VLOOKUP($C594,'Four Factors - Road'!$B:$O,13,FALSE)/100</f>
        <v>0.157</v>
      </c>
      <c r="O594" s="31">
        <f>VLOOKUP($C594,'Four Factors - Road'!$B:$O,14,FALSE)/100</f>
        <v>0.254</v>
      </c>
      <c r="P594" s="17">
        <f>VLOOKUP($C594,'Advanced - Road'!B:T,18,FALSE)</f>
        <v>103.18</v>
      </c>
      <c r="Q594" s="17">
        <f>(P594+'Advanced - Road'!$S$33)/2</f>
        <v>101.00046087888532</v>
      </c>
      <c r="R594" s="31">
        <f t="shared" ref="R594" si="5661">AVERAGE(H594,L595)</f>
        <v>0.51350000000000007</v>
      </c>
      <c r="S594" s="31">
        <f t="shared" ref="S594" si="5662">AVERAGE(I594,M595)</f>
        <v>0.26749999999999996</v>
      </c>
      <c r="T594" s="31">
        <f t="shared" ref="T594" si="5663">AVERAGE(J594,N595)</f>
        <v>0.14800000000000002</v>
      </c>
      <c r="U594" s="31">
        <f t="shared" ref="U594" si="5664">AVERAGE(K594,O595)</f>
        <v>0.21550000000000002</v>
      </c>
      <c r="V594" s="17">
        <f>Q594*Q595/'Advanced - Home'!$S$33</f>
        <v>100.17982695112316</v>
      </c>
      <c r="W594" s="17">
        <f t="shared" ref="W594" si="5665">AVERAGE(V594:V595)</f>
        <v>100.17721379827206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0.52900000000000003</v>
      </c>
      <c r="I595" s="31">
        <f>VLOOKUP($C595,'Four Factors - Home'!$B:$O,8,FALSE)</f>
        <v>0.29199999999999998</v>
      </c>
      <c r="J595" s="31">
        <f>VLOOKUP($C595,'Four Factors - Home'!$B:$O,9,FALSE)/100</f>
        <v>0.13699999999999998</v>
      </c>
      <c r="K595" s="31">
        <f>VLOOKUP($C595,'Four Factors - Home'!$B:$O,10,FALSE)/100</f>
        <v>0.22699999999999998</v>
      </c>
      <c r="L595" s="31">
        <f>VLOOKUP($C595,'Four Factors - Home'!$B:$O,11,FALSE)/100</f>
        <v>0.48599999999999999</v>
      </c>
      <c r="M595" s="31">
        <f>VLOOKUP($C595,'Four Factors - Home'!$B:$O,12,FALSE)</f>
        <v>0.252</v>
      </c>
      <c r="N595" s="31">
        <f>VLOOKUP($C595,'Four Factors - Home'!$B:$O,13,FALSE)/100</f>
        <v>0.153</v>
      </c>
      <c r="O595" s="31">
        <f>VLOOKUP($C595,'Four Factors - Home'!$B:$O,14,FALSE)/100</f>
        <v>0.215</v>
      </c>
      <c r="P595" s="17">
        <f>VLOOKUP($C595,'Advanced - Home'!B:T,18,FALSE)</f>
        <v>97.21</v>
      </c>
      <c r="Q595" s="17">
        <f>(P595+'Advanced - Home'!$S$33)/2</f>
        <v>98.012883172561615</v>
      </c>
      <c r="R595" s="31">
        <f t="shared" ref="R595" si="5673">AVERAGE(H595,L594)</f>
        <v>0.51300000000000001</v>
      </c>
      <c r="S595" s="31">
        <f t="shared" ref="S595" si="5674">AVERAGE(I595,M594)</f>
        <v>0.28300000000000003</v>
      </c>
      <c r="T595" s="31">
        <f t="shared" ref="T595" si="5675">AVERAGE(J595,N594)</f>
        <v>0.14699999999999999</v>
      </c>
      <c r="U595" s="31">
        <f t="shared" ref="U595" si="5676">AVERAGE(K595,O594)</f>
        <v>0.24049999999999999</v>
      </c>
      <c r="V595" s="17">
        <f>Q595*Q594/'Advanced - Road'!$S$33</f>
        <v>100.17460064542097</v>
      </c>
      <c r="W595" s="17">
        <f t="shared" ref="W595" si="5677">W594</f>
        <v>100.17721379827206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0.54100000000000004</v>
      </c>
      <c r="I596" s="32">
        <f>VLOOKUP($C596,'Four Factors - Road'!$B:$O,8,FALSE)</f>
        <v>0.28299999999999997</v>
      </c>
      <c r="J596" s="32">
        <f>VLOOKUP($C596,'Four Factors - Road'!$B:$O,9,FALSE)/100</f>
        <v>0.14300000000000002</v>
      </c>
      <c r="K596" s="32">
        <f>VLOOKUP($C596,'Four Factors - Road'!$B:$O,10,FALSE)/100</f>
        <v>0.21600000000000003</v>
      </c>
      <c r="L596" s="32">
        <f>VLOOKUP($C596,'Four Factors - Road'!$B:$O,11,FALSE)/100</f>
        <v>0.49700000000000005</v>
      </c>
      <c r="M596" s="32">
        <f>VLOOKUP($C596,'Four Factors - Road'!$B:$O,12,FALSE)</f>
        <v>0.27400000000000002</v>
      </c>
      <c r="N596" s="32">
        <f>VLOOKUP($C596,'Four Factors - Road'!$B:$O,13,FALSE)/100</f>
        <v>0.157</v>
      </c>
      <c r="O596" s="32">
        <f>VLOOKUP($C596,'Four Factors - Road'!$B:$O,14,FALSE)/100</f>
        <v>0.254</v>
      </c>
      <c r="P596" s="21">
        <f>VLOOKUP($C596,'Advanced - Road'!B:T,18,FALSE)</f>
        <v>103.18</v>
      </c>
      <c r="Q596" s="21">
        <f>(P596+'Advanced - Road'!$S$33)/2</f>
        <v>101.00046087888532</v>
      </c>
      <c r="R596" s="32">
        <f t="shared" ref="R596" si="5681">AVERAGE(H596,L597)</f>
        <v>0.52249999999999996</v>
      </c>
      <c r="S596" s="32">
        <f t="shared" ref="S596" si="5682">AVERAGE(I596,M597)</f>
        <v>0.27800000000000002</v>
      </c>
      <c r="T596" s="32">
        <f t="shared" ref="T596" si="5683">AVERAGE(J596,N597)</f>
        <v>0.14300000000000002</v>
      </c>
      <c r="U596" s="32">
        <f t="shared" ref="U596" si="5684">AVERAGE(K596,O597)</f>
        <v>0.23</v>
      </c>
      <c r="V596" s="21">
        <f>Q596*Q597/'Advanced - Home'!$S$33</f>
        <v>100.32292217819106</v>
      </c>
      <c r="W596" s="21">
        <f t="shared" ref="W596" si="5685">AVERAGE(V596:V597)</f>
        <v>100.32030529275515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98.152883172561616</v>
      </c>
      <c r="R597" s="32">
        <f t="shared" ref="R597" si="5693">AVERAGE(H597,L596)</f>
        <v>0.51150000000000007</v>
      </c>
      <c r="S597" s="32">
        <f t="shared" ref="S597" si="5694">AVERAGE(I597,M596)</f>
        <v>0.29449999999999998</v>
      </c>
      <c r="T597" s="32">
        <f t="shared" ref="T597" si="5695">AVERAGE(J597,N596)</f>
        <v>0.14200000000000002</v>
      </c>
      <c r="U597" s="32">
        <f t="shared" ref="U597" si="5696">AVERAGE(K597,O596)</f>
        <v>0.26149999999999995</v>
      </c>
      <c r="V597" s="21">
        <f>Q597*Q596/'Advanced - Road'!$S$33</f>
        <v>100.31768840731924</v>
      </c>
      <c r="W597" s="21">
        <f t="shared" ref="W597" si="5697">W596</f>
        <v>100.32030529275515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0.54100000000000004</v>
      </c>
      <c r="I598" s="31">
        <f>VLOOKUP($C598,'Four Factors - Road'!$B:$O,8,FALSE)</f>
        <v>0.28299999999999997</v>
      </c>
      <c r="J598" s="31">
        <f>VLOOKUP($C598,'Four Factors - Road'!$B:$O,9,FALSE)/100</f>
        <v>0.14300000000000002</v>
      </c>
      <c r="K598" s="31">
        <f>VLOOKUP($C598,'Four Factors - Road'!$B:$O,10,FALSE)/100</f>
        <v>0.21600000000000003</v>
      </c>
      <c r="L598" s="31">
        <f>VLOOKUP($C598,'Four Factors - Road'!$B:$O,11,FALSE)/100</f>
        <v>0.49700000000000005</v>
      </c>
      <c r="M598" s="31">
        <f>VLOOKUP($C598,'Four Factors - Road'!$B:$O,12,FALSE)</f>
        <v>0.27400000000000002</v>
      </c>
      <c r="N598" s="31">
        <f>VLOOKUP($C598,'Four Factors - Road'!$B:$O,13,FALSE)/100</f>
        <v>0.157</v>
      </c>
      <c r="O598" s="31">
        <f>VLOOKUP($C598,'Four Factors - Road'!$B:$O,14,FALSE)/100</f>
        <v>0.254</v>
      </c>
      <c r="P598" s="17">
        <f>VLOOKUP($C598,'Advanced - Road'!B:T,18,FALSE)</f>
        <v>103.18</v>
      </c>
      <c r="Q598" s="17">
        <f>(P598+'Advanced - Road'!$S$33)/2</f>
        <v>101.00046087888532</v>
      </c>
      <c r="R598" s="31">
        <f t="shared" ref="R598" si="5701">AVERAGE(H598,L599)</f>
        <v>0.51350000000000007</v>
      </c>
      <c r="S598" s="31">
        <f t="shared" ref="S598" si="5702">AVERAGE(I598,M599)</f>
        <v>0.25949999999999995</v>
      </c>
      <c r="T598" s="31">
        <f t="shared" ref="T598" si="5703">AVERAGE(J598,N599)</f>
        <v>0.13850000000000001</v>
      </c>
      <c r="U598" s="31">
        <f t="shared" ref="U598" si="5704">AVERAGE(K598,O599)</f>
        <v>0.21150000000000002</v>
      </c>
      <c r="V598" s="17">
        <f>Q598*Q599/'Advanced - Home'!$S$33</f>
        <v>98.421799875717554</v>
      </c>
      <c r="W598" s="17">
        <f t="shared" ref="W598" si="5705">AVERAGE(V598:V599)</f>
        <v>98.419232580336995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0.52500000000000002</v>
      </c>
      <c r="I599" s="31">
        <f>VLOOKUP($C599,'Four Factors - Home'!$B:$O,8,FALSE)</f>
        <v>0.311</v>
      </c>
      <c r="J599" s="31">
        <f>VLOOKUP($C599,'Four Factors - Home'!$B:$O,9,FALSE)/100</f>
        <v>0.14499999999999999</v>
      </c>
      <c r="K599" s="31">
        <f>VLOOKUP($C599,'Four Factors - Home'!$B:$O,10,FALSE)/100</f>
        <v>0.215</v>
      </c>
      <c r="L599" s="31">
        <f>VLOOKUP($C599,'Four Factors - Home'!$B:$O,11,FALSE)/100</f>
        <v>0.48599999999999999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0.13400000000000001</v>
      </c>
      <c r="O599" s="31">
        <f>VLOOKUP($C599,'Four Factors - Home'!$B:$O,14,FALSE)/100</f>
        <v>0.20699999999999999</v>
      </c>
      <c r="P599" s="17">
        <f>VLOOKUP($C599,'Advanced - Home'!B:T,18,FALSE)</f>
        <v>93.77</v>
      </c>
      <c r="Q599" s="17">
        <f>(P599+'Advanced - Home'!$S$33)/2</f>
        <v>96.292883172561616</v>
      </c>
      <c r="R599" s="31">
        <f t="shared" ref="R599" si="5713">AVERAGE(H599,L598)</f>
        <v>0.51100000000000001</v>
      </c>
      <c r="S599" s="31">
        <f t="shared" ref="S599" si="5714">AVERAGE(I599,M598)</f>
        <v>0.29249999999999998</v>
      </c>
      <c r="T599" s="31">
        <f t="shared" ref="T599" si="5715">AVERAGE(J599,N598)</f>
        <v>0.151</v>
      </c>
      <c r="U599" s="31">
        <f t="shared" ref="U599" si="5716">AVERAGE(K599,O598)</f>
        <v>0.23449999999999999</v>
      </c>
      <c r="V599" s="17">
        <f>Q599*Q598/'Advanced - Road'!$S$33</f>
        <v>98.416665284956451</v>
      </c>
      <c r="W599" s="17">
        <f t="shared" ref="W599" si="5717">W598</f>
        <v>98.419232580336995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0.54100000000000004</v>
      </c>
      <c r="I600" s="32">
        <f>VLOOKUP($C600,'Four Factors - Road'!$B:$O,8,FALSE)</f>
        <v>0.28299999999999997</v>
      </c>
      <c r="J600" s="32">
        <f>VLOOKUP($C600,'Four Factors - Road'!$B:$O,9,FALSE)/100</f>
        <v>0.14300000000000002</v>
      </c>
      <c r="K600" s="32">
        <f>VLOOKUP($C600,'Four Factors - Road'!$B:$O,10,FALSE)/100</f>
        <v>0.21600000000000003</v>
      </c>
      <c r="L600" s="32">
        <f>VLOOKUP($C600,'Four Factors - Road'!$B:$O,11,FALSE)/100</f>
        <v>0.49700000000000005</v>
      </c>
      <c r="M600" s="32">
        <f>VLOOKUP($C600,'Four Factors - Road'!$B:$O,12,FALSE)</f>
        <v>0.27400000000000002</v>
      </c>
      <c r="N600" s="32">
        <f>VLOOKUP($C600,'Four Factors - Road'!$B:$O,13,FALSE)/100</f>
        <v>0.157</v>
      </c>
      <c r="O600" s="32">
        <f>VLOOKUP($C600,'Four Factors - Road'!$B:$O,14,FALSE)/100</f>
        <v>0.254</v>
      </c>
      <c r="P600" s="21">
        <f>VLOOKUP($C600,'Advanced - Road'!B:T,18,FALSE)</f>
        <v>103.18</v>
      </c>
      <c r="Q600" s="21">
        <f>(P600+'Advanced - Road'!$S$33)/2</f>
        <v>101.00046087888532</v>
      </c>
      <c r="R600" s="32">
        <f t="shared" ref="R600" si="5721">AVERAGE(H600,L601)</f>
        <v>0.52849999999999997</v>
      </c>
      <c r="S600" s="32">
        <f t="shared" ref="S600" si="5722">AVERAGE(I600,M601)</f>
        <v>0.28749999999999998</v>
      </c>
      <c r="T600" s="32">
        <f t="shared" ref="T600" si="5723">AVERAGE(J600,N601)</f>
        <v>0.15250000000000002</v>
      </c>
      <c r="U600" s="32">
        <f t="shared" ref="U600" si="5724">AVERAGE(K600,O601)</f>
        <v>0.23600000000000002</v>
      </c>
      <c r="V600" s="21">
        <f>Q600*Q601/'Advanced - Home'!$S$33</f>
        <v>101.24793061030856</v>
      </c>
      <c r="W600" s="21">
        <f t="shared" ref="W600" si="5725">AVERAGE(V600:V601)</f>
        <v>101.24528959637797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</v>
      </c>
      <c r="Q601" s="21">
        <f>(P601+'Advanced - Home'!$S$33)/2</f>
        <v>99.057883172561617</v>
      </c>
      <c r="R601" s="32">
        <f t="shared" ref="R601" si="5733">AVERAGE(H601,L600)</f>
        <v>0.51850000000000007</v>
      </c>
      <c r="S601" s="32">
        <f t="shared" ref="S601" si="5734">AVERAGE(I601,M600)</f>
        <v>0.26850000000000002</v>
      </c>
      <c r="T601" s="32">
        <f t="shared" ref="T601" si="5735">AVERAGE(J601,N600)</f>
        <v>0.153</v>
      </c>
      <c r="U601" s="32">
        <f t="shared" ref="U601" si="5736">AVERAGE(K601,O600)</f>
        <v>0.253</v>
      </c>
      <c r="V601" s="21">
        <f>Q601*Q600/'Advanced - Road'!$S$33</f>
        <v>101.24264858244737</v>
      </c>
      <c r="W601" s="21">
        <f t="shared" ref="W601" si="5737">W600</f>
        <v>101.24528959637797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0.28899999999999998</v>
      </c>
      <c r="J602" s="31">
        <f>VLOOKUP($C602,'Four Factors - Road'!$B:$O,9,FALSE)/100</f>
        <v>0.159</v>
      </c>
      <c r="K602" s="31">
        <f>VLOOKUP($C602,'Four Factors - Road'!$B:$O,10,FALSE)/100</f>
        <v>0.24399999999999999</v>
      </c>
      <c r="L602" s="31">
        <f>VLOOKUP($C602,'Four Factors - Road'!$B:$O,11,FALSE)/100</f>
        <v>0.52500000000000002</v>
      </c>
      <c r="M602" s="31">
        <f>VLOOKUP($C602,'Four Factors - Road'!$B:$O,12,FALSE)</f>
        <v>0.27600000000000002</v>
      </c>
      <c r="N602" s="31">
        <f>VLOOKUP($C602,'Four Factors - Road'!$B:$O,13,FALSE)/100</f>
        <v>0.15</v>
      </c>
      <c r="O602" s="31">
        <f>VLOOKUP($C602,'Four Factors - Road'!$B:$O,14,FALSE)/100</f>
        <v>0.24</v>
      </c>
      <c r="P602" s="17">
        <f>VLOOKUP($C602,'Advanced - Road'!B:T,18,FALSE)</f>
        <v>101.51</v>
      </c>
      <c r="Q602" s="17">
        <f>(P602+'Advanced - Road'!$S$33)/2</f>
        <v>100.16546087888533</v>
      </c>
      <c r="R602" s="31">
        <f t="shared" ref="R602" si="5741">AVERAGE(H602,L603)</f>
        <v>0.53849999999999998</v>
      </c>
      <c r="S602" s="31">
        <f t="shared" ref="S602" si="5742">AVERAGE(I602,M603)</f>
        <v>0.2535</v>
      </c>
      <c r="T602" s="31">
        <f t="shared" ref="T602" si="5743">AVERAGE(J602,N603)</f>
        <v>0.159</v>
      </c>
      <c r="U602" s="31">
        <f t="shared" ref="U602" si="5744">AVERAGE(K602,O603)</f>
        <v>0.24349999999999999</v>
      </c>
      <c r="V602" s="17">
        <f>Q602*Q603/'Advanced - Home'!$S$33</f>
        <v>100.12706027157802</v>
      </c>
      <c r="W602" s="17">
        <f t="shared" ref="W602" si="5745">AVERAGE(V602:V603)</f>
        <v>100.12444849512578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0.51600000000000001</v>
      </c>
      <c r="I603" s="31">
        <f>VLOOKUP($C603,'Four Factors - Home'!$B:$O,8,FALSE)</f>
        <v>0.28899999999999998</v>
      </c>
      <c r="J603" s="31">
        <f>VLOOKUP($C603,'Four Factors - Home'!$B:$O,9,FALSE)/100</f>
        <v>0.15</v>
      </c>
      <c r="K603" s="31">
        <f>VLOOKUP($C603,'Four Factors - Home'!$B:$O,10,FALSE)/100</f>
        <v>0.248</v>
      </c>
      <c r="L603" s="31">
        <f>VLOOKUP($C603,'Four Factors - Home'!$B:$O,11,FALSE)/100</f>
        <v>0.52500000000000002</v>
      </c>
      <c r="M603" s="31">
        <f>VLOOKUP($C603,'Four Factors - Home'!$B:$O,12,FALSE)</f>
        <v>0.218</v>
      </c>
      <c r="N603" s="31">
        <f>VLOOKUP($C603,'Four Factors - Home'!$B:$O,13,FALSE)/100</f>
        <v>0.159</v>
      </c>
      <c r="O603" s="31">
        <f>VLOOKUP($C603,'Four Factors - Home'!$B:$O,14,FALSE)/100</f>
        <v>0.24299999999999999</v>
      </c>
      <c r="P603" s="17">
        <f>VLOOKUP($C603,'Advanced - Home'!B:T,18,FALSE)</f>
        <v>98.74</v>
      </c>
      <c r="Q603" s="17">
        <f>(P603+'Advanced - Home'!$S$33)/2</f>
        <v>98.777883172561616</v>
      </c>
      <c r="R603" s="31">
        <f t="shared" ref="R603" si="5753">AVERAGE(H603,L602)</f>
        <v>0.52049999999999996</v>
      </c>
      <c r="S603" s="31">
        <f t="shared" ref="S603" si="5754">AVERAGE(I603,M602)</f>
        <v>0.28249999999999997</v>
      </c>
      <c r="T603" s="31">
        <f t="shared" ref="T603" si="5755">AVERAGE(J603,N602)</f>
        <v>0.15</v>
      </c>
      <c r="U603" s="31">
        <f t="shared" ref="U603" si="5756">AVERAGE(K603,O602)</f>
        <v>0.24399999999999999</v>
      </c>
      <c r="V603" s="17">
        <f>Q603*Q602/'Advanced - Road'!$S$33</f>
        <v>100.12183671867353</v>
      </c>
      <c r="W603" s="17">
        <f t="shared" ref="W603" si="5757">W602</f>
        <v>100.12444849512578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0.28899999999999998</v>
      </c>
      <c r="J604" s="32">
        <f>VLOOKUP($C604,'Four Factors - Road'!$B:$O,9,FALSE)/100</f>
        <v>0.159</v>
      </c>
      <c r="K604" s="32">
        <f>VLOOKUP($C604,'Four Factors - Road'!$B:$O,10,FALSE)/100</f>
        <v>0.24399999999999999</v>
      </c>
      <c r="L604" s="32">
        <f>VLOOKUP($C604,'Four Factors - Road'!$B:$O,11,FALSE)/100</f>
        <v>0.52500000000000002</v>
      </c>
      <c r="M604" s="32">
        <f>VLOOKUP($C604,'Four Factors - Road'!$B:$O,12,FALSE)</f>
        <v>0.27600000000000002</v>
      </c>
      <c r="N604" s="32">
        <f>VLOOKUP($C604,'Four Factors - Road'!$B:$O,13,FALSE)/100</f>
        <v>0.15</v>
      </c>
      <c r="O604" s="32">
        <f>VLOOKUP($C604,'Four Factors - Road'!$B:$O,14,FALSE)/100</f>
        <v>0.24</v>
      </c>
      <c r="P604" s="21">
        <f>VLOOKUP($C604,'Advanced - Road'!B:T,18,FALSE)</f>
        <v>101.51</v>
      </c>
      <c r="Q604" s="21">
        <f>(P604+'Advanced - Road'!$S$33)/2</f>
        <v>100.16546087888533</v>
      </c>
      <c r="R604" s="32">
        <f t="shared" ref="R604" si="5761">AVERAGE(H604,L605)</f>
        <v>0.53</v>
      </c>
      <c r="S604" s="32">
        <f t="shared" ref="S604" si="5762">AVERAGE(I604,M605)</f>
        <v>0.27849999999999997</v>
      </c>
      <c r="T604" s="32">
        <f t="shared" ref="T604" si="5763">AVERAGE(J604,N605)</f>
        <v>0.14400000000000002</v>
      </c>
      <c r="U604" s="32">
        <f t="shared" ref="U604" si="5764">AVERAGE(K604,O605)</f>
        <v>0.246</v>
      </c>
      <c r="V604" s="21">
        <f>Q604*Q605/'Advanced - Home'!$S$33</f>
        <v>102.36217769673216</v>
      </c>
      <c r="W604" s="21">
        <f t="shared" ref="W604" si="5765">AVERAGE(V604:V605)</f>
        <v>102.35950761808824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100.98288317256163</v>
      </c>
      <c r="R605" s="32">
        <f t="shared" ref="R605" si="5773">AVERAGE(H605,L604)</f>
        <v>0.51100000000000001</v>
      </c>
      <c r="S605" s="32">
        <f t="shared" ref="S605" si="5774">AVERAGE(I605,M604)</f>
        <v>0.27300000000000002</v>
      </c>
      <c r="T605" s="32">
        <f t="shared" ref="T605" si="5775">AVERAGE(J605,N604)</f>
        <v>0.15849999999999997</v>
      </c>
      <c r="U605" s="32">
        <f t="shared" ref="U605" si="5776">AVERAGE(K605,O604)</f>
        <v>0.223</v>
      </c>
      <c r="V605" s="21">
        <f>Q605*Q604/'Advanced - Road'!$S$33</f>
        <v>102.35683753944433</v>
      </c>
      <c r="W605" s="21">
        <f t="shared" ref="W605" si="5777">W604</f>
        <v>102.35950761808824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0.28899999999999998</v>
      </c>
      <c r="J606" s="31">
        <f>VLOOKUP($C606,'Four Factors - Road'!$B:$O,9,FALSE)/100</f>
        <v>0.159</v>
      </c>
      <c r="K606" s="31">
        <f>VLOOKUP($C606,'Four Factors - Road'!$B:$O,10,FALSE)/100</f>
        <v>0.24399999999999999</v>
      </c>
      <c r="L606" s="31">
        <f>VLOOKUP($C606,'Four Factors - Road'!$B:$O,11,FALSE)/100</f>
        <v>0.52500000000000002</v>
      </c>
      <c r="M606" s="31">
        <f>VLOOKUP($C606,'Four Factors - Road'!$B:$O,12,FALSE)</f>
        <v>0.27600000000000002</v>
      </c>
      <c r="N606" s="31">
        <f>VLOOKUP($C606,'Four Factors - Road'!$B:$O,13,FALSE)/100</f>
        <v>0.15</v>
      </c>
      <c r="O606" s="31">
        <f>VLOOKUP($C606,'Four Factors - Road'!$B:$O,14,FALSE)/100</f>
        <v>0.24</v>
      </c>
      <c r="P606" s="17">
        <f>VLOOKUP($C606,'Advanced - Road'!B:T,18,FALSE)</f>
        <v>101.51</v>
      </c>
      <c r="Q606" s="17">
        <f>(P606+'Advanced - Road'!$S$33)/2</f>
        <v>100.16546087888533</v>
      </c>
      <c r="R606" s="31">
        <f t="shared" ref="R606" si="5781">AVERAGE(H606,L607)</f>
        <v>0.52750000000000008</v>
      </c>
      <c r="S606" s="31">
        <f t="shared" ref="S606" si="5782">AVERAGE(I606,M607)</f>
        <v>0.27549999999999997</v>
      </c>
      <c r="T606" s="31">
        <f t="shared" ref="T606" si="5783">AVERAGE(J606,N607)</f>
        <v>0.14750000000000002</v>
      </c>
      <c r="U606" s="31">
        <f t="shared" ref="U606" si="5784">AVERAGE(K606,O607)</f>
        <v>0.249</v>
      </c>
      <c r="V606" s="17">
        <f>Q606*Q607/'Advanced - Home'!$S$33</f>
        <v>100.66936767405306</v>
      </c>
      <c r="W606" s="17">
        <f t="shared" ref="W606" si="5785">AVERAGE(V606:V607)</f>
        <v>100.66674175171758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99.312883172561612</v>
      </c>
      <c r="R607" s="31">
        <f t="shared" ref="R607" si="5795">AVERAGE(H607,L606)</f>
        <v>0.52700000000000002</v>
      </c>
      <c r="S607" s="31">
        <f t="shared" ref="S607" si="5796">AVERAGE(I607,M606)</f>
        <v>0.27150000000000002</v>
      </c>
      <c r="T607" s="31">
        <f t="shared" ref="T607" si="5797">AVERAGE(J607,N606)</f>
        <v>0.14450000000000002</v>
      </c>
      <c r="U607" s="31">
        <f t="shared" ref="U607" si="5798">AVERAGE(K607,O606)</f>
        <v>0.23149999999999998</v>
      </c>
      <c r="V607" s="17">
        <f>Q607*Q606/'Advanced - Road'!$S$33</f>
        <v>100.66411582938208</v>
      </c>
      <c r="W607" s="17">
        <f t="shared" ref="W607" si="5799">W606</f>
        <v>100.66674175171758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0.28899999999999998</v>
      </c>
      <c r="J608" s="32">
        <f>VLOOKUP($C608,'Four Factors - Road'!$B:$O,9,FALSE)/100</f>
        <v>0.159</v>
      </c>
      <c r="K608" s="32">
        <f>VLOOKUP($C608,'Four Factors - Road'!$B:$O,10,FALSE)/100</f>
        <v>0.24399999999999999</v>
      </c>
      <c r="L608" s="32">
        <f>VLOOKUP($C608,'Four Factors - Road'!$B:$O,11,FALSE)/100</f>
        <v>0.52500000000000002</v>
      </c>
      <c r="M608" s="32">
        <f>VLOOKUP($C608,'Four Factors - Road'!$B:$O,12,FALSE)</f>
        <v>0.27600000000000002</v>
      </c>
      <c r="N608" s="32">
        <f>VLOOKUP($C608,'Four Factors - Road'!$B:$O,13,FALSE)/100</f>
        <v>0.15</v>
      </c>
      <c r="O608" s="32">
        <f>VLOOKUP($C608,'Four Factors - Road'!$B:$O,14,FALSE)/100</f>
        <v>0.24</v>
      </c>
      <c r="P608" s="21">
        <f>VLOOKUP($C608,'Advanced - Road'!B:T,18,FALSE)</f>
        <v>101.51</v>
      </c>
      <c r="Q608" s="21">
        <f>(P608+'Advanced - Road'!$S$33)/2</f>
        <v>100.16546087888533</v>
      </c>
      <c r="R608" s="32">
        <f t="shared" ref="R608" si="5803">AVERAGE(H608,L609)</f>
        <v>0.52750000000000008</v>
      </c>
      <c r="S608" s="32">
        <f t="shared" ref="S608" si="5804">AVERAGE(I608,M609)</f>
        <v>0.24299999999999999</v>
      </c>
      <c r="T608" s="32">
        <f t="shared" ref="T608" si="5805">AVERAGE(J608,N609)</f>
        <v>0.14450000000000002</v>
      </c>
      <c r="U608" s="32">
        <f t="shared" ref="U608" si="5806">AVERAGE(K608,O609)</f>
        <v>0.22</v>
      </c>
      <c r="V608" s="21">
        <f>Q608*Q609/'Advanced - Home'!$S$33</f>
        <v>100.27404078252921</v>
      </c>
      <c r="W608" s="21">
        <f t="shared" ref="W608" si="5807">AVERAGE(V608:V609)</f>
        <v>100.271425172146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98.922883172561626</v>
      </c>
      <c r="R609" s="32">
        <f t="shared" ref="R609" si="5815">AVERAGE(H609,L608)</f>
        <v>0.51200000000000001</v>
      </c>
      <c r="S609" s="32">
        <f t="shared" ref="S609" si="5816">AVERAGE(I609,M608)</f>
        <v>0.29149999999999998</v>
      </c>
      <c r="T609" s="32">
        <f t="shared" ref="T609" si="5817">AVERAGE(J609,N608)</f>
        <v>0.13450000000000001</v>
      </c>
      <c r="U609" s="32">
        <f t="shared" ref="U609" si="5818">AVERAGE(K609,O608)</f>
        <v>0.22249999999999998</v>
      </c>
      <c r="V609" s="21">
        <f>Q609*Q608/'Advanced - Road'!$S$33</f>
        <v>100.26880956176278</v>
      </c>
      <c r="W609" s="21">
        <f t="shared" ref="W609" si="5819">W608</f>
        <v>100.271425172146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0.28899999999999998</v>
      </c>
      <c r="J610" s="31">
        <f>VLOOKUP($C610,'Four Factors - Road'!$B:$O,9,FALSE)/100</f>
        <v>0.159</v>
      </c>
      <c r="K610" s="31">
        <f>VLOOKUP($C610,'Four Factors - Road'!$B:$O,10,FALSE)/100</f>
        <v>0.24399999999999999</v>
      </c>
      <c r="L610" s="31">
        <f>VLOOKUP($C610,'Four Factors - Road'!$B:$O,11,FALSE)/100</f>
        <v>0.52500000000000002</v>
      </c>
      <c r="M610" s="31">
        <f>VLOOKUP($C610,'Four Factors - Road'!$B:$O,12,FALSE)</f>
        <v>0.27600000000000002</v>
      </c>
      <c r="N610" s="31">
        <f>VLOOKUP($C610,'Four Factors - Road'!$B:$O,13,FALSE)/100</f>
        <v>0.15</v>
      </c>
      <c r="O610" s="31">
        <f>VLOOKUP($C610,'Four Factors - Road'!$B:$O,14,FALSE)/100</f>
        <v>0.24</v>
      </c>
      <c r="P610" s="17">
        <f>VLOOKUP($C610,'Advanced - Road'!B:T,18,FALSE)</f>
        <v>101.51</v>
      </c>
      <c r="Q610" s="17">
        <f>(P610+'Advanced - Road'!$S$33)/2</f>
        <v>100.16546087888533</v>
      </c>
      <c r="R610" s="31">
        <f t="shared" ref="R610" si="5823">AVERAGE(H610,L611)</f>
        <v>0.53500000000000003</v>
      </c>
      <c r="S610" s="31">
        <f t="shared" ref="S610" si="5824">AVERAGE(I610,M611)</f>
        <v>0.2545</v>
      </c>
      <c r="T610" s="31">
        <f t="shared" ref="T610" si="5825">AVERAGE(J610,N611)</f>
        <v>0.14799999999999999</v>
      </c>
      <c r="U610" s="31">
        <f t="shared" ref="U610" si="5826">AVERAGE(K610,O611)</f>
        <v>0.2235</v>
      </c>
      <c r="V610" s="17">
        <f>Q610*Q611/'Advanced - Home'!$S$33</f>
        <v>99.52900164081116</v>
      </c>
      <c r="W610" s="17">
        <f t="shared" ref="W610" si="5827">AVERAGE(V610:V611)</f>
        <v>99.52640546449183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0.28699999999999998</v>
      </c>
      <c r="J611" s="31">
        <f>VLOOKUP($C611,'Four Factors - Home'!$B:$O,9,FALSE)/100</f>
        <v>0.13200000000000001</v>
      </c>
      <c r="K611" s="31">
        <f>VLOOKUP($C611,'Four Factors - Home'!$B:$O,10,FALSE)/100</f>
        <v>0.29699999999999999</v>
      </c>
      <c r="L611" s="31">
        <f>VLOOKUP($C611,'Four Factors - Home'!$B:$O,11,FALSE)/100</f>
        <v>0.51800000000000002</v>
      </c>
      <c r="M611" s="31">
        <f>VLOOKUP($C611,'Four Factors - Home'!$B:$O,12,FALSE)</f>
        <v>0.22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97.56</v>
      </c>
      <c r="Q611" s="17">
        <f>(P611+'Advanced - Home'!$S$33)/2</f>
        <v>98.187883172561612</v>
      </c>
      <c r="R611" s="31">
        <f t="shared" ref="R611" si="5835">AVERAGE(H611,L610)</f>
        <v>0.49850000000000005</v>
      </c>
      <c r="S611" s="31">
        <f t="shared" ref="S611" si="5836">AVERAGE(I611,M610)</f>
        <v>0.28149999999999997</v>
      </c>
      <c r="T611" s="31">
        <f t="shared" ref="T611" si="5837">AVERAGE(J611,N610)</f>
        <v>0.14100000000000001</v>
      </c>
      <c r="U611" s="31">
        <f t="shared" ref="U611" si="5838">AVERAGE(K611,O610)</f>
        <v>0.26849999999999996</v>
      </c>
      <c r="V611" s="17">
        <f>Q611*Q610/'Advanced - Road'!$S$33</f>
        <v>99.523809288172501</v>
      </c>
      <c r="W611" s="17">
        <f t="shared" ref="W611" si="5839">W610</f>
        <v>99.52640546449183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0.28899999999999998</v>
      </c>
      <c r="J612" s="32">
        <f>VLOOKUP($C612,'Four Factors - Road'!$B:$O,9,FALSE)/100</f>
        <v>0.159</v>
      </c>
      <c r="K612" s="32">
        <f>VLOOKUP($C612,'Four Factors - Road'!$B:$O,10,FALSE)/100</f>
        <v>0.24399999999999999</v>
      </c>
      <c r="L612" s="32">
        <f>VLOOKUP($C612,'Four Factors - Road'!$B:$O,11,FALSE)/100</f>
        <v>0.52500000000000002</v>
      </c>
      <c r="M612" s="32">
        <f>VLOOKUP($C612,'Four Factors - Road'!$B:$O,12,FALSE)</f>
        <v>0.27600000000000002</v>
      </c>
      <c r="N612" s="32">
        <f>VLOOKUP($C612,'Four Factors - Road'!$B:$O,13,FALSE)/100</f>
        <v>0.15</v>
      </c>
      <c r="O612" s="32">
        <f>VLOOKUP($C612,'Four Factors - Road'!$B:$O,14,FALSE)/100</f>
        <v>0.24</v>
      </c>
      <c r="P612" s="21">
        <f>VLOOKUP($C612,'Advanced - Road'!B:T,18,FALSE)</f>
        <v>101.51</v>
      </c>
      <c r="Q612" s="21">
        <f>(P612+'Advanced - Road'!$S$33)/2</f>
        <v>100.16546087888533</v>
      </c>
      <c r="R612" s="32">
        <f t="shared" ref="R612" si="5843">AVERAGE(H612,L613)</f>
        <v>0.52600000000000002</v>
      </c>
      <c r="S612" s="32">
        <f t="shared" ref="S612" si="5844">AVERAGE(I612,M613)</f>
        <v>0.2515</v>
      </c>
      <c r="T612" s="32">
        <f t="shared" ref="T612" si="5845">AVERAGE(J612,N613)</f>
        <v>0.14300000000000002</v>
      </c>
      <c r="U612" s="32">
        <f t="shared" ref="U612" si="5846">AVERAGE(K612,O613)</f>
        <v>0.24049999999999999</v>
      </c>
      <c r="V612" s="21">
        <f>Q612*Q613/'Advanced - Home'!$S$33</f>
        <v>100.12706027157802</v>
      </c>
      <c r="W612" s="21">
        <f t="shared" ref="W612" si="5847">AVERAGE(V612:V613)</f>
        <v>100.12444849512578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0.27900000000000003</v>
      </c>
      <c r="J613" s="32">
        <f>VLOOKUP($C613,'Four Factors - Home'!$B:$O,9,FALSE)/100</f>
        <v>0.13</v>
      </c>
      <c r="K613" s="32">
        <f>VLOOKUP($C613,'Four Factors - Home'!$B:$O,10,FALSE)/100</f>
        <v>0.23699999999999999</v>
      </c>
      <c r="L613" s="32">
        <f>VLOOKUP($C613,'Four Factors - Home'!$B:$O,11,FALSE)/100</f>
        <v>0.5</v>
      </c>
      <c r="M613" s="32">
        <f>VLOOKUP($C613,'Four Factors - Home'!$B:$O,12,FALSE)</f>
        <v>0.214</v>
      </c>
      <c r="N613" s="32">
        <f>VLOOKUP($C613,'Four Factors - Home'!$B:$O,13,FALSE)/100</f>
        <v>0.127</v>
      </c>
      <c r="O613" s="32">
        <f>VLOOKUP($C613,'Four Factors - Home'!$B:$O,14,FALSE)/100</f>
        <v>0.23699999999999999</v>
      </c>
      <c r="P613" s="21">
        <f>VLOOKUP($C613,'Advanced - Home'!B:T,18,FALSE)</f>
        <v>98.74</v>
      </c>
      <c r="Q613" s="21">
        <f>(P613+'Advanced - Home'!$S$33)/2</f>
        <v>98.777883172561616</v>
      </c>
      <c r="R613" s="32">
        <f t="shared" ref="R613" si="5855">AVERAGE(H613,L612)</f>
        <v>0.54100000000000004</v>
      </c>
      <c r="S613" s="32">
        <f t="shared" ref="S613" si="5856">AVERAGE(I613,M612)</f>
        <v>0.27750000000000002</v>
      </c>
      <c r="T613" s="32">
        <f t="shared" ref="T613" si="5857">AVERAGE(J613,N612)</f>
        <v>0.14000000000000001</v>
      </c>
      <c r="U613" s="32">
        <f t="shared" ref="U613" si="5858">AVERAGE(K613,O612)</f>
        <v>0.23849999999999999</v>
      </c>
      <c r="V613" s="21">
        <f>Q613*Q612/'Advanced - Road'!$S$33</f>
        <v>100.12183671867353</v>
      </c>
      <c r="W613" s="21">
        <f t="shared" ref="W613" si="5859">W612</f>
        <v>100.12444849512578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0.28899999999999998</v>
      </c>
      <c r="J614" s="31">
        <f>VLOOKUP($C614,'Four Factors - Road'!$B:$O,9,FALSE)/100</f>
        <v>0.159</v>
      </c>
      <c r="K614" s="31">
        <f>VLOOKUP($C614,'Four Factors - Road'!$B:$O,10,FALSE)/100</f>
        <v>0.24399999999999999</v>
      </c>
      <c r="L614" s="31">
        <f>VLOOKUP($C614,'Four Factors - Road'!$B:$O,11,FALSE)/100</f>
        <v>0.52500000000000002</v>
      </c>
      <c r="M614" s="31">
        <f>VLOOKUP($C614,'Four Factors - Road'!$B:$O,12,FALSE)</f>
        <v>0.27600000000000002</v>
      </c>
      <c r="N614" s="31">
        <f>VLOOKUP($C614,'Four Factors - Road'!$B:$O,13,FALSE)/100</f>
        <v>0.15</v>
      </c>
      <c r="O614" s="31">
        <f>VLOOKUP($C614,'Four Factors - Road'!$B:$O,14,FALSE)/100</f>
        <v>0.24</v>
      </c>
      <c r="P614" s="17">
        <f>VLOOKUP($C614,'Advanced - Road'!B:T,18,FALSE)</f>
        <v>101.51</v>
      </c>
      <c r="Q614" s="17">
        <f>(P614+'Advanced - Road'!$S$33)/2</f>
        <v>100.16546087888533</v>
      </c>
      <c r="R614" s="31">
        <f t="shared" ref="R614" si="5863">AVERAGE(H614,L615)</f>
        <v>0.52750000000000008</v>
      </c>
      <c r="S614" s="31">
        <f t="shared" ref="S614" si="5864">AVERAGE(I614,M615)</f>
        <v>0.28249999999999997</v>
      </c>
      <c r="T614" s="31">
        <f t="shared" ref="T614" si="5865">AVERAGE(J614,N615)</f>
        <v>0.1595</v>
      </c>
      <c r="U614" s="31">
        <f t="shared" ref="U614" si="5866">AVERAGE(K614,O615)</f>
        <v>0.23599999999999999</v>
      </c>
      <c r="V614" s="17">
        <f>Q614*Q615/'Advanced - Home'!$S$33</f>
        <v>97.562503770154024</v>
      </c>
      <c r="W614" s="17">
        <f t="shared" ref="W614" si="5867">AVERAGE(V614:V615)</f>
        <v>97.559958889187001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0.246</v>
      </c>
      <c r="J615" s="31">
        <f>VLOOKUP($C615,'Four Factors - Home'!$B:$O,9,FALSE)/100</f>
        <v>0.127</v>
      </c>
      <c r="K615" s="31">
        <f>VLOOKUP($C615,'Four Factors - Home'!$B:$O,10,FALSE)/100</f>
        <v>0.188</v>
      </c>
      <c r="L615" s="31">
        <f>VLOOKUP($C615,'Four Factors - Home'!$B:$O,11,FALSE)/100</f>
        <v>0.503</v>
      </c>
      <c r="M615" s="31">
        <f>VLOOKUP($C615,'Four Factors - Home'!$B:$O,12,FALSE)</f>
        <v>0.27600000000000002</v>
      </c>
      <c r="N615" s="31">
        <f>VLOOKUP($C615,'Four Factors - Home'!$B:$O,13,FALSE)/100</f>
        <v>0.16</v>
      </c>
      <c r="O615" s="31">
        <f>VLOOKUP($C615,'Four Factors - Home'!$B:$O,14,FALSE)/100</f>
        <v>0.22800000000000001</v>
      </c>
      <c r="P615" s="17">
        <f>VLOOKUP($C615,'Advanced - Home'!B:T,18,FALSE)</f>
        <v>93.68</v>
      </c>
      <c r="Q615" s="17">
        <f>(P615+'Advanced - Home'!$S$33)/2</f>
        <v>96.247883172561615</v>
      </c>
      <c r="R615" s="31">
        <f t="shared" ref="R615" si="5875">AVERAGE(H615,L614)</f>
        <v>0.51900000000000002</v>
      </c>
      <c r="S615" s="31">
        <f t="shared" ref="S615" si="5876">AVERAGE(I615,M614)</f>
        <v>0.26100000000000001</v>
      </c>
      <c r="T615" s="31">
        <f t="shared" ref="T615" si="5877">AVERAGE(J615,N614)</f>
        <v>0.13850000000000001</v>
      </c>
      <c r="U615" s="31">
        <f t="shared" ref="U615" si="5878">AVERAGE(K615,O614)</f>
        <v>0.214</v>
      </c>
      <c r="V615" s="17">
        <f>Q615*Q614/'Advanced - Road'!$S$33</f>
        <v>97.557414008219979</v>
      </c>
      <c r="W615" s="17">
        <f t="shared" ref="W615" si="5879">W614</f>
        <v>97.559958889187001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0.28899999999999998</v>
      </c>
      <c r="J616" s="32">
        <f>VLOOKUP($C616,'Four Factors - Road'!$B:$O,9,FALSE)/100</f>
        <v>0.159</v>
      </c>
      <c r="K616" s="32">
        <f>VLOOKUP($C616,'Four Factors - Road'!$B:$O,10,FALSE)/100</f>
        <v>0.24399999999999999</v>
      </c>
      <c r="L616" s="32">
        <f>VLOOKUP($C616,'Four Factors - Road'!$B:$O,11,FALSE)/100</f>
        <v>0.52500000000000002</v>
      </c>
      <c r="M616" s="32">
        <f>VLOOKUP($C616,'Four Factors - Road'!$B:$O,12,FALSE)</f>
        <v>0.27600000000000002</v>
      </c>
      <c r="N616" s="32">
        <f>VLOOKUP($C616,'Four Factors - Road'!$B:$O,13,FALSE)/100</f>
        <v>0.15</v>
      </c>
      <c r="O616" s="32">
        <f>VLOOKUP($C616,'Four Factors - Road'!$B:$O,14,FALSE)/100</f>
        <v>0.24</v>
      </c>
      <c r="P616" s="21">
        <f>VLOOKUP($C616,'Advanced - Road'!B:T,18,FALSE)</f>
        <v>101.51</v>
      </c>
      <c r="Q616" s="21">
        <f>(P616+'Advanced - Road'!$S$33)/2</f>
        <v>100.16546087888533</v>
      </c>
      <c r="R616" s="32">
        <f t="shared" ref="R616" si="5883">AVERAGE(H616,L617)</f>
        <v>0.54249999999999998</v>
      </c>
      <c r="S616" s="32">
        <f t="shared" ref="S616" si="5884">AVERAGE(I616,M617)</f>
        <v>0.27200000000000002</v>
      </c>
      <c r="T616" s="32">
        <f t="shared" ref="T616" si="5885">AVERAGE(J616,N617)</f>
        <v>0.13600000000000001</v>
      </c>
      <c r="U616" s="32">
        <f t="shared" ref="U616" si="5886">AVERAGE(K616,O617)</f>
        <v>0.22649999999999998</v>
      </c>
      <c r="V616" s="21">
        <f>Q616*Q617/'Advanced - Home'!$S$33</f>
        <v>100.76059695671242</v>
      </c>
      <c r="W616" s="21">
        <f t="shared" ref="W616" si="5887">AVERAGE(V616:V617)</f>
        <v>100.75796865469565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0.53700000000000003</v>
      </c>
      <c r="I617" s="32">
        <f>VLOOKUP($C617,'Four Factors - Home'!$B:$O,8,FALSE)</f>
        <v>0.28599999999999998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0.28100000000000003</v>
      </c>
      <c r="L617" s="32">
        <f>VLOOKUP($C617,'Four Factors - Home'!$B:$O,11,FALSE)/100</f>
        <v>0.53299999999999992</v>
      </c>
      <c r="M617" s="32">
        <f>VLOOKUP($C617,'Four Factors - Home'!$B:$O,12,FALSE)</f>
        <v>0.255</v>
      </c>
      <c r="N617" s="32">
        <f>VLOOKUP($C617,'Four Factors - Home'!$B:$O,13,FALSE)/100</f>
        <v>0.113</v>
      </c>
      <c r="O617" s="32">
        <f>VLOOKUP($C617,'Four Factors - Home'!$B:$O,14,FALSE)/100</f>
        <v>0.20899999999999999</v>
      </c>
      <c r="P617" s="21">
        <f>VLOOKUP($C617,'Advanced - Home'!B:T,18,FALSE)</f>
        <v>99.99</v>
      </c>
      <c r="Q617" s="21">
        <f>(P617+'Advanced - Home'!$S$33)/2</f>
        <v>99.402883172561616</v>
      </c>
      <c r="R617" s="32">
        <f t="shared" ref="R617" si="5895">AVERAGE(H617,L616)</f>
        <v>0.53100000000000003</v>
      </c>
      <c r="S617" s="32">
        <f t="shared" ref="S617" si="5896">AVERAGE(I617,M616)</f>
        <v>0.28100000000000003</v>
      </c>
      <c r="T617" s="32">
        <f t="shared" ref="T617" si="5897">AVERAGE(J617,N616)</f>
        <v>0.14700000000000002</v>
      </c>
      <c r="U617" s="32">
        <f t="shared" ref="U617" si="5898">AVERAGE(K617,O616)</f>
        <v>0.26050000000000001</v>
      </c>
      <c r="V617" s="21">
        <f>Q617*Q616/'Advanced - Road'!$S$33</f>
        <v>100.75534035267887</v>
      </c>
      <c r="W617" s="21">
        <f t="shared" ref="W617" si="5899">W616</f>
        <v>100.75796865469565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0.28899999999999998</v>
      </c>
      <c r="J618" s="31">
        <f>VLOOKUP($C618,'Four Factors - Road'!$B:$O,9,FALSE)/100</f>
        <v>0.159</v>
      </c>
      <c r="K618" s="31">
        <f>VLOOKUP($C618,'Four Factors - Road'!$B:$O,10,FALSE)/100</f>
        <v>0.24399999999999999</v>
      </c>
      <c r="L618" s="31">
        <f>VLOOKUP($C618,'Four Factors - Road'!$B:$O,11,FALSE)/100</f>
        <v>0.52500000000000002</v>
      </c>
      <c r="M618" s="31">
        <f>VLOOKUP($C618,'Four Factors - Road'!$B:$O,12,FALSE)</f>
        <v>0.27600000000000002</v>
      </c>
      <c r="N618" s="31">
        <f>VLOOKUP($C618,'Four Factors - Road'!$B:$O,13,FALSE)/100</f>
        <v>0.15</v>
      </c>
      <c r="O618" s="31">
        <f>VLOOKUP($C618,'Four Factors - Road'!$B:$O,14,FALSE)/100</f>
        <v>0.24</v>
      </c>
      <c r="P618" s="17">
        <f>VLOOKUP($C618,'Advanced - Road'!B:T,18,FALSE)</f>
        <v>101.51</v>
      </c>
      <c r="Q618" s="17">
        <f>(P618+'Advanced - Road'!$S$33)/2</f>
        <v>100.16546087888533</v>
      </c>
      <c r="R618" s="31">
        <f t="shared" ref="R618" si="5903">AVERAGE(H618,L619)</f>
        <v>0.52150000000000007</v>
      </c>
      <c r="S618" s="31">
        <f t="shared" ref="S618" si="5904">AVERAGE(I618,M619)</f>
        <v>0.28100000000000003</v>
      </c>
      <c r="T618" s="31">
        <f t="shared" ref="T618" si="5905">AVERAGE(J618,N619)</f>
        <v>0.14900000000000002</v>
      </c>
      <c r="U618" s="31">
        <f t="shared" ref="U618" si="5906">AVERAGE(K618,O619)</f>
        <v>0.217</v>
      </c>
      <c r="V618" s="17">
        <f>Q618*Q619/'Advanced - Home'!$S$33</f>
        <v>99.90405535841073</v>
      </c>
      <c r="W618" s="17">
        <f t="shared" ref="W618" si="5907">AVERAGE(V618:V619)</f>
        <v>99.901449398957197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0.503</v>
      </c>
      <c r="I619" s="31">
        <f>VLOOKUP($C619,'Four Factors - Home'!$B:$O,8,FALSE)</f>
        <v>0.22600000000000001</v>
      </c>
      <c r="J619" s="31">
        <f>VLOOKUP($C619,'Four Factors - Home'!$B:$O,9,FALSE)/100</f>
        <v>0.124</v>
      </c>
      <c r="K619" s="31">
        <f>VLOOKUP($C619,'Four Factors - Home'!$B:$O,10,FALSE)/100</f>
        <v>0.24199999999999999</v>
      </c>
      <c r="L619" s="31">
        <f>VLOOKUP($C619,'Four Factors - Home'!$B:$O,11,FALSE)/100</f>
        <v>0.49099999999999999</v>
      </c>
      <c r="M619" s="31">
        <f>VLOOKUP($C619,'Four Factors - Home'!$B:$O,12,FALSE)</f>
        <v>0.27300000000000002</v>
      </c>
      <c r="N619" s="31">
        <f>VLOOKUP($C619,'Four Factors - Home'!$B:$O,13,FALSE)/100</f>
        <v>0.13900000000000001</v>
      </c>
      <c r="O619" s="31">
        <f>VLOOKUP($C619,'Four Factors - Home'!$B:$O,14,FALSE)/100</f>
        <v>0.19</v>
      </c>
      <c r="P619" s="17">
        <f>VLOOKUP($C619,'Advanced - Home'!B:T,18,FALSE)</f>
        <v>98.3</v>
      </c>
      <c r="Q619" s="17">
        <f>(P619+'Advanced - Home'!$S$33)/2</f>
        <v>98.557883172561617</v>
      </c>
      <c r="R619" s="31">
        <f t="shared" ref="R619" si="5915">AVERAGE(H619,L618)</f>
        <v>0.51400000000000001</v>
      </c>
      <c r="S619" s="31">
        <f t="shared" ref="S619" si="5916">AVERAGE(I619,M618)</f>
        <v>0.251</v>
      </c>
      <c r="T619" s="31">
        <f t="shared" ref="T619" si="5917">AVERAGE(J619,N618)</f>
        <v>0.13700000000000001</v>
      </c>
      <c r="U619" s="31">
        <f t="shared" ref="U619" si="5918">AVERAGE(K619,O618)</f>
        <v>0.24099999999999999</v>
      </c>
      <c r="V619" s="17">
        <f>Q619*Q618/'Advanced - Road'!$S$33</f>
        <v>99.898843439503665</v>
      </c>
      <c r="W619" s="17">
        <f t="shared" ref="W619" si="5919">W618</f>
        <v>99.901449398957197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0.28899999999999998</v>
      </c>
      <c r="J620" s="32">
        <f>VLOOKUP($C620,'Four Factors - Road'!$B:$O,9,FALSE)/100</f>
        <v>0.159</v>
      </c>
      <c r="K620" s="32">
        <f>VLOOKUP($C620,'Four Factors - Road'!$B:$O,10,FALSE)/100</f>
        <v>0.24399999999999999</v>
      </c>
      <c r="L620" s="32">
        <f>VLOOKUP($C620,'Four Factors - Road'!$B:$O,11,FALSE)/100</f>
        <v>0.52500000000000002</v>
      </c>
      <c r="M620" s="32">
        <f>VLOOKUP($C620,'Four Factors - Road'!$B:$O,12,FALSE)</f>
        <v>0.27600000000000002</v>
      </c>
      <c r="N620" s="32">
        <f>VLOOKUP($C620,'Four Factors - Road'!$B:$O,13,FALSE)/100</f>
        <v>0.15</v>
      </c>
      <c r="O620" s="32">
        <f>VLOOKUP($C620,'Four Factors - Road'!$B:$O,14,FALSE)/100</f>
        <v>0.24</v>
      </c>
      <c r="P620" s="21">
        <f>VLOOKUP($C620,'Advanced - Road'!B:T,18,FALSE)</f>
        <v>101.51</v>
      </c>
      <c r="Q620" s="21">
        <f>(P620+'Advanced - Road'!$S$33)/2</f>
        <v>100.16546087888533</v>
      </c>
      <c r="R620" s="32">
        <f t="shared" ref="R620" si="5923">AVERAGE(H620,L621)</f>
        <v>0.51450000000000007</v>
      </c>
      <c r="S620" s="32">
        <f t="shared" ref="S620" si="5924">AVERAGE(I620,M621)</f>
        <v>0.27149999999999996</v>
      </c>
      <c r="T620" s="32">
        <f t="shared" ref="T620" si="5925">AVERAGE(J620,N621)</f>
        <v>0.15049999999999999</v>
      </c>
      <c r="U620" s="32">
        <f t="shared" ref="U620" si="5926">AVERAGE(K620,O621)</f>
        <v>0.23949999999999999</v>
      </c>
      <c r="V620" s="21">
        <f>Q620*Q621/'Advanced - Home'!$S$33</f>
        <v>102.13917278356485</v>
      </c>
      <c r="W620" s="21">
        <f t="shared" ref="W620" si="5927">AVERAGE(V620:V621)</f>
        <v>102.13650852191964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100.76288317256162</v>
      </c>
      <c r="R621" s="32">
        <f t="shared" ref="R621" si="5935">AVERAGE(H621,L620)</f>
        <v>0.55800000000000005</v>
      </c>
      <c r="S621" s="32">
        <f t="shared" ref="S621" si="5936">AVERAGE(I621,M620)</f>
        <v>0.26550000000000001</v>
      </c>
      <c r="T621" s="32">
        <f t="shared" ref="T621" si="5937">AVERAGE(J621,N620)</f>
        <v>0.14549999999999999</v>
      </c>
      <c r="U621" s="32">
        <f t="shared" ref="U621" si="5938">AVERAGE(K621,O620)</f>
        <v>0.23299999999999998</v>
      </c>
      <c r="V621" s="21">
        <f>Q621*Q620/'Advanced - Road'!$S$33</f>
        <v>102.13384426027444</v>
      </c>
      <c r="W621" s="21">
        <f t="shared" ref="W621" si="5939">W620</f>
        <v>102.13650852191964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0.28899999999999998</v>
      </c>
      <c r="J622" s="31">
        <f>VLOOKUP($C622,'Four Factors - Road'!$B:$O,9,FALSE)/100</f>
        <v>0.159</v>
      </c>
      <c r="K622" s="31">
        <f>VLOOKUP($C622,'Four Factors - Road'!$B:$O,10,FALSE)/100</f>
        <v>0.24399999999999999</v>
      </c>
      <c r="L622" s="31">
        <f>VLOOKUP($C622,'Four Factors - Road'!$B:$O,11,FALSE)/100</f>
        <v>0.52500000000000002</v>
      </c>
      <c r="M622" s="31">
        <f>VLOOKUP($C622,'Four Factors - Road'!$B:$O,12,FALSE)</f>
        <v>0.27600000000000002</v>
      </c>
      <c r="N622" s="31">
        <f>VLOOKUP($C622,'Four Factors - Road'!$B:$O,13,FALSE)/100</f>
        <v>0.15</v>
      </c>
      <c r="O622" s="31">
        <f>VLOOKUP($C622,'Four Factors - Road'!$B:$O,14,FALSE)/100</f>
        <v>0.24</v>
      </c>
      <c r="P622" s="17">
        <f>VLOOKUP($C622,'Advanced - Road'!B:T,18,FALSE)</f>
        <v>101.51</v>
      </c>
      <c r="Q622" s="17">
        <f>(P622+'Advanced - Road'!$S$33)/2</f>
        <v>100.16546087888533</v>
      </c>
      <c r="R622" s="31">
        <f t="shared" ref="R622" si="5943">AVERAGE(H622,L623)</f>
        <v>0.53049999999999997</v>
      </c>
      <c r="S622" s="31">
        <f t="shared" ref="S622" si="5944">AVERAGE(I622,M623)</f>
        <v>0.26300000000000001</v>
      </c>
      <c r="T622" s="31">
        <f t="shared" ref="T622" si="5945">AVERAGE(J622,N623)</f>
        <v>0.154</v>
      </c>
      <c r="U622" s="31">
        <f t="shared" ref="U622" si="5946">AVERAGE(K622,O623)</f>
        <v>0.245</v>
      </c>
      <c r="V622" s="17">
        <f>Q622*Q623/'Advanced - Home'!$S$33</f>
        <v>101.97698739217044</v>
      </c>
      <c r="W622" s="17">
        <f t="shared" ref="W622" si="5947">AVERAGE(V622:V623)</f>
        <v>101.97432736106975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0.54500000000000004</v>
      </c>
      <c r="I623" s="31">
        <f>VLOOKUP($C623,'Four Factors - Home'!$B:$O,8,FALSE)</f>
        <v>0.312</v>
      </c>
      <c r="J623" s="31">
        <f>VLOOKUP($C623,'Four Factors - Home'!$B:$O,9,FALSE)/100</f>
        <v>0.13800000000000001</v>
      </c>
      <c r="K623" s="31">
        <f>VLOOKUP($C623,'Four Factors - Home'!$B:$O,10,FALSE)/100</f>
        <v>0.252</v>
      </c>
      <c r="L623" s="31">
        <f>VLOOKUP($C623,'Four Factors - Home'!$B:$O,11,FALSE)/100</f>
        <v>0.50900000000000001</v>
      </c>
      <c r="M623" s="31">
        <f>VLOOKUP($C623,'Four Factors - Home'!$B:$O,12,FALSE)</f>
        <v>0.23699999999999999</v>
      </c>
      <c r="N623" s="31">
        <f>VLOOKUP($C623,'Four Factors - Home'!$B:$O,13,FALSE)/100</f>
        <v>0.14899999999999999</v>
      </c>
      <c r="O623" s="31">
        <f>VLOOKUP($C623,'Four Factors - Home'!$B:$O,14,FALSE)/100</f>
        <v>0.24600000000000002</v>
      </c>
      <c r="P623" s="17">
        <f>VLOOKUP($C623,'Advanced - Home'!B:T,18,FALSE)</f>
        <v>102.39</v>
      </c>
      <c r="Q623" s="17">
        <f>(P623+'Advanced - Home'!$S$33)/2</f>
        <v>100.60288317256162</v>
      </c>
      <c r="R623" s="31">
        <f t="shared" ref="R623" si="5955">AVERAGE(H623,L622)</f>
        <v>0.53500000000000003</v>
      </c>
      <c r="S623" s="31">
        <f t="shared" ref="S623" si="5956">AVERAGE(I623,M622)</f>
        <v>0.29400000000000004</v>
      </c>
      <c r="T623" s="31">
        <f t="shared" ref="T623" si="5957">AVERAGE(J623,N622)</f>
        <v>0.14400000000000002</v>
      </c>
      <c r="U623" s="31">
        <f t="shared" ref="U623" si="5958">AVERAGE(K623,O622)</f>
        <v>0.246</v>
      </c>
      <c r="V623" s="17">
        <f>Q623*Q622/'Advanced - Road'!$S$33</f>
        <v>101.97166732996908</v>
      </c>
      <c r="W623" s="17">
        <f t="shared" ref="W623" si="5959">W622</f>
        <v>101.97432736106975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0.28899999999999998</v>
      </c>
      <c r="J624" s="32">
        <f>VLOOKUP($C624,'Four Factors - Road'!$B:$O,9,FALSE)/100</f>
        <v>0.159</v>
      </c>
      <c r="K624" s="32">
        <f>VLOOKUP($C624,'Four Factors - Road'!$B:$O,10,FALSE)/100</f>
        <v>0.24399999999999999</v>
      </c>
      <c r="L624" s="32">
        <f>VLOOKUP($C624,'Four Factors - Road'!$B:$O,11,FALSE)/100</f>
        <v>0.52500000000000002</v>
      </c>
      <c r="M624" s="32">
        <f>VLOOKUP($C624,'Four Factors - Road'!$B:$O,12,FALSE)</f>
        <v>0.27600000000000002</v>
      </c>
      <c r="N624" s="32">
        <f>VLOOKUP($C624,'Four Factors - Road'!$B:$O,13,FALSE)/100</f>
        <v>0.15</v>
      </c>
      <c r="O624" s="32">
        <f>VLOOKUP($C624,'Four Factors - Road'!$B:$O,14,FALSE)/100</f>
        <v>0.24</v>
      </c>
      <c r="P624" s="21">
        <f>VLOOKUP($C624,'Advanced - Road'!B:T,18,FALSE)</f>
        <v>101.51</v>
      </c>
      <c r="Q624" s="21">
        <f>(P624+'Advanced - Road'!$S$33)/2</f>
        <v>100.16546087888533</v>
      </c>
      <c r="R624" s="32">
        <f t="shared" ref="R624" si="5963">AVERAGE(H624,L625)</f>
        <v>0.52450000000000008</v>
      </c>
      <c r="S624" s="32">
        <f t="shared" ref="S624" si="5964">AVERAGE(I624,M625)</f>
        <v>0.28500000000000003</v>
      </c>
      <c r="T624" s="32">
        <f t="shared" ref="T624" si="5965">AVERAGE(J624,N625)</f>
        <v>0.1545</v>
      </c>
      <c r="U624" s="32">
        <f t="shared" ref="U624" si="5966">AVERAGE(K624,O625)</f>
        <v>0.24149999999999999</v>
      </c>
      <c r="V624" s="21">
        <f>Q624*Q625/'Advanced - Home'!$S$33</f>
        <v>100.08144563024837</v>
      </c>
      <c r="W624" s="21">
        <f t="shared" ref="W624" si="5967">AVERAGE(V624:V625)</f>
        <v>100.07883504363677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0.52500000000000002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98.732883172561628</v>
      </c>
      <c r="R625" s="32">
        <f t="shared" ref="R625" si="5975">AVERAGE(H625,L624)</f>
        <v>0.52500000000000002</v>
      </c>
      <c r="S625" s="32">
        <f t="shared" ref="S625" si="5976">AVERAGE(I625,M624)</f>
        <v>0.26350000000000001</v>
      </c>
      <c r="T625" s="32">
        <f t="shared" ref="T625" si="5977">AVERAGE(J625,N624)</f>
        <v>0.14100000000000001</v>
      </c>
      <c r="U625" s="32">
        <f t="shared" ref="U625" si="5978">AVERAGE(K625,O624)</f>
        <v>0.218</v>
      </c>
      <c r="V625" s="21">
        <f>Q625*Q624/'Advanced - Road'!$S$33</f>
        <v>100.07622445702518</v>
      </c>
      <c r="W625" s="21">
        <f t="shared" ref="W625" si="5979">W624</f>
        <v>100.07883504363677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0.28899999999999998</v>
      </c>
      <c r="J626" s="31">
        <f>VLOOKUP($C626,'Four Factors - Road'!$B:$O,9,FALSE)/100</f>
        <v>0.159</v>
      </c>
      <c r="K626" s="31">
        <f>VLOOKUP($C626,'Four Factors - Road'!$B:$O,10,FALSE)/100</f>
        <v>0.24399999999999999</v>
      </c>
      <c r="L626" s="31">
        <f>VLOOKUP($C626,'Four Factors - Road'!$B:$O,11,FALSE)/100</f>
        <v>0.52500000000000002</v>
      </c>
      <c r="M626" s="31">
        <f>VLOOKUP($C626,'Four Factors - Road'!$B:$O,12,FALSE)</f>
        <v>0.27600000000000002</v>
      </c>
      <c r="N626" s="31">
        <f>VLOOKUP($C626,'Four Factors - Road'!$B:$O,13,FALSE)/100</f>
        <v>0.15</v>
      </c>
      <c r="O626" s="31">
        <f>VLOOKUP($C626,'Four Factors - Road'!$B:$O,14,FALSE)/100</f>
        <v>0.24</v>
      </c>
      <c r="P626" s="17">
        <f>VLOOKUP($C626,'Advanced - Road'!B:T,18,FALSE)</f>
        <v>101.51</v>
      </c>
      <c r="Q626" s="17">
        <f>(P626+'Advanced - Road'!$S$33)/2</f>
        <v>100.16546087888533</v>
      </c>
      <c r="R626" s="31">
        <f t="shared" ref="R626" si="5983">AVERAGE(H626,L627)</f>
        <v>0.52</v>
      </c>
      <c r="S626" s="31">
        <f t="shared" ref="S626" si="5984">AVERAGE(I626,M627)</f>
        <v>0.28500000000000003</v>
      </c>
      <c r="T626" s="31">
        <f t="shared" ref="T626" si="5985">AVERAGE(J626,N627)</f>
        <v>0.155</v>
      </c>
      <c r="U626" s="31">
        <f t="shared" ref="U626" si="5986">AVERAGE(K626,O627)</f>
        <v>0.246</v>
      </c>
      <c r="V626" s="17">
        <f>Q626*Q627/'Advanced - Home'!$S$33</f>
        <v>99.975011467145762</v>
      </c>
      <c r="W626" s="17">
        <f t="shared" ref="W626" si="5987">AVERAGE(V626:V627)</f>
        <v>99.972403656829016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0.53799999999999992</v>
      </c>
      <c r="I627" s="31">
        <f>VLOOKUP($C627,'Four Factors - Home'!$B:$O,8,FALSE)</f>
        <v>0.29599999999999999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0.48799999999999999</v>
      </c>
      <c r="M627" s="31">
        <f>VLOOKUP($C627,'Four Factors - Home'!$B:$O,12,FALSE)</f>
        <v>0.28100000000000003</v>
      </c>
      <c r="N627" s="31">
        <f>VLOOKUP($C627,'Four Factors - Home'!$B:$O,13,FALSE)/100</f>
        <v>0.151</v>
      </c>
      <c r="O627" s="31">
        <f>VLOOKUP($C627,'Four Factors - Home'!$B:$O,14,FALSE)/100</f>
        <v>0.248</v>
      </c>
      <c r="P627" s="17">
        <f>VLOOKUP($C627,'Advanced - Home'!B:T,18,FALSE)</f>
        <v>98.44</v>
      </c>
      <c r="Q627" s="17">
        <f>(P627+'Advanced - Home'!$S$33)/2</f>
        <v>98.62788317256161</v>
      </c>
      <c r="R627" s="31">
        <f t="shared" ref="R627" si="5995">AVERAGE(H627,L626)</f>
        <v>0.53149999999999997</v>
      </c>
      <c r="S627" s="31">
        <f t="shared" ref="S627" si="5996">AVERAGE(I627,M626)</f>
        <v>0.28600000000000003</v>
      </c>
      <c r="T627" s="31">
        <f t="shared" ref="T627" si="5997">AVERAGE(J627,N626)</f>
        <v>0.14300000000000002</v>
      </c>
      <c r="U627" s="31">
        <f t="shared" ref="U627" si="5998">AVERAGE(K627,O626)</f>
        <v>0.23049999999999998</v>
      </c>
      <c r="V627" s="17">
        <f>Q627*Q626/'Advanced - Road'!$S$33</f>
        <v>99.969795846512255</v>
      </c>
      <c r="W627" s="17">
        <f t="shared" ref="W627" si="5999">W626</f>
        <v>99.972403656829016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0.28899999999999998</v>
      </c>
      <c r="J628" s="32">
        <f>VLOOKUP($C628,'Four Factors - Road'!$B:$O,9,FALSE)/100</f>
        <v>0.159</v>
      </c>
      <c r="K628" s="32">
        <f>VLOOKUP($C628,'Four Factors - Road'!$B:$O,10,FALSE)/100</f>
        <v>0.24399999999999999</v>
      </c>
      <c r="L628" s="32">
        <f>VLOOKUP($C628,'Four Factors - Road'!$B:$O,11,FALSE)/100</f>
        <v>0.52500000000000002</v>
      </c>
      <c r="M628" s="32">
        <f>VLOOKUP($C628,'Four Factors - Road'!$B:$O,12,FALSE)</f>
        <v>0.27600000000000002</v>
      </c>
      <c r="N628" s="32">
        <f>VLOOKUP($C628,'Four Factors - Road'!$B:$O,13,FALSE)/100</f>
        <v>0.15</v>
      </c>
      <c r="O628" s="32">
        <f>VLOOKUP($C628,'Four Factors - Road'!$B:$O,14,FALSE)/100</f>
        <v>0.24</v>
      </c>
      <c r="P628" s="21">
        <f>VLOOKUP($C628,'Advanced - Road'!B:T,18,FALSE)</f>
        <v>101.51</v>
      </c>
      <c r="Q628" s="21">
        <f>(P628+'Advanced - Road'!$S$33)/2</f>
        <v>100.16546087888533</v>
      </c>
      <c r="R628" s="32">
        <f t="shared" ref="R628" si="6003">AVERAGE(H628,L629)</f>
        <v>0.54200000000000004</v>
      </c>
      <c r="S628" s="32">
        <f t="shared" ref="S628" si="6004">AVERAGE(I628,M629)</f>
        <v>0.27849999999999997</v>
      </c>
      <c r="T628" s="32">
        <f t="shared" ref="T628" si="6005">AVERAGE(J628,N629)</f>
        <v>0.15150000000000002</v>
      </c>
      <c r="U628" s="32">
        <f t="shared" ref="U628" si="6006">AVERAGE(K628,O629)</f>
        <v>0.23899999999999999</v>
      </c>
      <c r="V628" s="21">
        <f>Q628*Q629/'Advanced - Home'!$S$33</f>
        <v>100.94305552203113</v>
      </c>
      <c r="W628" s="21">
        <f t="shared" ref="W628" si="6007">AVERAGE(V628:V629)</f>
        <v>100.94042246065177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-3</v>
      </c>
      <c r="AA628" s="23">
        <f t="shared" ref="AA628" si="6009">Y628+Y629</f>
        <v>223</v>
      </c>
      <c r="AB628" s="22">
        <f t="shared" ref="AB628" si="6010">D628-Z628</f>
        <v>3</v>
      </c>
      <c r="AC628" s="22">
        <f t="shared" ref="AC628" si="6011">AA628-E628</f>
        <v>223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0.51500000000000001</v>
      </c>
      <c r="I629" s="32">
        <f>VLOOKUP($C629,'Four Factors - Home'!$B:$O,8,FALSE)</f>
        <v>0.26200000000000001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0.26400000000000001</v>
      </c>
      <c r="L629" s="32">
        <f>VLOOKUP($C629,'Four Factors - Home'!$B:$O,11,FALSE)/100</f>
        <v>0.53200000000000003</v>
      </c>
      <c r="M629" s="32">
        <f>VLOOKUP($C629,'Four Factors - Home'!$B:$O,12,FALSE)</f>
        <v>0.26800000000000002</v>
      </c>
      <c r="N629" s="32">
        <f>VLOOKUP($C629,'Four Factors - Home'!$B:$O,13,FALSE)/100</f>
        <v>0.14400000000000002</v>
      </c>
      <c r="O629" s="32">
        <f>VLOOKUP($C629,'Four Factors - Home'!$B:$O,14,FALSE)/100</f>
        <v>0.23399999999999999</v>
      </c>
      <c r="P629" s="21">
        <f>VLOOKUP($C629,'Advanced - Home'!B:T,18,FALSE)</f>
        <v>100.35</v>
      </c>
      <c r="Q629" s="21">
        <f>(P629+'Advanced - Home'!$S$33)/2</f>
        <v>99.582883172561623</v>
      </c>
      <c r="R629" s="32">
        <f t="shared" ref="R629" si="6015">AVERAGE(H629,L628)</f>
        <v>0.52</v>
      </c>
      <c r="S629" s="32">
        <f t="shared" ref="S629" si="6016">AVERAGE(I629,M628)</f>
        <v>0.26900000000000002</v>
      </c>
      <c r="T629" s="32">
        <f t="shared" ref="T629" si="6017">AVERAGE(J629,N628)</f>
        <v>0.14849999999999999</v>
      </c>
      <c r="U629" s="32">
        <f t="shared" ref="U629" si="6018">AVERAGE(K629,O628)</f>
        <v>0.252</v>
      </c>
      <c r="V629" s="21">
        <f>Q629*Q628/'Advanced - Road'!$S$33</f>
        <v>100.9377893992724</v>
      </c>
      <c r="W629" s="21">
        <f t="shared" ref="W629" si="6019">W628</f>
        <v>100.94042246065177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110</v>
      </c>
      <c r="Z629" s="23">
        <f t="shared" ref="Z629" si="6020">-Z628</f>
        <v>3</v>
      </c>
      <c r="AA629" s="23">
        <f t="shared" ref="AA629" si="6021">AA628</f>
        <v>223</v>
      </c>
      <c r="AB629" s="22"/>
      <c r="AC629" s="22"/>
      <c r="AD629" s="22">
        <f t="shared" si="5791"/>
        <v>110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0.28899999999999998</v>
      </c>
      <c r="J630" s="31">
        <f>VLOOKUP($C630,'Four Factors - Road'!$B:$O,9,FALSE)/100</f>
        <v>0.159</v>
      </c>
      <c r="K630" s="31">
        <f>VLOOKUP($C630,'Four Factors - Road'!$B:$O,10,FALSE)/100</f>
        <v>0.24399999999999999</v>
      </c>
      <c r="L630" s="31">
        <f>VLOOKUP($C630,'Four Factors - Road'!$B:$O,11,FALSE)/100</f>
        <v>0.52500000000000002</v>
      </c>
      <c r="M630" s="31">
        <f>VLOOKUP($C630,'Four Factors - Road'!$B:$O,12,FALSE)</f>
        <v>0.27600000000000002</v>
      </c>
      <c r="N630" s="31">
        <f>VLOOKUP($C630,'Four Factors - Road'!$B:$O,13,FALSE)/100</f>
        <v>0.15</v>
      </c>
      <c r="O630" s="31">
        <f>VLOOKUP($C630,'Four Factors - Road'!$B:$O,14,FALSE)/100</f>
        <v>0.24</v>
      </c>
      <c r="P630" s="17">
        <f>VLOOKUP($C630,'Advanced - Road'!B:T,18,FALSE)</f>
        <v>101.51</v>
      </c>
      <c r="Q630" s="17">
        <f>(P630+'Advanced - Road'!$S$33)/2</f>
        <v>100.16546087888533</v>
      </c>
      <c r="R630" s="31">
        <f t="shared" ref="R630" si="6023">AVERAGE(H630,L631)</f>
        <v>0.51450000000000007</v>
      </c>
      <c r="S630" s="31">
        <f t="shared" ref="S630" si="6024">AVERAGE(I630,M631)</f>
        <v>0.32050000000000001</v>
      </c>
      <c r="T630" s="31">
        <f t="shared" ref="T630" si="6025">AVERAGE(J630,N631)</f>
        <v>0.155</v>
      </c>
      <c r="U630" s="31">
        <f t="shared" ref="U630" si="6026">AVERAGE(K630,O631)</f>
        <v>0.22799999999999998</v>
      </c>
      <c r="V630" s="17">
        <f>Q630*Q631/'Advanced - Home'!$S$33</f>
        <v>98.68766492295272</v>
      </c>
      <c r="W630" s="17">
        <f t="shared" ref="W630" si="6027">AVERAGE(V630:V631)</f>
        <v>98.685090692583088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-1</v>
      </c>
      <c r="AA630" s="19">
        <f t="shared" ref="AA630" si="6029">Y630+Y631</f>
        <v>213</v>
      </c>
      <c r="AB630" s="4">
        <f t="shared" ref="AB630" si="6030">D630-Z630</f>
        <v>1</v>
      </c>
      <c r="AC630" s="4">
        <f t="shared" ref="AC630" si="6031">AA630-E630</f>
        <v>213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0.46899999999999997</v>
      </c>
      <c r="I631" s="31">
        <f>VLOOKUP($C631,'Four Factors - Home'!$B:$O,8,FALSE)</f>
        <v>0.29699999999999999</v>
      </c>
      <c r="J631" s="31">
        <f>VLOOKUP($C631,'Four Factors - Home'!$B:$O,9,FALSE)/100</f>
        <v>0.14199999999999999</v>
      </c>
      <c r="K631" s="31">
        <f>VLOOKUP($C631,'Four Factors - Home'!$B:$O,10,FALSE)/100</f>
        <v>0.27399999999999997</v>
      </c>
      <c r="L631" s="31">
        <f>VLOOKUP($C631,'Four Factors - Home'!$B:$O,11,FALSE)/100</f>
        <v>0.47700000000000004</v>
      </c>
      <c r="M631" s="31">
        <f>VLOOKUP($C631,'Four Factors - Home'!$B:$O,12,FALSE)</f>
        <v>0.35199999999999998</v>
      </c>
      <c r="N631" s="31">
        <f>VLOOKUP($C631,'Four Factors - Home'!$B:$O,13,FALSE)/100</f>
        <v>0.151</v>
      </c>
      <c r="O631" s="31">
        <f>VLOOKUP($C631,'Four Factors - Home'!$B:$O,14,FALSE)/100</f>
        <v>0.21199999999999999</v>
      </c>
      <c r="P631" s="17">
        <f>VLOOKUP($C631,'Advanced - Home'!B:T,18,FALSE)</f>
        <v>95.9</v>
      </c>
      <c r="Q631" s="17">
        <f>(P631+'Advanced - Home'!$S$33)/2</f>
        <v>97.357883172561628</v>
      </c>
      <c r="R631" s="31">
        <f t="shared" ref="R631" si="6035">AVERAGE(H631,L630)</f>
        <v>0.497</v>
      </c>
      <c r="S631" s="31">
        <f t="shared" ref="S631" si="6036">AVERAGE(I631,M630)</f>
        <v>0.28649999999999998</v>
      </c>
      <c r="T631" s="31">
        <f t="shared" ref="T631" si="6037">AVERAGE(J631,N630)</f>
        <v>0.14599999999999999</v>
      </c>
      <c r="U631" s="31">
        <f t="shared" ref="U631" si="6038">AVERAGE(K631,O630)</f>
        <v>0.25700000000000001</v>
      </c>
      <c r="V631" s="17">
        <f>Q631*Q630/'Advanced - Road'!$S$33</f>
        <v>98.682516462213457</v>
      </c>
      <c r="W631" s="17">
        <f t="shared" ref="W631" si="6039">W630</f>
        <v>98.685090692583088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1</v>
      </c>
      <c r="AA631" s="19">
        <f t="shared" ref="AA631" si="6041">AA630</f>
        <v>213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0.28899999999999998</v>
      </c>
      <c r="J632" s="32">
        <f>VLOOKUP($C632,'Four Factors - Road'!$B:$O,9,FALSE)/100</f>
        <v>0.159</v>
      </c>
      <c r="K632" s="32">
        <f>VLOOKUP($C632,'Four Factors - Road'!$B:$O,10,FALSE)/100</f>
        <v>0.24399999999999999</v>
      </c>
      <c r="L632" s="32">
        <f>VLOOKUP($C632,'Four Factors - Road'!$B:$O,11,FALSE)/100</f>
        <v>0.52500000000000002</v>
      </c>
      <c r="M632" s="32">
        <f>VLOOKUP($C632,'Four Factors - Road'!$B:$O,12,FALSE)</f>
        <v>0.27600000000000002</v>
      </c>
      <c r="N632" s="32">
        <f>VLOOKUP($C632,'Four Factors - Road'!$B:$O,13,FALSE)/100</f>
        <v>0.15</v>
      </c>
      <c r="O632" s="32">
        <f>VLOOKUP($C632,'Four Factors - Road'!$B:$O,14,FALSE)/100</f>
        <v>0.24</v>
      </c>
      <c r="P632" s="21">
        <f>VLOOKUP($C632,'Advanced - Road'!B:T,18,FALSE)</f>
        <v>101.51</v>
      </c>
      <c r="Q632" s="21">
        <f>(P632+'Advanced - Road'!$S$33)/2</f>
        <v>100.16546087888533</v>
      </c>
      <c r="R632" s="32">
        <f t="shared" ref="R632" si="6043">AVERAGE(H632,L633)</f>
        <v>0.52049999999999996</v>
      </c>
      <c r="S632" s="32">
        <f t="shared" ref="S632" si="6044">AVERAGE(I632,M633)</f>
        <v>0.27549999999999997</v>
      </c>
      <c r="T632" s="32">
        <f t="shared" ref="T632" si="6045">AVERAGE(J632,N633)</f>
        <v>0.14650000000000002</v>
      </c>
      <c r="U632" s="32">
        <f t="shared" ref="U632" si="6046">AVERAGE(K632,O633)</f>
        <v>0.23299999999999998</v>
      </c>
      <c r="V632" s="21">
        <f>Q632*Q633/'Advanced - Home'!$S$33</f>
        <v>99.84830413011889</v>
      </c>
      <c r="W632" s="21">
        <f t="shared" ref="W632" si="6047">AVERAGE(V632:V633)</f>
        <v>99.845699624915042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0.53100000000000003</v>
      </c>
      <c r="I633" s="32">
        <f>VLOOKUP($C633,'Four Factors - Home'!$B:$O,8,FALSE)</f>
        <v>0.27100000000000002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0.221</v>
      </c>
      <c r="L633" s="32">
        <f>VLOOKUP($C633,'Four Factors - Home'!$B:$O,11,FALSE)/100</f>
        <v>0.48899999999999999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0.222</v>
      </c>
      <c r="P633" s="21">
        <f>VLOOKUP($C633,'Advanced - Home'!B:T,18,FALSE)</f>
        <v>98.19</v>
      </c>
      <c r="Q633" s="21">
        <f>(P633+'Advanced - Home'!$S$33)/2</f>
        <v>98.50288317256161</v>
      </c>
      <c r="R633" s="32">
        <f t="shared" ref="R633" si="6055">AVERAGE(H633,L632)</f>
        <v>0.52800000000000002</v>
      </c>
      <c r="S633" s="32">
        <f t="shared" ref="S633" si="6056">AVERAGE(I633,M632)</f>
        <v>0.27350000000000002</v>
      </c>
      <c r="T633" s="32">
        <f t="shared" ref="T633" si="6057">AVERAGE(J633,N632)</f>
        <v>0.14450000000000002</v>
      </c>
      <c r="U633" s="32">
        <f t="shared" ref="U633" si="6058">AVERAGE(K633,O632)</f>
        <v>0.23049999999999998</v>
      </c>
      <c r="V633" s="21">
        <f>Q633*Q632/'Advanced - Road'!$S$33</f>
        <v>99.843095119711194</v>
      </c>
      <c r="W633" s="21">
        <f t="shared" ref="W633" si="6059">W632</f>
        <v>99.845699624915042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0.28899999999999998</v>
      </c>
      <c r="J634" s="31">
        <f>VLOOKUP($C634,'Four Factors - Road'!$B:$O,9,FALSE)/100</f>
        <v>0.159</v>
      </c>
      <c r="K634" s="31">
        <f>VLOOKUP($C634,'Four Factors - Road'!$B:$O,10,FALSE)/100</f>
        <v>0.24399999999999999</v>
      </c>
      <c r="L634" s="31">
        <f>VLOOKUP($C634,'Four Factors - Road'!$B:$O,11,FALSE)/100</f>
        <v>0.52500000000000002</v>
      </c>
      <c r="M634" s="31">
        <f>VLOOKUP($C634,'Four Factors - Road'!$B:$O,12,FALSE)</f>
        <v>0.27600000000000002</v>
      </c>
      <c r="N634" s="31">
        <f>VLOOKUP($C634,'Four Factors - Road'!$B:$O,13,FALSE)/100</f>
        <v>0.15</v>
      </c>
      <c r="O634" s="31">
        <f>VLOOKUP($C634,'Four Factors - Road'!$B:$O,14,FALSE)/100</f>
        <v>0.24</v>
      </c>
      <c r="P634" s="17">
        <f>VLOOKUP($C634,'Advanced - Road'!B:T,18,FALSE)</f>
        <v>101.51</v>
      </c>
      <c r="Q634" s="17">
        <f>(P634+'Advanced - Road'!$S$33)/2</f>
        <v>100.16546087888533</v>
      </c>
      <c r="R634" s="31">
        <f t="shared" ref="R634" si="6063">AVERAGE(H634,L635)</f>
        <v>0.53800000000000003</v>
      </c>
      <c r="S634" s="31">
        <f t="shared" ref="S634" si="6064">AVERAGE(I634,M635)</f>
        <v>0.29599999999999999</v>
      </c>
      <c r="T634" s="31">
        <f t="shared" ref="T634" si="6065">AVERAGE(J634,N635)</f>
        <v>0.1605</v>
      </c>
      <c r="U634" s="31">
        <f t="shared" ref="U634" si="6066">AVERAGE(K634,O635)</f>
        <v>0.23899999999999999</v>
      </c>
      <c r="V634" s="17">
        <f>Q634*Q635/'Advanced - Home'!$S$33</f>
        <v>99.914191945372863</v>
      </c>
      <c r="W634" s="17">
        <f t="shared" ref="W634" si="6067">AVERAGE(V634:V635)</f>
        <v>99.911585721510306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0.53500000000000003</v>
      </c>
      <c r="I635" s="31">
        <f>VLOOKUP($C635,'Four Factors - Home'!$B:$O,8,FALSE)</f>
        <v>0.29599999999999999</v>
      </c>
      <c r="J635" s="31">
        <f>VLOOKUP($C635,'Four Factors - Home'!$B:$O,9,FALSE)/100</f>
        <v>0.14099999999999999</v>
      </c>
      <c r="K635" s="31">
        <f>VLOOKUP($C635,'Four Factors - Home'!$B:$O,10,FALSE)/100</f>
        <v>0.21199999999999999</v>
      </c>
      <c r="L635" s="31">
        <f>VLOOKUP($C635,'Four Factors - Home'!$B:$O,11,FALSE)/100</f>
        <v>0.52400000000000002</v>
      </c>
      <c r="M635" s="31">
        <f>VLOOKUP($C635,'Four Factors - Home'!$B:$O,12,FALSE)</f>
        <v>0.30299999999999999</v>
      </c>
      <c r="N635" s="31">
        <f>VLOOKUP($C635,'Four Factors - Home'!$B:$O,13,FALSE)/100</f>
        <v>0.16200000000000001</v>
      </c>
      <c r="O635" s="31">
        <f>VLOOKUP($C635,'Four Factors - Home'!$B:$O,14,FALSE)/100</f>
        <v>0.23399999999999999</v>
      </c>
      <c r="P635" s="17">
        <f>VLOOKUP($C635,'Advanced - Home'!B:T,18,FALSE)</f>
        <v>98.32</v>
      </c>
      <c r="Q635" s="17">
        <f>(P635+'Advanced - Home'!$S$33)/2</f>
        <v>98.567883172561608</v>
      </c>
      <c r="R635" s="31">
        <f t="shared" ref="R635" si="6075">AVERAGE(H635,L634)</f>
        <v>0.53</v>
      </c>
      <c r="S635" s="31">
        <f t="shared" ref="S635" si="6076">AVERAGE(I635,M634)</f>
        <v>0.28600000000000003</v>
      </c>
      <c r="T635" s="31">
        <f t="shared" ref="T635" si="6077">AVERAGE(J635,N634)</f>
        <v>0.14549999999999999</v>
      </c>
      <c r="U635" s="31">
        <f t="shared" ref="U635" si="6078">AVERAGE(K635,O634)</f>
        <v>0.22599999999999998</v>
      </c>
      <c r="V635" s="17">
        <f>Q635*Q634/'Advanced - Road'!$S$33</f>
        <v>99.908979497647749</v>
      </c>
      <c r="W635" s="17">
        <f t="shared" ref="W635" si="6079">W634</f>
        <v>99.911585721510306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0.28899999999999998</v>
      </c>
      <c r="J636" s="32">
        <f>VLOOKUP($C636,'Four Factors - Road'!$B:$O,9,FALSE)/100</f>
        <v>0.159</v>
      </c>
      <c r="K636" s="32">
        <f>VLOOKUP($C636,'Four Factors - Road'!$B:$O,10,FALSE)/100</f>
        <v>0.24399999999999999</v>
      </c>
      <c r="L636" s="32">
        <f>VLOOKUP($C636,'Four Factors - Road'!$B:$O,11,FALSE)/100</f>
        <v>0.52500000000000002</v>
      </c>
      <c r="M636" s="32">
        <f>VLOOKUP($C636,'Four Factors - Road'!$B:$O,12,FALSE)</f>
        <v>0.27600000000000002</v>
      </c>
      <c r="N636" s="32">
        <f>VLOOKUP($C636,'Four Factors - Road'!$B:$O,13,FALSE)/100</f>
        <v>0.15</v>
      </c>
      <c r="O636" s="32">
        <f>VLOOKUP($C636,'Four Factors - Road'!$B:$O,14,FALSE)/100</f>
        <v>0.24</v>
      </c>
      <c r="P636" s="21">
        <f>VLOOKUP($C636,'Advanced - Road'!B:T,18,FALSE)</f>
        <v>101.51</v>
      </c>
      <c r="Q636" s="21">
        <f>(P636+'Advanced - Road'!$S$33)/2</f>
        <v>100.16546087888533</v>
      </c>
      <c r="R636" s="32">
        <f t="shared" ref="R636" si="6083">AVERAGE(H636,L637)</f>
        <v>0.54100000000000004</v>
      </c>
      <c r="S636" s="32">
        <f t="shared" ref="S636" si="6084">AVERAGE(I636,M637)</f>
        <v>0.28100000000000003</v>
      </c>
      <c r="T636" s="32">
        <f t="shared" ref="T636" si="6085">AVERAGE(J636,N637)</f>
        <v>0.1555</v>
      </c>
      <c r="U636" s="32">
        <f t="shared" ref="U636" si="6086">AVERAGE(K636,O637)</f>
        <v>0.23049999999999998</v>
      </c>
      <c r="V636" s="21">
        <f>Q636*Q637/'Advanced - Home'!$S$33</f>
        <v>99.062718640552262</v>
      </c>
      <c r="W636" s="21">
        <f t="shared" ref="W636" si="6087">AVERAGE(V636:V637)</f>
        <v>99.060134627048427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97.727883172561619</v>
      </c>
      <c r="R637" s="32">
        <f t="shared" ref="R637" si="6095">AVERAGE(H637,L636)</f>
        <v>0.52449999999999997</v>
      </c>
      <c r="S637" s="32">
        <f t="shared" ref="S637" si="6096">AVERAGE(I637,M636)</f>
        <v>0.28600000000000003</v>
      </c>
      <c r="T637" s="32">
        <f t="shared" ref="T637" si="6097">AVERAGE(J637,N636)</f>
        <v>0.15</v>
      </c>
      <c r="U637" s="32">
        <f t="shared" ref="U637" si="6098">AVERAGE(K637,O636)</f>
        <v>0.25449999999999995</v>
      </c>
      <c r="V637" s="21">
        <f>Q637*Q636/'Advanced - Road'!$S$33</f>
        <v>99.057550613544592</v>
      </c>
      <c r="W637" s="21">
        <f t="shared" ref="W637" si="6099">W636</f>
        <v>99.060134627048427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0.28899999999999998</v>
      </c>
      <c r="J638" s="31">
        <f>VLOOKUP($C638,'Four Factors - Road'!$B:$O,9,FALSE)/100</f>
        <v>0.159</v>
      </c>
      <c r="K638" s="31">
        <f>VLOOKUP($C638,'Four Factors - Road'!$B:$O,10,FALSE)/100</f>
        <v>0.24399999999999999</v>
      </c>
      <c r="L638" s="31">
        <f>VLOOKUP($C638,'Four Factors - Road'!$B:$O,11,FALSE)/100</f>
        <v>0.52500000000000002</v>
      </c>
      <c r="M638" s="31">
        <f>VLOOKUP($C638,'Four Factors - Road'!$B:$O,12,FALSE)</f>
        <v>0.27600000000000002</v>
      </c>
      <c r="N638" s="31">
        <f>VLOOKUP($C638,'Four Factors - Road'!$B:$O,13,FALSE)/100</f>
        <v>0.15</v>
      </c>
      <c r="O638" s="31">
        <f>VLOOKUP($C638,'Four Factors - Road'!$B:$O,14,FALSE)/100</f>
        <v>0.24</v>
      </c>
      <c r="P638" s="17">
        <f>VLOOKUP($C638,'Advanced - Road'!B:T,18,FALSE)</f>
        <v>101.51</v>
      </c>
      <c r="Q638" s="17">
        <f>(P638+'Advanced - Road'!$S$33)/2</f>
        <v>100.16546087888533</v>
      </c>
      <c r="R638" s="31">
        <f t="shared" ref="R638" si="6103">AVERAGE(H638,L639)</f>
        <v>0.52750000000000008</v>
      </c>
      <c r="S638" s="31">
        <f t="shared" ref="S638" si="6104">AVERAGE(I638,M639)</f>
        <v>0.26449999999999996</v>
      </c>
      <c r="T638" s="31">
        <f t="shared" ref="T638" si="6105">AVERAGE(J638,N639)</f>
        <v>0.14500000000000002</v>
      </c>
      <c r="U638" s="31">
        <f t="shared" ref="U638" si="6106">AVERAGE(K638,O639)</f>
        <v>0.23549999999999999</v>
      </c>
      <c r="V638" s="17">
        <f>Q638*Q639/'Advanced - Home'!$S$33</f>
        <v>101.16606043519842</v>
      </c>
      <c r="W638" s="17">
        <f t="shared" ref="W638" si="6107">AVERAGE(V638:V639)</f>
        <v>101.16342155682034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0.26300000000000001</v>
      </c>
      <c r="J639" s="31">
        <f>VLOOKUP($C639,'Four Factors - Home'!$B:$O,9,FALSE)/100</f>
        <v>0.12300000000000001</v>
      </c>
      <c r="K639" s="31">
        <f>VLOOKUP($C639,'Four Factors - Home'!$B:$O,10,FALSE)/100</f>
        <v>0.184</v>
      </c>
      <c r="L639" s="31">
        <f>VLOOKUP($C639,'Four Factors - Home'!$B:$O,11,FALSE)/100</f>
        <v>0.503</v>
      </c>
      <c r="M639" s="31">
        <f>VLOOKUP($C639,'Four Factors - Home'!$B:$O,12,FALSE)</f>
        <v>0.24</v>
      </c>
      <c r="N639" s="31">
        <f>VLOOKUP($C639,'Four Factors - Home'!$B:$O,13,FALSE)/100</f>
        <v>0.13100000000000001</v>
      </c>
      <c r="O639" s="31">
        <f>VLOOKUP($C639,'Four Factors - Home'!$B:$O,14,FALSE)/100</f>
        <v>0.22699999999999998</v>
      </c>
      <c r="P639" s="17">
        <f>VLOOKUP($C639,'Advanced - Home'!B:T,18,FALSE)</f>
        <v>100.79</v>
      </c>
      <c r="Q639" s="17">
        <f>(P639+'Advanced - Home'!$S$33)/2</f>
        <v>99.802883172561621</v>
      </c>
      <c r="R639" s="31">
        <f t="shared" ref="R639" si="6115">AVERAGE(H639,L638)</f>
        <v>0.51400000000000001</v>
      </c>
      <c r="S639" s="31">
        <f t="shared" ref="S639" si="6116">AVERAGE(I639,M638)</f>
        <v>0.26950000000000002</v>
      </c>
      <c r="T639" s="31">
        <f t="shared" ref="T639" si="6117">AVERAGE(J639,N638)</f>
        <v>0.13650000000000001</v>
      </c>
      <c r="U639" s="31">
        <f t="shared" ref="U639" si="6118">AVERAGE(K639,O638)</f>
        <v>0.21199999999999999</v>
      </c>
      <c r="V639" s="17">
        <f>Q639*Q638/'Advanced - Road'!$S$33</f>
        <v>101.16078267844226</v>
      </c>
      <c r="W639" s="17">
        <f t="shared" ref="W639" si="6119">W638</f>
        <v>101.16342155682034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0.28899999999999998</v>
      </c>
      <c r="J640" s="32">
        <f>VLOOKUP($C640,'Four Factors - Road'!$B:$O,9,FALSE)/100</f>
        <v>0.159</v>
      </c>
      <c r="K640" s="32">
        <f>VLOOKUP($C640,'Four Factors - Road'!$B:$O,10,FALSE)/100</f>
        <v>0.24399999999999999</v>
      </c>
      <c r="L640" s="32">
        <f>VLOOKUP($C640,'Four Factors - Road'!$B:$O,11,FALSE)/100</f>
        <v>0.52500000000000002</v>
      </c>
      <c r="M640" s="32">
        <f>VLOOKUP($C640,'Four Factors - Road'!$B:$O,12,FALSE)</f>
        <v>0.27600000000000002</v>
      </c>
      <c r="N640" s="32">
        <f>VLOOKUP($C640,'Four Factors - Road'!$B:$O,13,FALSE)/100</f>
        <v>0.15</v>
      </c>
      <c r="O640" s="32">
        <f>VLOOKUP($C640,'Four Factors - Road'!$B:$O,14,FALSE)/100</f>
        <v>0.24</v>
      </c>
      <c r="P640" s="21">
        <f>VLOOKUP($C640,'Advanced - Road'!B:T,18,FALSE)</f>
        <v>101.51</v>
      </c>
      <c r="Q640" s="21">
        <f>(P640+'Advanced - Road'!$S$33)/2</f>
        <v>100.16546087888533</v>
      </c>
      <c r="R640" s="32">
        <f t="shared" ref="R640" si="6123">AVERAGE(H640,L641)</f>
        <v>0.53</v>
      </c>
      <c r="S640" s="32">
        <f t="shared" ref="S640" si="6124">AVERAGE(I640,M641)</f>
        <v>0.27600000000000002</v>
      </c>
      <c r="T640" s="32">
        <f t="shared" ref="T640" si="6125">AVERAGE(J640,N641)</f>
        <v>0.14400000000000002</v>
      </c>
      <c r="U640" s="32">
        <f t="shared" ref="U640" si="6126">AVERAGE(K640,O641)</f>
        <v>0.25649999999999995</v>
      </c>
      <c r="V640" s="21">
        <f>Q640*Q641/'Advanced - Home'!$S$33</f>
        <v>99.81282607575136</v>
      </c>
      <c r="W640" s="21">
        <f t="shared" ref="W640" si="6127">AVERAGE(V640:V641)</f>
        <v>99.810222495979133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98.467883172561613</v>
      </c>
      <c r="R641" s="32">
        <f t="shared" ref="R641" si="6135">AVERAGE(H641,L640)</f>
        <v>0.52249999999999996</v>
      </c>
      <c r="S641" s="32">
        <f t="shared" ref="S641" si="6136">AVERAGE(I641,M640)</f>
        <v>0.253</v>
      </c>
      <c r="T641" s="32">
        <f t="shared" ref="T641" si="6137">AVERAGE(J641,N640)</f>
        <v>0.14749999999999999</v>
      </c>
      <c r="U641" s="32">
        <f t="shared" ref="U641" si="6138">AVERAGE(K641,O640)</f>
        <v>0.25650000000000001</v>
      </c>
      <c r="V641" s="21">
        <f>Q641*Q640/'Advanced - Road'!$S$33</f>
        <v>99.807618916206891</v>
      </c>
      <c r="W641" s="21">
        <f t="shared" ref="W641" si="6139">W640</f>
        <v>99.810222495979133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0.28899999999999998</v>
      </c>
      <c r="J642" s="31">
        <f>VLOOKUP($C642,'Four Factors - Road'!$B:$O,9,FALSE)/100</f>
        <v>0.159</v>
      </c>
      <c r="K642" s="31">
        <f>VLOOKUP($C642,'Four Factors - Road'!$B:$O,10,FALSE)/100</f>
        <v>0.24399999999999999</v>
      </c>
      <c r="L642" s="31">
        <f>VLOOKUP($C642,'Four Factors - Road'!$B:$O,11,FALSE)/100</f>
        <v>0.52500000000000002</v>
      </c>
      <c r="M642" s="31">
        <f>VLOOKUP($C642,'Four Factors - Road'!$B:$O,12,FALSE)</f>
        <v>0.27600000000000002</v>
      </c>
      <c r="N642" s="31">
        <f>VLOOKUP($C642,'Four Factors - Road'!$B:$O,13,FALSE)/100</f>
        <v>0.15</v>
      </c>
      <c r="O642" s="31">
        <f>VLOOKUP($C642,'Four Factors - Road'!$B:$O,14,FALSE)/100</f>
        <v>0.24</v>
      </c>
      <c r="P642" s="17">
        <f>VLOOKUP($C642,'Advanced - Road'!B:T,18,FALSE)</f>
        <v>101.51</v>
      </c>
      <c r="Q642" s="17">
        <f>(P642+'Advanced - Road'!$S$33)/2</f>
        <v>100.16546087888533</v>
      </c>
      <c r="R642" s="31">
        <f t="shared" ref="R642" si="6143">AVERAGE(H642,L643)</f>
        <v>0.52400000000000002</v>
      </c>
      <c r="S642" s="31">
        <f t="shared" ref="S642" si="6144">AVERAGE(I642,M643)</f>
        <v>0.27800000000000002</v>
      </c>
      <c r="T642" s="31">
        <f t="shared" ref="T642" si="6145">AVERAGE(J642,N643)</f>
        <v>0.14650000000000002</v>
      </c>
      <c r="U642" s="31">
        <f t="shared" ref="U642" si="6146">AVERAGE(K642,O643)</f>
        <v>0.23249999999999998</v>
      </c>
      <c r="V642" s="17">
        <f>Q642*Q643/'Advanced - Home'!$S$33</f>
        <v>101.18126531564162</v>
      </c>
      <c r="W642" s="17">
        <f t="shared" ref="W642" si="6147">AVERAGE(V642:V643)</f>
        <v>101.17862604065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0.51900000000000002</v>
      </c>
      <c r="I643" s="31">
        <f>VLOOKUP($C643,'Four Factors - Home'!$B:$O,8,FALSE)</f>
        <v>0.30199999999999999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0.26800000000000002</v>
      </c>
      <c r="L643" s="31">
        <f>VLOOKUP($C643,'Four Factors - Home'!$B:$O,11,FALSE)/100</f>
        <v>0.496</v>
      </c>
      <c r="M643" s="31">
        <f>VLOOKUP($C643,'Four Factors - Home'!$B:$O,12,FALSE)</f>
        <v>0.26700000000000002</v>
      </c>
      <c r="N643" s="31">
        <f>VLOOKUP($C643,'Four Factors - Home'!$B:$O,13,FALSE)/100</f>
        <v>0.13400000000000001</v>
      </c>
      <c r="O643" s="31">
        <f>VLOOKUP($C643,'Four Factors - Home'!$B:$O,14,FALSE)/100</f>
        <v>0.221</v>
      </c>
      <c r="P643" s="17">
        <f>VLOOKUP($C643,'Advanced - Home'!B:T,18,FALSE)</f>
        <v>100.82</v>
      </c>
      <c r="Q643" s="17">
        <f>(P643+'Advanced - Home'!$S$33)/2</f>
        <v>99.817883172561608</v>
      </c>
      <c r="R643" s="31">
        <f t="shared" ref="R643" si="6155">AVERAGE(H643,L642)</f>
        <v>0.52200000000000002</v>
      </c>
      <c r="S643" s="31">
        <f t="shared" ref="S643" si="6156">AVERAGE(I643,M642)</f>
        <v>0.28900000000000003</v>
      </c>
      <c r="T643" s="31">
        <f t="shared" ref="T643" si="6157">AVERAGE(J643,N642)</f>
        <v>0.14849999999999999</v>
      </c>
      <c r="U643" s="31">
        <f t="shared" ref="U643" si="6158">AVERAGE(K643,O642)</f>
        <v>0.254</v>
      </c>
      <c r="V643" s="17">
        <f>Q643*Q642/'Advanced - Road'!$S$33</f>
        <v>101.17598676565838</v>
      </c>
      <c r="W643" s="17">
        <f t="shared" ref="W643" si="6159">W642</f>
        <v>101.17862604065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0.28899999999999998</v>
      </c>
      <c r="J644" s="32">
        <f>VLOOKUP($C644,'Four Factors - Road'!$B:$O,9,FALSE)/100</f>
        <v>0.159</v>
      </c>
      <c r="K644" s="32">
        <f>VLOOKUP($C644,'Four Factors - Road'!$B:$O,10,FALSE)/100</f>
        <v>0.24399999999999999</v>
      </c>
      <c r="L644" s="32">
        <f>VLOOKUP($C644,'Four Factors - Road'!$B:$O,11,FALSE)/100</f>
        <v>0.52500000000000002</v>
      </c>
      <c r="M644" s="32">
        <f>VLOOKUP($C644,'Four Factors - Road'!$B:$O,12,FALSE)</f>
        <v>0.27600000000000002</v>
      </c>
      <c r="N644" s="32">
        <f>VLOOKUP($C644,'Four Factors - Road'!$B:$O,13,FALSE)/100</f>
        <v>0.15</v>
      </c>
      <c r="O644" s="32">
        <f>VLOOKUP($C644,'Four Factors - Road'!$B:$O,14,FALSE)/100</f>
        <v>0.24</v>
      </c>
      <c r="P644" s="21">
        <f>VLOOKUP($C644,'Advanced - Road'!B:T,18,FALSE)</f>
        <v>101.51</v>
      </c>
      <c r="Q644" s="21">
        <f>(P644+'Advanced - Road'!$S$33)/2</f>
        <v>100.16546087888533</v>
      </c>
      <c r="R644" s="32">
        <f t="shared" ref="R644" si="6163">AVERAGE(H644,L645)</f>
        <v>0.53</v>
      </c>
      <c r="S644" s="32">
        <f t="shared" ref="S644" si="6164">AVERAGE(I644,M645)</f>
        <v>0.28100000000000003</v>
      </c>
      <c r="T644" s="32">
        <f t="shared" ref="T644" si="6165">AVERAGE(J644,N645)</f>
        <v>0.14900000000000002</v>
      </c>
      <c r="U644" s="32">
        <f t="shared" ref="U644" si="6166">AVERAGE(K644,O645)</f>
        <v>0.23599999999999999</v>
      </c>
      <c r="V644" s="21">
        <f>Q644*Q645/'Advanced - Home'!$S$33</f>
        <v>99.508728466886865</v>
      </c>
      <c r="W644" s="21">
        <f t="shared" ref="W644" si="6167">AVERAGE(V644:V645)</f>
        <v>99.506132819385613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0.47799999999999998</v>
      </c>
      <c r="I645" s="32">
        <f>VLOOKUP($C645,'Four Factors - Home'!$B:$O,8,FALSE)</f>
        <v>0.25900000000000001</v>
      </c>
      <c r="J645" s="32">
        <f>VLOOKUP($C645,'Four Factors - Home'!$B:$O,9,FALSE)/100</f>
        <v>0.13300000000000001</v>
      </c>
      <c r="K645" s="32">
        <f>VLOOKUP($C645,'Four Factors - Home'!$B:$O,10,FALSE)/100</f>
        <v>0.22800000000000001</v>
      </c>
      <c r="L645" s="32">
        <f>VLOOKUP($C645,'Four Factors - Home'!$B:$O,11,FALSE)/100</f>
        <v>0.50800000000000001</v>
      </c>
      <c r="M645" s="32">
        <f>VLOOKUP($C645,'Four Factors - Home'!$B:$O,12,FALSE)</f>
        <v>0.27300000000000002</v>
      </c>
      <c r="N645" s="32">
        <f>VLOOKUP($C645,'Four Factors - Home'!$B:$O,13,FALSE)/100</f>
        <v>0.13900000000000001</v>
      </c>
      <c r="O645" s="32">
        <f>VLOOKUP($C645,'Four Factors - Home'!$B:$O,14,FALSE)/100</f>
        <v>0.22800000000000001</v>
      </c>
      <c r="P645" s="21">
        <f>VLOOKUP($C645,'Advanced - Home'!B:T,18,FALSE)</f>
        <v>97.52</v>
      </c>
      <c r="Q645" s="21">
        <f>(P645+'Advanced - Home'!$S$33)/2</f>
        <v>98.167883172561616</v>
      </c>
      <c r="R645" s="32">
        <f t="shared" ref="R645" si="6175">AVERAGE(H645,L644)</f>
        <v>0.50150000000000006</v>
      </c>
      <c r="S645" s="32">
        <f t="shared" ref="S645" si="6176">AVERAGE(I645,M644)</f>
        <v>0.26750000000000002</v>
      </c>
      <c r="T645" s="32">
        <f t="shared" ref="T645" si="6177">AVERAGE(J645,N644)</f>
        <v>0.14150000000000001</v>
      </c>
      <c r="U645" s="32">
        <f t="shared" ref="U645" si="6178">AVERAGE(K645,O644)</f>
        <v>0.23399999999999999</v>
      </c>
      <c r="V645" s="21">
        <f>Q645*Q644/'Advanced - Road'!$S$33</f>
        <v>99.503537171884346</v>
      </c>
      <c r="W645" s="21">
        <f t="shared" ref="W645" si="6179">W644</f>
        <v>99.506132819385613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0.28899999999999998</v>
      </c>
      <c r="J646" s="31">
        <f>VLOOKUP($C646,'Four Factors - Road'!$B:$O,9,FALSE)/100</f>
        <v>0.159</v>
      </c>
      <c r="K646" s="31">
        <f>VLOOKUP($C646,'Four Factors - Road'!$B:$O,10,FALSE)/100</f>
        <v>0.24399999999999999</v>
      </c>
      <c r="L646" s="31">
        <f>VLOOKUP($C646,'Four Factors - Road'!$B:$O,11,FALSE)/100</f>
        <v>0.52500000000000002</v>
      </c>
      <c r="M646" s="31">
        <f>VLOOKUP($C646,'Four Factors - Road'!$B:$O,12,FALSE)</f>
        <v>0.27600000000000002</v>
      </c>
      <c r="N646" s="31">
        <f>VLOOKUP($C646,'Four Factors - Road'!$B:$O,13,FALSE)/100</f>
        <v>0.15</v>
      </c>
      <c r="O646" s="31">
        <f>VLOOKUP($C646,'Four Factors - Road'!$B:$O,14,FALSE)/100</f>
        <v>0.24</v>
      </c>
      <c r="P646" s="17">
        <f>VLOOKUP($C646,'Advanced - Road'!B:T,18,FALSE)</f>
        <v>101.51</v>
      </c>
      <c r="Q646" s="17">
        <f>(P646+'Advanced - Road'!$S$33)/2</f>
        <v>100.16546087888533</v>
      </c>
      <c r="R646" s="31">
        <f t="shared" ref="R646" si="6183">AVERAGE(H646,L647)</f>
        <v>0.52400000000000002</v>
      </c>
      <c r="S646" s="31">
        <f t="shared" ref="S646" si="6184">AVERAGE(I646,M647)</f>
        <v>0.30249999999999999</v>
      </c>
      <c r="T646" s="31">
        <f t="shared" ref="T646" si="6185">AVERAGE(J646,N647)</f>
        <v>0.15100000000000002</v>
      </c>
      <c r="U646" s="31">
        <f t="shared" ref="U646" si="6186">AVERAGE(K646,O647)</f>
        <v>0.24049999999999999</v>
      </c>
      <c r="V646" s="17">
        <f>Q646*Q647/'Advanced - Home'!$S$33</f>
        <v>101.10524091342552</v>
      </c>
      <c r="W646" s="17">
        <f t="shared" ref="W646" si="6187">AVERAGE(V646:V647)</f>
        <v>101.10260362150164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0.50600000000000001</v>
      </c>
      <c r="I647" s="31">
        <f>VLOOKUP($C647,'Four Factors - Home'!$B:$O,8,FALSE)</f>
        <v>0.26900000000000002</v>
      </c>
      <c r="J647" s="31">
        <f>VLOOKUP($C647,'Four Factors - Home'!$B:$O,9,FALSE)/100</f>
        <v>0.16600000000000001</v>
      </c>
      <c r="K647" s="31">
        <f>VLOOKUP($C647,'Four Factors - Home'!$B:$O,10,FALSE)/100</f>
        <v>0.215</v>
      </c>
      <c r="L647" s="31">
        <f>VLOOKUP($C647,'Four Factors - Home'!$B:$O,11,FALSE)/100</f>
        <v>0.496</v>
      </c>
      <c r="M647" s="31">
        <f>VLOOKUP($C647,'Four Factors - Home'!$B:$O,12,FALSE)</f>
        <v>0.316</v>
      </c>
      <c r="N647" s="31">
        <f>VLOOKUP($C647,'Four Factors - Home'!$B:$O,13,FALSE)/100</f>
        <v>0.14300000000000002</v>
      </c>
      <c r="O647" s="31">
        <f>VLOOKUP($C647,'Four Factors - Home'!$B:$O,14,FALSE)/100</f>
        <v>0.23699999999999999</v>
      </c>
      <c r="P647" s="17">
        <f>VLOOKUP($C647,'Advanced - Home'!B:T,18,FALSE)</f>
        <v>100.67</v>
      </c>
      <c r="Q647" s="17">
        <f>(P647+'Advanced - Home'!$S$33)/2</f>
        <v>99.742883172561619</v>
      </c>
      <c r="R647" s="31">
        <f t="shared" ref="R647" si="6195">AVERAGE(H647,L646)</f>
        <v>0.51550000000000007</v>
      </c>
      <c r="S647" s="31">
        <f t="shared" ref="S647" si="6196">AVERAGE(I647,M646)</f>
        <v>0.27250000000000002</v>
      </c>
      <c r="T647" s="31">
        <f t="shared" ref="T647" si="6197">AVERAGE(J647,N646)</f>
        <v>0.158</v>
      </c>
      <c r="U647" s="31">
        <f t="shared" ref="U647" si="6198">AVERAGE(K647,O646)</f>
        <v>0.22749999999999998</v>
      </c>
      <c r="V647" s="17">
        <f>Q647*Q646/'Advanced - Road'!$S$33</f>
        <v>101.09996632957777</v>
      </c>
      <c r="W647" s="17">
        <f t="shared" ref="W647" si="6199">W646</f>
        <v>101.10260362150164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0.28899999999999998</v>
      </c>
      <c r="J648" s="32">
        <f>VLOOKUP($C648,'Four Factors - Road'!$B:$O,9,FALSE)/100</f>
        <v>0.159</v>
      </c>
      <c r="K648" s="32">
        <f>VLOOKUP($C648,'Four Factors - Road'!$B:$O,10,FALSE)/100</f>
        <v>0.24399999999999999</v>
      </c>
      <c r="L648" s="32">
        <f>VLOOKUP($C648,'Four Factors - Road'!$B:$O,11,FALSE)/100</f>
        <v>0.52500000000000002</v>
      </c>
      <c r="M648" s="32">
        <f>VLOOKUP($C648,'Four Factors - Road'!$B:$O,12,FALSE)</f>
        <v>0.27600000000000002</v>
      </c>
      <c r="N648" s="32">
        <f>VLOOKUP($C648,'Four Factors - Road'!$B:$O,13,FALSE)/100</f>
        <v>0.15</v>
      </c>
      <c r="O648" s="32">
        <f>VLOOKUP($C648,'Four Factors - Road'!$B:$O,14,FALSE)/100</f>
        <v>0.24</v>
      </c>
      <c r="P648" s="21">
        <f>VLOOKUP($C648,'Advanced - Road'!B:T,18,FALSE)</f>
        <v>101.51</v>
      </c>
      <c r="Q648" s="21">
        <f>(P648+'Advanced - Road'!$S$33)/2</f>
        <v>100.16546087888533</v>
      </c>
      <c r="R648" s="32">
        <f t="shared" ref="R648" si="6203">AVERAGE(H648,L649)</f>
        <v>0.53300000000000003</v>
      </c>
      <c r="S648" s="32">
        <f t="shared" ref="S648" si="6204">AVERAGE(I648,M649)</f>
        <v>0.312</v>
      </c>
      <c r="T648" s="32">
        <f t="shared" ref="T648" si="6205">AVERAGE(J648,N649)</f>
        <v>0.1525</v>
      </c>
      <c r="U648" s="32">
        <f t="shared" ref="U648" si="6206">AVERAGE(K648,O649)</f>
        <v>0.23349999999999999</v>
      </c>
      <c r="V648" s="21">
        <f>Q648*Q649/'Advanced - Home'!$S$33</f>
        <v>101.79959712033282</v>
      </c>
      <c r="W648" s="21">
        <f t="shared" ref="W648" si="6207">AVERAGE(V648:V649)</f>
        <v>101.79694171639021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-2</v>
      </c>
      <c r="AA648" s="23">
        <f t="shared" ref="AA648" si="6209">Y648+Y649</f>
        <v>224</v>
      </c>
      <c r="AB648" s="22">
        <f t="shared" ref="AB648" si="6210">D648-Z648</f>
        <v>2</v>
      </c>
      <c r="AC648" s="22">
        <f t="shared" ref="AC648" si="6211">AA648-E648</f>
        <v>224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</v>
      </c>
      <c r="I649" s="32">
        <f>VLOOKUP($C649,'Four Factors - Home'!$B:$O,8,FALSE)</f>
        <v>0.30199999999999999</v>
      </c>
      <c r="J649" s="32">
        <f>VLOOKUP($C649,'Four Factors - Home'!$B:$O,9,FALSE)/100</f>
        <v>0.152</v>
      </c>
      <c r="K649" s="32">
        <f>VLOOKUP($C649,'Four Factors - Home'!$B:$O,10,FALSE)/100</f>
        <v>0.26700000000000002</v>
      </c>
      <c r="L649" s="32">
        <f>VLOOKUP($C649,'Four Factors - Home'!$B:$O,11,FALSE)/100</f>
        <v>0.51400000000000001</v>
      </c>
      <c r="M649" s="32">
        <f>VLOOKUP($C649,'Four Factors - Home'!$B:$O,12,FALSE)</f>
        <v>0.33500000000000002</v>
      </c>
      <c r="N649" s="32">
        <f>VLOOKUP($C649,'Four Factors - Home'!$B:$O,13,FALSE)/100</f>
        <v>0.14599999999999999</v>
      </c>
      <c r="O649" s="32">
        <f>VLOOKUP($C649,'Four Factors - Home'!$B:$O,14,FALSE)/100</f>
        <v>0.223</v>
      </c>
      <c r="P649" s="21">
        <f>VLOOKUP($C649,'Advanced - Home'!B:T,18,FALSE)</f>
        <v>102.04</v>
      </c>
      <c r="Q649" s="21">
        <f>(P649+'Advanced - Home'!$S$33)/2</f>
        <v>100.42788317256162</v>
      </c>
      <c r="R649" s="32">
        <f t="shared" ref="R649" si="6215">AVERAGE(H649,L648)</f>
        <v>0.51249999999999996</v>
      </c>
      <c r="S649" s="32">
        <f t="shared" ref="S649" si="6216">AVERAGE(I649,M648)</f>
        <v>0.28900000000000003</v>
      </c>
      <c r="T649" s="32">
        <f t="shared" ref="T649" si="6217">AVERAGE(J649,N648)</f>
        <v>0.151</v>
      </c>
      <c r="U649" s="32">
        <f t="shared" ref="U649" si="6218">AVERAGE(K649,O648)</f>
        <v>0.2535</v>
      </c>
      <c r="V649" s="21">
        <f>Q649*Q648/'Advanced - Road'!$S$33</f>
        <v>101.7942863124476</v>
      </c>
      <c r="W649" s="21">
        <f t="shared" ref="W649" si="6219">W648</f>
        <v>101.79694171639021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2</v>
      </c>
      <c r="AA649" s="23">
        <f t="shared" ref="AA649" si="6221">AA648</f>
        <v>224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0.28899999999999998</v>
      </c>
      <c r="J650" s="31">
        <f>VLOOKUP($C650,'Four Factors - Road'!$B:$O,9,FALSE)/100</f>
        <v>0.159</v>
      </c>
      <c r="K650" s="31">
        <f>VLOOKUP($C650,'Four Factors - Road'!$B:$O,10,FALSE)/100</f>
        <v>0.24399999999999999</v>
      </c>
      <c r="L650" s="31">
        <f>VLOOKUP($C650,'Four Factors - Road'!$B:$O,11,FALSE)/100</f>
        <v>0.52500000000000002</v>
      </c>
      <c r="M650" s="31">
        <f>VLOOKUP($C650,'Four Factors - Road'!$B:$O,12,FALSE)</f>
        <v>0.27600000000000002</v>
      </c>
      <c r="N650" s="31">
        <f>VLOOKUP($C650,'Four Factors - Road'!$B:$O,13,FALSE)/100</f>
        <v>0.15</v>
      </c>
      <c r="O650" s="31">
        <f>VLOOKUP($C650,'Four Factors - Road'!$B:$O,14,FALSE)/100</f>
        <v>0.24</v>
      </c>
      <c r="P650" s="17">
        <f>VLOOKUP($C650,'Advanced - Road'!B:T,18,FALSE)</f>
        <v>101.51</v>
      </c>
      <c r="Q650" s="17">
        <f>(P650+'Advanced - Road'!$S$33)/2</f>
        <v>100.16546087888533</v>
      </c>
      <c r="R650" s="31">
        <f t="shared" ref="R650" si="6223">AVERAGE(H650,L651)</f>
        <v>0.52849999999999997</v>
      </c>
      <c r="S650" s="31">
        <f t="shared" ref="S650" si="6224">AVERAGE(I650,M651)</f>
        <v>0.30499999999999999</v>
      </c>
      <c r="T650" s="31">
        <f t="shared" ref="T650" si="6225">AVERAGE(J650,N651)</f>
        <v>0.14400000000000002</v>
      </c>
      <c r="U650" s="31">
        <f t="shared" ref="U650" si="6226">AVERAGE(K650,O651)</f>
        <v>0.23649999999999999</v>
      </c>
      <c r="V650" s="17">
        <f>Q650*Q651/'Advanced - Home'!$S$33</f>
        <v>100.32979201082104</v>
      </c>
      <c r="W650" s="17">
        <f t="shared" ref="W650" si="6227">AVERAGE(V650:V651)</f>
        <v>100.32717494618814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0.13500000000000001</v>
      </c>
      <c r="K651" s="31">
        <f>VLOOKUP($C651,'Four Factors - Home'!$B:$O,10,FALSE)/100</f>
        <v>0.22899999999999998</v>
      </c>
      <c r="L651" s="31">
        <f>VLOOKUP($C651,'Four Factors - Home'!$B:$O,11,FALSE)/100</f>
        <v>0.505</v>
      </c>
      <c r="M651" s="31">
        <f>VLOOKUP($C651,'Four Factors - Home'!$B:$O,12,FALSE)</f>
        <v>0.32100000000000001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99.14</v>
      </c>
      <c r="Q651" s="17">
        <f>(P651+'Advanced - Home'!$S$33)/2</f>
        <v>98.977883172561619</v>
      </c>
      <c r="R651" s="31">
        <f t="shared" ref="R651" si="6235">AVERAGE(H651,L650)</f>
        <v>0.52800000000000002</v>
      </c>
      <c r="S651" s="31">
        <f t="shared" ref="S651" si="6236">AVERAGE(I651,M650)</f>
        <v>0.27150000000000002</v>
      </c>
      <c r="T651" s="31">
        <f t="shared" ref="T651" si="6237">AVERAGE(J651,N650)</f>
        <v>0.14250000000000002</v>
      </c>
      <c r="U651" s="31">
        <f t="shared" ref="U651" si="6238">AVERAGE(K651,O650)</f>
        <v>0.23449999999999999</v>
      </c>
      <c r="V651" s="17">
        <f>Q651*Q650/'Advanced - Road'!$S$33</f>
        <v>100.32455788155524</v>
      </c>
      <c r="W651" s="17">
        <f t="shared" ref="W651" si="6239">W650</f>
        <v>100.32717494618814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0.28899999999999998</v>
      </c>
      <c r="J652" s="32">
        <f>VLOOKUP($C652,'Four Factors - Road'!$B:$O,9,FALSE)/100</f>
        <v>0.159</v>
      </c>
      <c r="K652" s="32">
        <f>VLOOKUP($C652,'Four Factors - Road'!$B:$O,10,FALSE)/100</f>
        <v>0.24399999999999999</v>
      </c>
      <c r="L652" s="32">
        <f>VLOOKUP($C652,'Four Factors - Road'!$B:$O,11,FALSE)/100</f>
        <v>0.52500000000000002</v>
      </c>
      <c r="M652" s="32">
        <f>VLOOKUP($C652,'Four Factors - Road'!$B:$O,12,FALSE)</f>
        <v>0.27600000000000002</v>
      </c>
      <c r="N652" s="32">
        <f>VLOOKUP($C652,'Four Factors - Road'!$B:$O,13,FALSE)/100</f>
        <v>0.15</v>
      </c>
      <c r="O652" s="32">
        <f>VLOOKUP($C652,'Four Factors - Road'!$B:$O,14,FALSE)/100</f>
        <v>0.24</v>
      </c>
      <c r="P652" s="21">
        <f>VLOOKUP($C652,'Advanced - Road'!B:T,18,FALSE)</f>
        <v>101.51</v>
      </c>
      <c r="Q652" s="21">
        <f>(P652+'Advanced - Road'!$S$33)/2</f>
        <v>100.16546087888533</v>
      </c>
      <c r="R652" s="32">
        <f t="shared" ref="R652" si="6243">AVERAGE(H652,L653)</f>
        <v>0.53950000000000009</v>
      </c>
      <c r="S652" s="32">
        <f t="shared" ref="S652" si="6244">AVERAGE(I652,M653)</f>
        <v>0.29749999999999999</v>
      </c>
      <c r="T652" s="32">
        <f t="shared" ref="T652" si="6245">AVERAGE(J652,N653)</f>
        <v>0.153</v>
      </c>
      <c r="U652" s="32">
        <f t="shared" ref="U652" si="6246">AVERAGE(K652,O653)</f>
        <v>0.23649999999999999</v>
      </c>
      <c r="V652" s="21">
        <f>Q652*Q653/'Advanced - Home'!$S$33</f>
        <v>99.549274814735483</v>
      </c>
      <c r="W652" s="21">
        <f t="shared" ref="W652" si="6247">AVERAGE(V652:V653)</f>
        <v>99.546678109598091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0.52600000000000002</v>
      </c>
      <c r="I653" s="32">
        <f>VLOOKUP($C653,'Four Factors - Home'!$B:$O,8,FALSE)</f>
        <v>0.29599999999999999</v>
      </c>
      <c r="J653" s="32">
        <f>VLOOKUP($C653,'Four Factors - Home'!$B:$O,9,FALSE)/100</f>
        <v>0.157</v>
      </c>
      <c r="K653" s="32">
        <f>VLOOKUP($C653,'Four Factors - Home'!$B:$O,10,FALSE)/100</f>
        <v>0.20800000000000002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0.30599999999999999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0.22899999999999998</v>
      </c>
      <c r="P653" s="21">
        <f>VLOOKUP($C653,'Advanced - Home'!B:T,18,FALSE)</f>
        <v>97.6</v>
      </c>
      <c r="Q653" s="21">
        <f>(P653+'Advanced - Home'!$S$33)/2</f>
        <v>98.207883172561623</v>
      </c>
      <c r="R653" s="32">
        <f t="shared" ref="R653" si="6255">AVERAGE(H653,L652)</f>
        <v>0.52550000000000008</v>
      </c>
      <c r="S653" s="32">
        <f t="shared" ref="S653" si="6256">AVERAGE(I653,M652)</f>
        <v>0.28600000000000003</v>
      </c>
      <c r="T653" s="32">
        <f t="shared" ref="T653" si="6257">AVERAGE(J653,N652)</f>
        <v>0.1535</v>
      </c>
      <c r="U653" s="32">
        <f t="shared" ref="U653" si="6258">AVERAGE(K653,O652)</f>
        <v>0.224</v>
      </c>
      <c r="V653" s="21">
        <f>Q653*Q652/'Advanced - Road'!$S$33</f>
        <v>99.544081404460698</v>
      </c>
      <c r="W653" s="21">
        <f t="shared" ref="W653" si="6259">W652</f>
        <v>99.546678109598091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0.28899999999999998</v>
      </c>
      <c r="J654" s="31">
        <f>VLOOKUP($C654,'Four Factors - Road'!$B:$O,9,FALSE)/100</f>
        <v>0.159</v>
      </c>
      <c r="K654" s="31">
        <f>VLOOKUP($C654,'Four Factors - Road'!$B:$O,10,FALSE)/100</f>
        <v>0.24399999999999999</v>
      </c>
      <c r="L654" s="31">
        <f>VLOOKUP($C654,'Four Factors - Road'!$B:$O,11,FALSE)/100</f>
        <v>0.52500000000000002</v>
      </c>
      <c r="M654" s="31">
        <f>VLOOKUP($C654,'Four Factors - Road'!$B:$O,12,FALSE)</f>
        <v>0.27600000000000002</v>
      </c>
      <c r="N654" s="31">
        <f>VLOOKUP($C654,'Four Factors - Road'!$B:$O,13,FALSE)/100</f>
        <v>0.15</v>
      </c>
      <c r="O654" s="31">
        <f>VLOOKUP($C654,'Four Factors - Road'!$B:$O,14,FALSE)/100</f>
        <v>0.24</v>
      </c>
      <c r="P654" s="17">
        <f>VLOOKUP($C654,'Advanced - Road'!B:T,18,FALSE)</f>
        <v>101.51</v>
      </c>
      <c r="Q654" s="17">
        <f>(P654+'Advanced - Road'!$S$33)/2</f>
        <v>100.16546087888533</v>
      </c>
      <c r="R654" s="31">
        <f t="shared" ref="R654" si="6263">AVERAGE(H654,L655)</f>
        <v>0.51900000000000002</v>
      </c>
      <c r="S654" s="31">
        <f t="shared" ref="S654" si="6264">AVERAGE(I654,M655)</f>
        <v>0.27049999999999996</v>
      </c>
      <c r="T654" s="31">
        <f t="shared" ref="T654" si="6265">AVERAGE(J654,N655)</f>
        <v>0.156</v>
      </c>
      <c r="U654" s="31">
        <f t="shared" ref="U654" si="6266">AVERAGE(K654,O655)</f>
        <v>0.22949999999999998</v>
      </c>
      <c r="V654" s="17">
        <f>Q654*Q655/'Advanced - Home'!$S$33</f>
        <v>99.351611368973536</v>
      </c>
      <c r="W654" s="17">
        <f t="shared" ref="W654" si="6267">AVERAGE(V654:V655)</f>
        <v>99.34901981981227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0.52900000000000003</v>
      </c>
      <c r="I655" s="31">
        <f>VLOOKUP($C655,'Four Factors - Home'!$B:$O,8,FALSE)</f>
        <v>0.29199999999999998</v>
      </c>
      <c r="J655" s="31">
        <f>VLOOKUP($C655,'Four Factors - Home'!$B:$O,9,FALSE)/100</f>
        <v>0.13699999999999998</v>
      </c>
      <c r="K655" s="31">
        <f>VLOOKUP($C655,'Four Factors - Home'!$B:$O,10,FALSE)/100</f>
        <v>0.22699999999999998</v>
      </c>
      <c r="L655" s="31">
        <f>VLOOKUP($C655,'Four Factors - Home'!$B:$O,11,FALSE)/100</f>
        <v>0.48599999999999999</v>
      </c>
      <c r="M655" s="31">
        <f>VLOOKUP($C655,'Four Factors - Home'!$B:$O,12,FALSE)</f>
        <v>0.252</v>
      </c>
      <c r="N655" s="31">
        <f>VLOOKUP($C655,'Four Factors - Home'!$B:$O,13,FALSE)/100</f>
        <v>0.153</v>
      </c>
      <c r="O655" s="31">
        <f>VLOOKUP($C655,'Four Factors - Home'!$B:$O,14,FALSE)/100</f>
        <v>0.215</v>
      </c>
      <c r="P655" s="17">
        <f>VLOOKUP($C655,'Advanced - Home'!B:T,18,FALSE)</f>
        <v>97.21</v>
      </c>
      <c r="Q655" s="17">
        <f>(P655+'Advanced - Home'!$S$33)/2</f>
        <v>98.012883172561615</v>
      </c>
      <c r="R655" s="31">
        <f t="shared" ref="R655" si="6275">AVERAGE(H655,L654)</f>
        <v>0.52700000000000002</v>
      </c>
      <c r="S655" s="31">
        <f t="shared" ref="S655" si="6276">AVERAGE(I655,M654)</f>
        <v>0.28400000000000003</v>
      </c>
      <c r="T655" s="31">
        <f t="shared" ref="T655" si="6277">AVERAGE(J655,N654)</f>
        <v>0.14349999999999999</v>
      </c>
      <c r="U655" s="31">
        <f t="shared" ref="U655" si="6278">AVERAGE(K655,O654)</f>
        <v>0.23349999999999999</v>
      </c>
      <c r="V655" s="17">
        <f>Q655*Q654/'Advanced - Road'!$S$33</f>
        <v>99.346428270651018</v>
      </c>
      <c r="W655" s="17">
        <f t="shared" ref="W655" si="6279">W654</f>
        <v>99.34901981981227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0.28899999999999998</v>
      </c>
      <c r="J656" s="32">
        <f>VLOOKUP($C656,'Four Factors - Road'!$B:$O,9,FALSE)/100</f>
        <v>0.159</v>
      </c>
      <c r="K656" s="32">
        <f>VLOOKUP($C656,'Four Factors - Road'!$B:$O,10,FALSE)/100</f>
        <v>0.24399999999999999</v>
      </c>
      <c r="L656" s="32">
        <f>VLOOKUP($C656,'Four Factors - Road'!$B:$O,11,FALSE)/100</f>
        <v>0.52500000000000002</v>
      </c>
      <c r="M656" s="32">
        <f>VLOOKUP($C656,'Four Factors - Road'!$B:$O,12,FALSE)</f>
        <v>0.27600000000000002</v>
      </c>
      <c r="N656" s="32">
        <f>VLOOKUP($C656,'Four Factors - Road'!$B:$O,13,FALSE)/100</f>
        <v>0.15</v>
      </c>
      <c r="O656" s="32">
        <f>VLOOKUP($C656,'Four Factors - Road'!$B:$O,14,FALSE)/100</f>
        <v>0.24</v>
      </c>
      <c r="P656" s="21">
        <f>VLOOKUP($C656,'Advanced - Road'!B:T,18,FALSE)</f>
        <v>101.51</v>
      </c>
      <c r="Q656" s="21">
        <f>(P656+'Advanced - Road'!$S$33)/2</f>
        <v>100.16546087888533</v>
      </c>
      <c r="R656" s="32">
        <f t="shared" ref="R656" si="6283">AVERAGE(H656,L657)</f>
        <v>0.52800000000000002</v>
      </c>
      <c r="S656" s="32">
        <f t="shared" ref="S656" si="6284">AVERAGE(I656,M657)</f>
        <v>0.28100000000000003</v>
      </c>
      <c r="T656" s="32">
        <f t="shared" ref="T656" si="6285">AVERAGE(J656,N657)</f>
        <v>0.15100000000000002</v>
      </c>
      <c r="U656" s="32">
        <f t="shared" ref="U656" si="6286">AVERAGE(K656,O657)</f>
        <v>0.24399999999999999</v>
      </c>
      <c r="V656" s="21">
        <f>Q656*Q657/'Advanced - Home'!$S$33</f>
        <v>99.493523586443644</v>
      </c>
      <c r="W656" s="21">
        <f t="shared" ref="W656" si="6287">AVERAGE(V656:V657)</f>
        <v>99.490928335555935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98.152883172561616</v>
      </c>
      <c r="R657" s="32">
        <f t="shared" ref="R657" si="6295">AVERAGE(H657,L656)</f>
        <v>0.52550000000000008</v>
      </c>
      <c r="S657" s="32">
        <f t="shared" ref="S657" si="6296">AVERAGE(I657,M656)</f>
        <v>0.29549999999999998</v>
      </c>
      <c r="T657" s="32">
        <f t="shared" ref="T657" si="6297">AVERAGE(J657,N656)</f>
        <v>0.13850000000000001</v>
      </c>
      <c r="U657" s="32">
        <f t="shared" ref="U657" si="6298">AVERAGE(K657,O656)</f>
        <v>0.25449999999999995</v>
      </c>
      <c r="V657" s="21">
        <f>Q657*Q656/'Advanced - Road'!$S$33</f>
        <v>99.488333084668213</v>
      </c>
      <c r="W657" s="21">
        <f t="shared" ref="W657" si="6299">W656</f>
        <v>99.490928335555935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0.28899999999999998</v>
      </c>
      <c r="J658" s="31">
        <f>VLOOKUP($C658,'Four Factors - Road'!$B:$O,9,FALSE)/100</f>
        <v>0.159</v>
      </c>
      <c r="K658" s="31">
        <f>VLOOKUP($C658,'Four Factors - Road'!$B:$O,10,FALSE)/100</f>
        <v>0.24399999999999999</v>
      </c>
      <c r="L658" s="31">
        <f>VLOOKUP($C658,'Four Factors - Road'!$B:$O,11,FALSE)/100</f>
        <v>0.52500000000000002</v>
      </c>
      <c r="M658" s="31">
        <f>VLOOKUP($C658,'Four Factors - Road'!$B:$O,12,FALSE)</f>
        <v>0.27600000000000002</v>
      </c>
      <c r="N658" s="31">
        <f>VLOOKUP($C658,'Four Factors - Road'!$B:$O,13,FALSE)/100</f>
        <v>0.15</v>
      </c>
      <c r="O658" s="31">
        <f>VLOOKUP($C658,'Four Factors - Road'!$B:$O,14,FALSE)/100</f>
        <v>0.24</v>
      </c>
      <c r="P658" s="17">
        <f>VLOOKUP($C658,'Advanced - Road'!B:T,18,FALSE)</f>
        <v>101.51</v>
      </c>
      <c r="Q658" s="17">
        <f>(P658+'Advanced - Road'!$S$33)/2</f>
        <v>100.16546087888533</v>
      </c>
      <c r="R658" s="31">
        <f t="shared" ref="R658" si="6303">AVERAGE(H658,L659)</f>
        <v>0.51900000000000002</v>
      </c>
      <c r="S658" s="31">
        <f t="shared" ref="S658" si="6304">AVERAGE(I658,M659)</f>
        <v>0.26249999999999996</v>
      </c>
      <c r="T658" s="31">
        <f t="shared" ref="T658" si="6305">AVERAGE(J658,N659)</f>
        <v>0.14650000000000002</v>
      </c>
      <c r="U658" s="31">
        <f t="shared" ref="U658" si="6306">AVERAGE(K658,O659)</f>
        <v>0.22549999999999998</v>
      </c>
      <c r="V658" s="17">
        <f>Q658*Q659/'Advanced - Home'!$S$33</f>
        <v>97.608118411483716</v>
      </c>
      <c r="W658" s="17">
        <f t="shared" ref="W658" si="6307">AVERAGE(V658:V659)</f>
        <v>97.605572340676048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106</v>
      </c>
      <c r="Z658" s="19">
        <f t="shared" ref="Z658" si="6308">Y659-Y658</f>
        <v>2</v>
      </c>
      <c r="AA658" s="19">
        <f t="shared" ref="AA658" si="6309">Y658+Y659</f>
        <v>214</v>
      </c>
      <c r="AB658" s="4">
        <f t="shared" ref="AB658" si="6310">D658-Z658</f>
        <v>-2</v>
      </c>
      <c r="AC658" s="4">
        <f t="shared" ref="AC658" si="6311">AA658-E658</f>
        <v>214</v>
      </c>
      <c r="AD658" s="4">
        <f t="shared" si="5791"/>
        <v>106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0.52500000000000002</v>
      </c>
      <c r="I659" s="31">
        <f>VLOOKUP($C659,'Four Factors - Home'!$B:$O,8,FALSE)</f>
        <v>0.311</v>
      </c>
      <c r="J659" s="31">
        <f>VLOOKUP($C659,'Four Factors - Home'!$B:$O,9,FALSE)/100</f>
        <v>0.14499999999999999</v>
      </c>
      <c r="K659" s="31">
        <f>VLOOKUP($C659,'Four Factors - Home'!$B:$O,10,FALSE)/100</f>
        <v>0.215</v>
      </c>
      <c r="L659" s="31">
        <f>VLOOKUP($C659,'Four Factors - Home'!$B:$O,11,FALSE)/100</f>
        <v>0.48599999999999999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0.13400000000000001</v>
      </c>
      <c r="O659" s="31">
        <f>VLOOKUP($C659,'Four Factors - Home'!$B:$O,14,FALSE)/100</f>
        <v>0.20699999999999999</v>
      </c>
      <c r="P659" s="17">
        <f>VLOOKUP($C659,'Advanced - Home'!B:T,18,FALSE)</f>
        <v>93.77</v>
      </c>
      <c r="Q659" s="17">
        <f>(P659+'Advanced - Home'!$S$33)/2</f>
        <v>96.292883172561616</v>
      </c>
      <c r="R659" s="31">
        <f t="shared" ref="R659" si="6315">AVERAGE(H659,L658)</f>
        <v>0.52500000000000002</v>
      </c>
      <c r="S659" s="31">
        <f t="shared" ref="S659" si="6316">AVERAGE(I659,M658)</f>
        <v>0.29349999999999998</v>
      </c>
      <c r="T659" s="31">
        <f t="shared" ref="T659" si="6317">AVERAGE(J659,N658)</f>
        <v>0.14749999999999999</v>
      </c>
      <c r="U659" s="31">
        <f t="shared" ref="U659" si="6318">AVERAGE(K659,O658)</f>
        <v>0.22749999999999998</v>
      </c>
      <c r="V659" s="17">
        <f>Q659*Q658/'Advanced - Road'!$S$33</f>
        <v>97.60302626986838</v>
      </c>
      <c r="W659" s="17">
        <f t="shared" ref="W659" si="6319">W658</f>
        <v>97.605572340676048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-2</v>
      </c>
      <c r="AA659" s="19">
        <f t="shared" ref="AA659" si="6321">AA658</f>
        <v>214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0.28899999999999998</v>
      </c>
      <c r="J660" s="32">
        <f>VLOOKUP($C660,'Four Factors - Road'!$B:$O,9,FALSE)/100</f>
        <v>0.159</v>
      </c>
      <c r="K660" s="32">
        <f>VLOOKUP($C660,'Four Factors - Road'!$B:$O,10,FALSE)/100</f>
        <v>0.24399999999999999</v>
      </c>
      <c r="L660" s="32">
        <f>VLOOKUP($C660,'Four Factors - Road'!$B:$O,11,FALSE)/100</f>
        <v>0.52500000000000002</v>
      </c>
      <c r="M660" s="32">
        <f>VLOOKUP($C660,'Four Factors - Road'!$B:$O,12,FALSE)</f>
        <v>0.27600000000000002</v>
      </c>
      <c r="N660" s="32">
        <f>VLOOKUP($C660,'Four Factors - Road'!$B:$O,13,FALSE)/100</f>
        <v>0.15</v>
      </c>
      <c r="O660" s="32">
        <f>VLOOKUP($C660,'Four Factors - Road'!$B:$O,14,FALSE)/100</f>
        <v>0.24</v>
      </c>
      <c r="P660" s="21">
        <f>VLOOKUP($C660,'Advanced - Road'!B:T,18,FALSE)</f>
        <v>101.51</v>
      </c>
      <c r="Q660" s="21">
        <f>(P660+'Advanced - Road'!$S$33)/2</f>
        <v>100.16546087888533</v>
      </c>
      <c r="R660" s="32">
        <f t="shared" ref="R660" si="6323">AVERAGE(H660,L661)</f>
        <v>0.53400000000000003</v>
      </c>
      <c r="S660" s="32">
        <f t="shared" ref="S660" si="6324">AVERAGE(I660,M661)</f>
        <v>0.29049999999999998</v>
      </c>
      <c r="T660" s="32">
        <f t="shared" ref="T660" si="6325">AVERAGE(J660,N661)</f>
        <v>0.1605</v>
      </c>
      <c r="U660" s="32">
        <f t="shared" ref="U660" si="6326">AVERAGE(K660,O661)</f>
        <v>0.25</v>
      </c>
      <c r="V660" s="21">
        <f>Q660*Q661/'Advanced - Home'!$S$33</f>
        <v>100.41088470651823</v>
      </c>
      <c r="W660" s="21">
        <f t="shared" ref="W660" si="6327">AVERAGE(V660:V661)</f>
        <v>100.40826552661308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</v>
      </c>
      <c r="Q661" s="21">
        <f>(P661+'Advanced - Home'!$S$33)/2</f>
        <v>99.057883172561617</v>
      </c>
      <c r="R661" s="32">
        <f t="shared" ref="R661" si="6335">AVERAGE(H661,L660)</f>
        <v>0.53249999999999997</v>
      </c>
      <c r="S661" s="32">
        <f t="shared" ref="S661" si="6336">AVERAGE(I661,M660)</f>
        <v>0.26950000000000002</v>
      </c>
      <c r="T661" s="32">
        <f t="shared" ref="T661" si="6337">AVERAGE(J661,N660)</f>
        <v>0.14949999999999999</v>
      </c>
      <c r="U661" s="32">
        <f t="shared" ref="U661" si="6338">AVERAGE(K661,O660)</f>
        <v>0.246</v>
      </c>
      <c r="V661" s="21">
        <f>Q661*Q660/'Advanced - Road'!$S$33</f>
        <v>100.40564634670793</v>
      </c>
      <c r="W661" s="21">
        <f t="shared" ref="W661" si="6339">W660</f>
        <v>100.40826552661308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0.505</v>
      </c>
      <c r="I662" s="31">
        <f>VLOOKUP($C662,'Four Factors - Road'!$B:$O,8,FALSE)</f>
        <v>0.28899999999999998</v>
      </c>
      <c r="J662" s="31">
        <f>VLOOKUP($C662,'Four Factors - Road'!$B:$O,9,FALSE)/100</f>
        <v>0.14899999999999999</v>
      </c>
      <c r="K662" s="31">
        <f>VLOOKUP($C662,'Four Factors - Road'!$B:$O,10,FALSE)/100</f>
        <v>0.21</v>
      </c>
      <c r="L662" s="31">
        <f>VLOOKUP($C662,'Four Factors - Road'!$B:$O,11,FALSE)/100</f>
        <v>0.52500000000000002</v>
      </c>
      <c r="M662" s="31">
        <f>VLOOKUP($C662,'Four Factors - Road'!$B:$O,12,FALSE)</f>
        <v>0.29899999999999999</v>
      </c>
      <c r="N662" s="31">
        <f>VLOOKUP($C662,'Four Factors - Road'!$B:$O,13,FALSE)/100</f>
        <v>0.151</v>
      </c>
      <c r="O662" s="31">
        <f>VLOOKUP($C662,'Four Factors - Road'!$B:$O,14,FALSE)/100</f>
        <v>0.25700000000000001</v>
      </c>
      <c r="P662" s="17">
        <f>VLOOKUP($C662,'Advanced - Road'!B:T,18,FALSE)</f>
        <v>99.18</v>
      </c>
      <c r="Q662" s="17">
        <f>(P662+'Advanced - Road'!$S$33)/2</f>
        <v>99.00046087888532</v>
      </c>
      <c r="R662" s="31">
        <f t="shared" ref="R662" si="6343">AVERAGE(H662,L663)</f>
        <v>0.51500000000000001</v>
      </c>
      <c r="S662" s="31">
        <f t="shared" ref="S662" si="6344">AVERAGE(I662,M663)</f>
        <v>0.2535</v>
      </c>
      <c r="T662" s="31">
        <f t="shared" ref="T662" si="6345">AVERAGE(J662,N663)</f>
        <v>0.154</v>
      </c>
      <c r="U662" s="31">
        <f t="shared" ref="U662" si="6346">AVERAGE(K662,O663)</f>
        <v>0.22649999999999998</v>
      </c>
      <c r="V662" s="17">
        <f>Q662*Q663/'Advanced - Home'!$S$33</f>
        <v>98.962506899658408</v>
      </c>
      <c r="W662" s="17">
        <f t="shared" ref="W662" si="6347">AVERAGE(V662:V663)</f>
        <v>98.959925500139889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0.51600000000000001</v>
      </c>
      <c r="I663" s="31">
        <f>VLOOKUP($C663,'Four Factors - Home'!$B:$O,8,FALSE)</f>
        <v>0.28899999999999998</v>
      </c>
      <c r="J663" s="31">
        <f>VLOOKUP($C663,'Four Factors - Home'!$B:$O,9,FALSE)/100</f>
        <v>0.15</v>
      </c>
      <c r="K663" s="31">
        <f>VLOOKUP($C663,'Four Factors - Home'!$B:$O,10,FALSE)/100</f>
        <v>0.248</v>
      </c>
      <c r="L663" s="31">
        <f>VLOOKUP($C663,'Four Factors - Home'!$B:$O,11,FALSE)/100</f>
        <v>0.52500000000000002</v>
      </c>
      <c r="M663" s="31">
        <f>VLOOKUP($C663,'Four Factors - Home'!$B:$O,12,FALSE)</f>
        <v>0.218</v>
      </c>
      <c r="N663" s="31">
        <f>VLOOKUP($C663,'Four Factors - Home'!$B:$O,13,FALSE)/100</f>
        <v>0.159</v>
      </c>
      <c r="O663" s="31">
        <f>VLOOKUP($C663,'Four Factors - Home'!$B:$O,14,FALSE)/100</f>
        <v>0.24299999999999999</v>
      </c>
      <c r="P663" s="17">
        <f>VLOOKUP($C663,'Advanced - Home'!B:T,18,FALSE)</f>
        <v>98.74</v>
      </c>
      <c r="Q663" s="17">
        <f>(P663+'Advanced - Home'!$S$33)/2</f>
        <v>98.777883172561616</v>
      </c>
      <c r="R663" s="31">
        <f t="shared" ref="R663" si="6355">AVERAGE(H663,L662)</f>
        <v>0.52049999999999996</v>
      </c>
      <c r="S663" s="31">
        <f t="shared" ref="S663" si="6356">AVERAGE(I663,M662)</f>
        <v>0.29399999999999998</v>
      </c>
      <c r="T663" s="31">
        <f t="shared" ref="T663" si="6357">AVERAGE(J663,N662)</f>
        <v>0.15049999999999999</v>
      </c>
      <c r="U663" s="31">
        <f t="shared" ref="U663" si="6358">AVERAGE(K663,O662)</f>
        <v>0.2525</v>
      </c>
      <c r="V663" s="17">
        <f>Q663*Q662/'Advanced - Road'!$S$33</f>
        <v>98.95734410062137</v>
      </c>
      <c r="W663" s="17">
        <f t="shared" ref="W663" si="6359">W662</f>
        <v>98.959925500139889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0.505</v>
      </c>
      <c r="I664" s="32">
        <f>VLOOKUP($C664,'Four Factors - Road'!$B:$O,8,FALSE)</f>
        <v>0.28899999999999998</v>
      </c>
      <c r="J664" s="32">
        <f>VLOOKUP($C664,'Four Factors - Road'!$B:$O,9,FALSE)/100</f>
        <v>0.14899999999999999</v>
      </c>
      <c r="K664" s="32">
        <f>VLOOKUP($C664,'Four Factors - Road'!$B:$O,10,FALSE)/100</f>
        <v>0.21</v>
      </c>
      <c r="L664" s="32">
        <f>VLOOKUP($C664,'Four Factors - Road'!$B:$O,11,FALSE)/100</f>
        <v>0.52500000000000002</v>
      </c>
      <c r="M664" s="32">
        <f>VLOOKUP($C664,'Four Factors - Road'!$B:$O,12,FALSE)</f>
        <v>0.29899999999999999</v>
      </c>
      <c r="N664" s="32">
        <f>VLOOKUP($C664,'Four Factors - Road'!$B:$O,13,FALSE)/100</f>
        <v>0.151</v>
      </c>
      <c r="O664" s="32">
        <f>VLOOKUP($C664,'Four Factors - Road'!$B:$O,14,FALSE)/100</f>
        <v>0.25700000000000001</v>
      </c>
      <c r="P664" s="21">
        <f>VLOOKUP($C664,'Advanced - Road'!B:T,18,FALSE)</f>
        <v>99.18</v>
      </c>
      <c r="Q664" s="21">
        <f>(P664+'Advanced - Road'!$S$33)/2</f>
        <v>99.00046087888532</v>
      </c>
      <c r="R664" s="32">
        <f t="shared" ref="R664" si="6363">AVERAGE(H664,L665)</f>
        <v>0.50649999999999995</v>
      </c>
      <c r="S664" s="32">
        <f t="shared" ref="S664" si="6364">AVERAGE(I664,M665)</f>
        <v>0.27849999999999997</v>
      </c>
      <c r="T664" s="32">
        <f t="shared" ref="T664" si="6365">AVERAGE(J664,N665)</f>
        <v>0.13900000000000001</v>
      </c>
      <c r="U664" s="32">
        <f t="shared" ref="U664" si="6366">AVERAGE(K664,O665)</f>
        <v>0.22899999999999998</v>
      </c>
      <c r="V664" s="21">
        <f>Q664*Q665/'Advanced - Home'!$S$33</f>
        <v>101.17162822019266</v>
      </c>
      <c r="W664" s="21">
        <f t="shared" ref="W664" si="6367">AVERAGE(V664:V665)</f>
        <v>101.16898919658101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100.98288317256163</v>
      </c>
      <c r="R665" s="32">
        <f t="shared" ref="R665" si="6375">AVERAGE(H665,L664)</f>
        <v>0.51100000000000001</v>
      </c>
      <c r="S665" s="32">
        <f t="shared" ref="S665" si="6376">AVERAGE(I665,M664)</f>
        <v>0.28449999999999998</v>
      </c>
      <c r="T665" s="32">
        <f t="shared" ref="T665" si="6377">AVERAGE(J665,N664)</f>
        <v>0.15899999999999997</v>
      </c>
      <c r="U665" s="32">
        <f t="shared" ref="U665" si="6378">AVERAGE(K665,O664)</f>
        <v>0.23150000000000001</v>
      </c>
      <c r="V665" s="21">
        <f>Q665*Q664/'Advanced - Road'!$S$33</f>
        <v>101.16635017296937</v>
      </c>
      <c r="W665" s="21">
        <f t="shared" ref="W665" si="6379">W664</f>
        <v>101.16898919658101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0.505</v>
      </c>
      <c r="I666" s="31">
        <f>VLOOKUP($C666,'Four Factors - Road'!$B:$O,8,FALSE)</f>
        <v>0.28899999999999998</v>
      </c>
      <c r="J666" s="31">
        <f>VLOOKUP($C666,'Four Factors - Road'!$B:$O,9,FALSE)/100</f>
        <v>0.14899999999999999</v>
      </c>
      <c r="K666" s="31">
        <f>VLOOKUP($C666,'Four Factors - Road'!$B:$O,10,FALSE)/100</f>
        <v>0.21</v>
      </c>
      <c r="L666" s="31">
        <f>VLOOKUP($C666,'Four Factors - Road'!$B:$O,11,FALSE)/100</f>
        <v>0.52500000000000002</v>
      </c>
      <c r="M666" s="31">
        <f>VLOOKUP($C666,'Four Factors - Road'!$B:$O,12,FALSE)</f>
        <v>0.29899999999999999</v>
      </c>
      <c r="N666" s="31">
        <f>VLOOKUP($C666,'Four Factors - Road'!$B:$O,13,FALSE)/100</f>
        <v>0.151</v>
      </c>
      <c r="O666" s="31">
        <f>VLOOKUP($C666,'Four Factors - Road'!$B:$O,14,FALSE)/100</f>
        <v>0.25700000000000001</v>
      </c>
      <c r="P666" s="17">
        <f>VLOOKUP($C666,'Advanced - Road'!B:T,18,FALSE)</f>
        <v>99.18</v>
      </c>
      <c r="Q666" s="17">
        <f>(P666+'Advanced - Road'!$S$33)/2</f>
        <v>99.00046087888532</v>
      </c>
      <c r="R666" s="31">
        <f t="shared" ref="R666" si="6383">AVERAGE(H666,L667)</f>
        <v>0.504</v>
      </c>
      <c r="S666" s="31">
        <f t="shared" ref="S666" si="6384">AVERAGE(I666,M667)</f>
        <v>0.27549999999999997</v>
      </c>
      <c r="T666" s="31">
        <f t="shared" ref="T666" si="6385">AVERAGE(J666,N667)</f>
        <v>0.14250000000000002</v>
      </c>
      <c r="U666" s="31">
        <f t="shared" ref="U666" si="6386">AVERAGE(K666,O667)</f>
        <v>0.23199999999999998</v>
      </c>
      <c r="V666" s="17">
        <f>Q666*Q667/'Advanced - Home'!$S$33</f>
        <v>99.49850685724833</v>
      </c>
      <c r="W666" s="17">
        <f t="shared" ref="W666" si="6387">AVERAGE(V666:V667)</f>
        <v>99.495911476373891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107</v>
      </c>
      <c r="Z666" s="19">
        <f t="shared" ref="Z666" si="6388">Y667-Y666</f>
        <v>3</v>
      </c>
      <c r="AA666" s="19">
        <f t="shared" ref="AA666" si="6389">Y666+Y667</f>
        <v>217</v>
      </c>
      <c r="AB666" s="4">
        <f t="shared" ref="AB666" si="6390">D666-Z666</f>
        <v>-3</v>
      </c>
      <c r="AC666" s="4">
        <f t="shared" ref="AC666" si="6391">AA666-E666</f>
        <v>217</v>
      </c>
      <c r="AD666" s="4">
        <f t="shared" si="5791"/>
        <v>107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99.312883172561612</v>
      </c>
      <c r="R667" s="31">
        <f t="shared" ref="R667" si="6395">AVERAGE(H667,L666)</f>
        <v>0.52700000000000002</v>
      </c>
      <c r="S667" s="31">
        <f t="shared" ref="S667" si="6396">AVERAGE(I667,M666)</f>
        <v>0.28300000000000003</v>
      </c>
      <c r="T667" s="31">
        <f t="shared" ref="T667" si="6397">AVERAGE(J667,N666)</f>
        <v>0.14500000000000002</v>
      </c>
      <c r="U667" s="31">
        <f t="shared" ref="U667" si="6398">AVERAGE(K667,O666)</f>
        <v>0.24</v>
      </c>
      <c r="V667" s="17">
        <f>Q667*Q666/'Advanced - Road'!$S$33</f>
        <v>99.493316095499438</v>
      </c>
      <c r="W667" s="17">
        <f t="shared" ref="W667" si="6399">W666</f>
        <v>99.495911476373891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-3</v>
      </c>
      <c r="AA667" s="19">
        <f t="shared" ref="AA667" si="6401">AA666</f>
        <v>217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0.505</v>
      </c>
      <c r="I668" s="32">
        <f>VLOOKUP($C668,'Four Factors - Road'!$B:$O,8,FALSE)</f>
        <v>0.28899999999999998</v>
      </c>
      <c r="J668" s="32">
        <f>VLOOKUP($C668,'Four Factors - Road'!$B:$O,9,FALSE)/100</f>
        <v>0.14899999999999999</v>
      </c>
      <c r="K668" s="32">
        <f>VLOOKUP($C668,'Four Factors - Road'!$B:$O,10,FALSE)/100</f>
        <v>0.21</v>
      </c>
      <c r="L668" s="32">
        <f>VLOOKUP($C668,'Four Factors - Road'!$B:$O,11,FALSE)/100</f>
        <v>0.52500000000000002</v>
      </c>
      <c r="M668" s="32">
        <f>VLOOKUP($C668,'Four Factors - Road'!$B:$O,12,FALSE)</f>
        <v>0.29899999999999999</v>
      </c>
      <c r="N668" s="32">
        <f>VLOOKUP($C668,'Four Factors - Road'!$B:$O,13,FALSE)/100</f>
        <v>0.151</v>
      </c>
      <c r="O668" s="32">
        <f>VLOOKUP($C668,'Four Factors - Road'!$B:$O,14,FALSE)/100</f>
        <v>0.25700000000000001</v>
      </c>
      <c r="P668" s="21">
        <f>VLOOKUP($C668,'Advanced - Road'!B:T,18,FALSE)</f>
        <v>99.18</v>
      </c>
      <c r="Q668" s="21">
        <f>(P668+'Advanced - Road'!$S$33)/2</f>
        <v>99.00046087888532</v>
      </c>
      <c r="R668" s="32">
        <f t="shared" ref="R668" si="6403">AVERAGE(H668,L669)</f>
        <v>0.504</v>
      </c>
      <c r="S668" s="32">
        <f t="shared" ref="S668" si="6404">AVERAGE(I668,M669)</f>
        <v>0.24299999999999999</v>
      </c>
      <c r="T668" s="32">
        <f t="shared" ref="T668" si="6405">AVERAGE(J668,N669)</f>
        <v>0.13950000000000001</v>
      </c>
      <c r="U668" s="32">
        <f t="shared" ref="U668" si="6406">AVERAGE(K668,O669)</f>
        <v>0.20300000000000001</v>
      </c>
      <c r="V668" s="21">
        <f>Q668*Q669/'Advanced - Home'!$S$33</f>
        <v>99.107777916201471</v>
      </c>
      <c r="W668" s="21">
        <f t="shared" ref="W668" si="6407">AVERAGE(V668:V669)</f>
        <v>99.105192727343507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98.922883172561626</v>
      </c>
      <c r="R669" s="32">
        <f t="shared" ref="R669" si="6415">AVERAGE(H669,L668)</f>
        <v>0.51200000000000001</v>
      </c>
      <c r="S669" s="32">
        <f t="shared" ref="S669" si="6416">AVERAGE(I669,M668)</f>
        <v>0.30299999999999999</v>
      </c>
      <c r="T669" s="32">
        <f t="shared" ref="T669" si="6417">AVERAGE(J669,N668)</f>
        <v>0.13500000000000001</v>
      </c>
      <c r="U669" s="32">
        <f t="shared" ref="U669" si="6418">AVERAGE(K669,O668)</f>
        <v>0.23099999999999998</v>
      </c>
      <c r="V669" s="21">
        <f>Q669*Q668/'Advanced - Road'!$S$33</f>
        <v>99.102607538485529</v>
      </c>
      <c r="W669" s="21">
        <f t="shared" ref="W669" si="6419">W668</f>
        <v>99.105192727343507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0.505</v>
      </c>
      <c r="I670" s="31">
        <f>VLOOKUP($C670,'Four Factors - Road'!$B:$O,8,FALSE)</f>
        <v>0.28899999999999998</v>
      </c>
      <c r="J670" s="31">
        <f>VLOOKUP($C670,'Four Factors - Road'!$B:$O,9,FALSE)/100</f>
        <v>0.14899999999999999</v>
      </c>
      <c r="K670" s="31">
        <f>VLOOKUP($C670,'Four Factors - Road'!$B:$O,10,FALSE)/100</f>
        <v>0.21</v>
      </c>
      <c r="L670" s="31">
        <f>VLOOKUP($C670,'Four Factors - Road'!$B:$O,11,FALSE)/100</f>
        <v>0.52500000000000002</v>
      </c>
      <c r="M670" s="31">
        <f>VLOOKUP($C670,'Four Factors - Road'!$B:$O,12,FALSE)</f>
        <v>0.29899999999999999</v>
      </c>
      <c r="N670" s="31">
        <f>VLOOKUP($C670,'Four Factors - Road'!$B:$O,13,FALSE)/100</f>
        <v>0.151</v>
      </c>
      <c r="O670" s="31">
        <f>VLOOKUP($C670,'Four Factors - Road'!$B:$O,14,FALSE)/100</f>
        <v>0.25700000000000001</v>
      </c>
      <c r="P670" s="17">
        <f>VLOOKUP($C670,'Advanced - Road'!B:T,18,FALSE)</f>
        <v>99.18</v>
      </c>
      <c r="Q670" s="17">
        <f>(P670+'Advanced - Road'!$S$33)/2</f>
        <v>99.00046087888532</v>
      </c>
      <c r="R670" s="31">
        <f t="shared" ref="R670" si="6423">AVERAGE(H670,L671)</f>
        <v>0.51150000000000007</v>
      </c>
      <c r="S670" s="31">
        <f t="shared" ref="S670" si="6424">AVERAGE(I670,M671)</f>
        <v>0.2545</v>
      </c>
      <c r="T670" s="31">
        <f t="shared" ref="T670" si="6425">AVERAGE(J670,N671)</f>
        <v>0.14299999999999999</v>
      </c>
      <c r="U670" s="31">
        <f t="shared" ref="U670" si="6426">AVERAGE(K670,O671)</f>
        <v>0.20650000000000002</v>
      </c>
      <c r="V670" s="17">
        <f>Q670*Q671/'Advanced - Home'!$S$33</f>
        <v>98.371404142690054</v>
      </c>
      <c r="W670" s="17">
        <f t="shared" ref="W670" si="6427">AVERAGE(V670:V671)</f>
        <v>98.368838161863124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105</v>
      </c>
      <c r="Z670" s="19">
        <f t="shared" ref="Z670" si="6429">Y671-Y670</f>
        <v>3</v>
      </c>
      <c r="AA670" s="19">
        <f t="shared" ref="AA670" si="6430">Y670+Y671</f>
        <v>213</v>
      </c>
      <c r="AB670" s="4">
        <f t="shared" ref="AB670" si="6431">D670-Z670</f>
        <v>-3</v>
      </c>
      <c r="AC670" s="4">
        <f t="shared" ref="AC670" si="6432">AA670-E670</f>
        <v>213</v>
      </c>
      <c r="AD670" s="4">
        <f t="shared" ref="AD670:AD733" si="6433">Y670-X670</f>
        <v>105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0.28699999999999998</v>
      </c>
      <c r="J671" s="31">
        <f>VLOOKUP($C671,'Four Factors - Home'!$B:$O,9,FALSE)/100</f>
        <v>0.13200000000000001</v>
      </c>
      <c r="K671" s="31">
        <f>VLOOKUP($C671,'Four Factors - Home'!$B:$O,10,FALSE)/100</f>
        <v>0.29699999999999999</v>
      </c>
      <c r="L671" s="31">
        <f>VLOOKUP($C671,'Four Factors - Home'!$B:$O,11,FALSE)/100</f>
        <v>0.51800000000000002</v>
      </c>
      <c r="M671" s="31">
        <f>VLOOKUP($C671,'Four Factors - Home'!$B:$O,12,FALSE)</f>
        <v>0.22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97.56</v>
      </c>
      <c r="Q671" s="17">
        <f>(P671+'Advanced - Home'!$S$33)/2</f>
        <v>98.187883172561612</v>
      </c>
      <c r="R671" s="31">
        <f t="shared" ref="R671" si="6437">AVERAGE(H671,L670)</f>
        <v>0.49850000000000005</v>
      </c>
      <c r="S671" s="31">
        <f t="shared" ref="S671" si="6438">AVERAGE(I671,M670)</f>
        <v>0.29299999999999998</v>
      </c>
      <c r="T671" s="31">
        <f t="shared" ref="T671" si="6439">AVERAGE(J671,N670)</f>
        <v>0.14150000000000001</v>
      </c>
      <c r="U671" s="31">
        <f t="shared" ref="U671" si="6440">AVERAGE(K671,O670)</f>
        <v>0.27700000000000002</v>
      </c>
      <c r="V671" s="17">
        <f>Q671*Q670/'Advanced - Road'!$S$33</f>
        <v>98.36627218103618</v>
      </c>
      <c r="W671" s="17">
        <f t="shared" ref="W671" si="6441">W670</f>
        <v>98.368838161863124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-3</v>
      </c>
      <c r="AA671" s="19">
        <f t="shared" ref="AA671" si="6443">AA670</f>
        <v>213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0.505</v>
      </c>
      <c r="I672" s="32">
        <f>VLOOKUP($C672,'Four Factors - Road'!$B:$O,8,FALSE)</f>
        <v>0.28899999999999998</v>
      </c>
      <c r="J672" s="32">
        <f>VLOOKUP($C672,'Four Factors - Road'!$B:$O,9,FALSE)/100</f>
        <v>0.14899999999999999</v>
      </c>
      <c r="K672" s="32">
        <f>VLOOKUP($C672,'Four Factors - Road'!$B:$O,10,FALSE)/100</f>
        <v>0.21</v>
      </c>
      <c r="L672" s="32">
        <f>VLOOKUP($C672,'Four Factors - Road'!$B:$O,11,FALSE)/100</f>
        <v>0.52500000000000002</v>
      </c>
      <c r="M672" s="32">
        <f>VLOOKUP($C672,'Four Factors - Road'!$B:$O,12,FALSE)</f>
        <v>0.29899999999999999</v>
      </c>
      <c r="N672" s="32">
        <f>VLOOKUP($C672,'Four Factors - Road'!$B:$O,13,FALSE)/100</f>
        <v>0.151</v>
      </c>
      <c r="O672" s="32">
        <f>VLOOKUP($C672,'Four Factors - Road'!$B:$O,14,FALSE)/100</f>
        <v>0.25700000000000001</v>
      </c>
      <c r="P672" s="21">
        <f>VLOOKUP($C672,'Advanced - Road'!B:T,18,FALSE)</f>
        <v>99.18</v>
      </c>
      <c r="Q672" s="21">
        <f>(P672+'Advanced - Road'!$S$33)/2</f>
        <v>99.00046087888532</v>
      </c>
      <c r="R672" s="32">
        <f t="shared" ref="R672" si="6445">AVERAGE(H672,L673)</f>
        <v>0.50249999999999995</v>
      </c>
      <c r="S672" s="32">
        <f t="shared" ref="S672" si="6446">AVERAGE(I672,M673)</f>
        <v>0.2515</v>
      </c>
      <c r="T672" s="32">
        <f t="shared" ref="T672" si="6447">AVERAGE(J672,N673)</f>
        <v>0.13800000000000001</v>
      </c>
      <c r="U672" s="32">
        <f t="shared" ref="U672" si="6448">AVERAGE(K672,O673)</f>
        <v>0.22349999999999998</v>
      </c>
      <c r="V672" s="21">
        <f>Q672*Q673/'Advanced - Home'!$S$33</f>
        <v>98.962506899658408</v>
      </c>
      <c r="W672" s="21">
        <f t="shared" ref="W672" si="6449">AVERAGE(V672:V673)</f>
        <v>98.959925500139889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0.27900000000000003</v>
      </c>
      <c r="J673" s="32">
        <f>VLOOKUP($C673,'Four Factors - Home'!$B:$O,9,FALSE)/100</f>
        <v>0.13</v>
      </c>
      <c r="K673" s="32">
        <f>VLOOKUP($C673,'Four Factors - Home'!$B:$O,10,FALSE)/100</f>
        <v>0.23699999999999999</v>
      </c>
      <c r="L673" s="32">
        <f>VLOOKUP($C673,'Four Factors - Home'!$B:$O,11,FALSE)/100</f>
        <v>0.5</v>
      </c>
      <c r="M673" s="32">
        <f>VLOOKUP($C673,'Four Factors - Home'!$B:$O,12,FALSE)</f>
        <v>0.214</v>
      </c>
      <c r="N673" s="32">
        <f>VLOOKUP($C673,'Four Factors - Home'!$B:$O,13,FALSE)/100</f>
        <v>0.127</v>
      </c>
      <c r="O673" s="32">
        <f>VLOOKUP($C673,'Four Factors - Home'!$B:$O,14,FALSE)/100</f>
        <v>0.23699999999999999</v>
      </c>
      <c r="P673" s="21">
        <f>VLOOKUP($C673,'Advanced - Home'!B:T,18,FALSE)</f>
        <v>98.74</v>
      </c>
      <c r="Q673" s="21">
        <f>(P673+'Advanced - Home'!$S$33)/2</f>
        <v>98.777883172561616</v>
      </c>
      <c r="R673" s="32">
        <f t="shared" ref="R673" si="6457">AVERAGE(H673,L672)</f>
        <v>0.54100000000000004</v>
      </c>
      <c r="S673" s="32">
        <f t="shared" ref="S673" si="6458">AVERAGE(I673,M672)</f>
        <v>0.28900000000000003</v>
      </c>
      <c r="T673" s="32">
        <f t="shared" ref="T673" si="6459">AVERAGE(J673,N672)</f>
        <v>0.14050000000000001</v>
      </c>
      <c r="U673" s="32">
        <f t="shared" ref="U673" si="6460">AVERAGE(K673,O672)</f>
        <v>0.247</v>
      </c>
      <c r="V673" s="21">
        <f>Q673*Q672/'Advanced - Road'!$S$33</f>
        <v>98.95734410062137</v>
      </c>
      <c r="W673" s="21">
        <f t="shared" ref="W673" si="6461">W672</f>
        <v>98.959925500139889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0.505</v>
      </c>
      <c r="I674" s="31">
        <f>VLOOKUP($C674,'Four Factors - Road'!$B:$O,8,FALSE)</f>
        <v>0.28899999999999998</v>
      </c>
      <c r="J674" s="31">
        <f>VLOOKUP($C674,'Four Factors - Road'!$B:$O,9,FALSE)/100</f>
        <v>0.14899999999999999</v>
      </c>
      <c r="K674" s="31">
        <f>VLOOKUP($C674,'Four Factors - Road'!$B:$O,10,FALSE)/100</f>
        <v>0.21</v>
      </c>
      <c r="L674" s="31">
        <f>VLOOKUP($C674,'Four Factors - Road'!$B:$O,11,FALSE)/100</f>
        <v>0.52500000000000002</v>
      </c>
      <c r="M674" s="31">
        <f>VLOOKUP($C674,'Four Factors - Road'!$B:$O,12,FALSE)</f>
        <v>0.29899999999999999</v>
      </c>
      <c r="N674" s="31">
        <f>VLOOKUP($C674,'Four Factors - Road'!$B:$O,13,FALSE)/100</f>
        <v>0.151</v>
      </c>
      <c r="O674" s="31">
        <f>VLOOKUP($C674,'Four Factors - Road'!$B:$O,14,FALSE)/100</f>
        <v>0.25700000000000001</v>
      </c>
      <c r="P674" s="17">
        <f>VLOOKUP($C674,'Advanced - Road'!B:T,18,FALSE)</f>
        <v>99.18</v>
      </c>
      <c r="Q674" s="17">
        <f>(P674+'Advanced - Road'!$S$33)/2</f>
        <v>99.00046087888532</v>
      </c>
      <c r="R674" s="31">
        <f t="shared" ref="R674" si="6465">AVERAGE(H674,L675)</f>
        <v>0.504</v>
      </c>
      <c r="S674" s="31">
        <f t="shared" ref="S674" si="6466">AVERAGE(I674,M675)</f>
        <v>0.28249999999999997</v>
      </c>
      <c r="T674" s="31">
        <f t="shared" ref="T674" si="6467">AVERAGE(J674,N675)</f>
        <v>0.1545</v>
      </c>
      <c r="U674" s="31">
        <f t="shared" ref="U674" si="6468">AVERAGE(K674,O675)</f>
        <v>0.219</v>
      </c>
      <c r="V674" s="17">
        <f>Q674*Q675/'Advanced - Home'!$S$33</f>
        <v>96.427778128251759</v>
      </c>
      <c r="W674" s="17">
        <f t="shared" ref="W674" si="6469">AVERAGE(V674:V675)</f>
        <v>96.425262846173425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0.246</v>
      </c>
      <c r="J675" s="31">
        <f>VLOOKUP($C675,'Four Factors - Home'!$B:$O,9,FALSE)/100</f>
        <v>0.127</v>
      </c>
      <c r="K675" s="31">
        <f>VLOOKUP($C675,'Four Factors - Home'!$B:$O,10,FALSE)/100</f>
        <v>0.188</v>
      </c>
      <c r="L675" s="31">
        <f>VLOOKUP($C675,'Four Factors - Home'!$B:$O,11,FALSE)/100</f>
        <v>0.503</v>
      </c>
      <c r="M675" s="31">
        <f>VLOOKUP($C675,'Four Factors - Home'!$B:$O,12,FALSE)</f>
        <v>0.27600000000000002</v>
      </c>
      <c r="N675" s="31">
        <f>VLOOKUP($C675,'Four Factors - Home'!$B:$O,13,FALSE)/100</f>
        <v>0.16</v>
      </c>
      <c r="O675" s="31">
        <f>VLOOKUP($C675,'Four Factors - Home'!$B:$O,14,FALSE)/100</f>
        <v>0.22800000000000001</v>
      </c>
      <c r="P675" s="17">
        <f>VLOOKUP($C675,'Advanced - Home'!B:T,18,FALSE)</f>
        <v>93.68</v>
      </c>
      <c r="Q675" s="17">
        <f>(P675+'Advanced - Home'!$S$33)/2</f>
        <v>96.247883172561615</v>
      </c>
      <c r="R675" s="31">
        <f t="shared" ref="R675" si="6477">AVERAGE(H675,L674)</f>
        <v>0.51900000000000002</v>
      </c>
      <c r="S675" s="31">
        <f t="shared" ref="S675" si="6478">AVERAGE(I675,M674)</f>
        <v>0.27249999999999996</v>
      </c>
      <c r="T675" s="31">
        <f t="shared" ref="T675" si="6479">AVERAGE(J675,N674)</f>
        <v>0.13900000000000001</v>
      </c>
      <c r="U675" s="31">
        <f t="shared" ref="U675" si="6480">AVERAGE(K675,O674)</f>
        <v>0.2225</v>
      </c>
      <c r="V675" s="17">
        <f>Q675*Q674/'Advanced - Road'!$S$33</f>
        <v>96.42274756409509</v>
      </c>
      <c r="W675" s="17">
        <f t="shared" ref="W675" si="6481">W674</f>
        <v>96.425262846173425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0.505</v>
      </c>
      <c r="I676" s="32">
        <f>VLOOKUP($C676,'Four Factors - Road'!$B:$O,8,FALSE)</f>
        <v>0.28899999999999998</v>
      </c>
      <c r="J676" s="32">
        <f>VLOOKUP($C676,'Four Factors - Road'!$B:$O,9,FALSE)/100</f>
        <v>0.14899999999999999</v>
      </c>
      <c r="K676" s="32">
        <f>VLOOKUP($C676,'Four Factors - Road'!$B:$O,10,FALSE)/100</f>
        <v>0.21</v>
      </c>
      <c r="L676" s="32">
        <f>VLOOKUP($C676,'Four Factors - Road'!$B:$O,11,FALSE)/100</f>
        <v>0.52500000000000002</v>
      </c>
      <c r="M676" s="32">
        <f>VLOOKUP($C676,'Four Factors - Road'!$B:$O,12,FALSE)</f>
        <v>0.29899999999999999</v>
      </c>
      <c r="N676" s="32">
        <f>VLOOKUP($C676,'Four Factors - Road'!$B:$O,13,FALSE)/100</f>
        <v>0.151</v>
      </c>
      <c r="O676" s="32">
        <f>VLOOKUP($C676,'Four Factors - Road'!$B:$O,14,FALSE)/100</f>
        <v>0.25700000000000001</v>
      </c>
      <c r="P676" s="21">
        <f>VLOOKUP($C676,'Advanced - Road'!B:T,18,FALSE)</f>
        <v>99.18</v>
      </c>
      <c r="Q676" s="21">
        <f>(P676+'Advanced - Road'!$S$33)/2</f>
        <v>99.00046087888532</v>
      </c>
      <c r="R676" s="32">
        <f t="shared" ref="R676" si="6485">AVERAGE(H676,L677)</f>
        <v>0.51899999999999991</v>
      </c>
      <c r="S676" s="32">
        <f t="shared" ref="S676" si="6486">AVERAGE(I676,M677)</f>
        <v>0.27200000000000002</v>
      </c>
      <c r="T676" s="32">
        <f t="shared" ref="T676" si="6487">AVERAGE(J676,N677)</f>
        <v>0.13100000000000001</v>
      </c>
      <c r="U676" s="32">
        <f t="shared" ref="U676" si="6488">AVERAGE(K676,O677)</f>
        <v>0.20949999999999999</v>
      </c>
      <c r="V676" s="21">
        <f>Q676*Q677/'Advanced - Home'!$S$33</f>
        <v>99.588675074413004</v>
      </c>
      <c r="W676" s="21">
        <f t="shared" ref="W676" si="6489">AVERAGE(V676:V677)</f>
        <v>99.586077341534761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3</v>
      </c>
      <c r="AA676" s="23">
        <f t="shared" ref="AA676" si="6491">Y676+Y677</f>
        <v>221</v>
      </c>
      <c r="AB676" s="22">
        <f t="shared" ref="AB676" si="6492">D676-Z676</f>
        <v>-3</v>
      </c>
      <c r="AC676" s="22">
        <f t="shared" ref="AC676" si="6493">AA676-E676</f>
        <v>221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0.53700000000000003</v>
      </c>
      <c r="I677" s="32">
        <f>VLOOKUP($C677,'Four Factors - Home'!$B:$O,8,FALSE)</f>
        <v>0.28599999999999998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0.28100000000000003</v>
      </c>
      <c r="L677" s="32">
        <f>VLOOKUP($C677,'Four Factors - Home'!$B:$O,11,FALSE)/100</f>
        <v>0.53299999999999992</v>
      </c>
      <c r="M677" s="32">
        <f>VLOOKUP($C677,'Four Factors - Home'!$B:$O,12,FALSE)</f>
        <v>0.255</v>
      </c>
      <c r="N677" s="32">
        <f>VLOOKUP($C677,'Four Factors - Home'!$B:$O,13,FALSE)/100</f>
        <v>0.113</v>
      </c>
      <c r="O677" s="32">
        <f>VLOOKUP($C677,'Four Factors - Home'!$B:$O,14,FALSE)/100</f>
        <v>0.20899999999999999</v>
      </c>
      <c r="P677" s="21">
        <f>VLOOKUP($C677,'Advanced - Home'!B:T,18,FALSE)</f>
        <v>99.99</v>
      </c>
      <c r="Q677" s="21">
        <f>(P677+'Advanced - Home'!$S$33)/2</f>
        <v>99.402883172561616</v>
      </c>
      <c r="R677" s="32">
        <f t="shared" ref="R677" si="6497">AVERAGE(H677,L676)</f>
        <v>0.53100000000000003</v>
      </c>
      <c r="S677" s="32">
        <f t="shared" ref="S677" si="6498">AVERAGE(I677,M676)</f>
        <v>0.29249999999999998</v>
      </c>
      <c r="T677" s="32">
        <f t="shared" ref="T677" si="6499">AVERAGE(J677,N676)</f>
        <v>0.14750000000000002</v>
      </c>
      <c r="U677" s="32">
        <f t="shared" ref="U677" si="6500">AVERAGE(K677,O676)</f>
        <v>0.26900000000000002</v>
      </c>
      <c r="V677" s="21">
        <f>Q677*Q676/'Advanced - Road'!$S$33</f>
        <v>99.583479608656518</v>
      </c>
      <c r="W677" s="21">
        <f t="shared" ref="W677" si="6501">W676</f>
        <v>99.586077341534761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-3</v>
      </c>
      <c r="AA677" s="23">
        <f t="shared" ref="AA677" si="6503">AA676</f>
        <v>221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0.505</v>
      </c>
      <c r="I678" s="31">
        <f>VLOOKUP($C678,'Four Factors - Road'!$B:$O,8,FALSE)</f>
        <v>0.28899999999999998</v>
      </c>
      <c r="J678" s="31">
        <f>VLOOKUP($C678,'Four Factors - Road'!$B:$O,9,FALSE)/100</f>
        <v>0.14899999999999999</v>
      </c>
      <c r="K678" s="31">
        <f>VLOOKUP($C678,'Four Factors - Road'!$B:$O,10,FALSE)/100</f>
        <v>0.21</v>
      </c>
      <c r="L678" s="31">
        <f>VLOOKUP($C678,'Four Factors - Road'!$B:$O,11,FALSE)/100</f>
        <v>0.52500000000000002</v>
      </c>
      <c r="M678" s="31">
        <f>VLOOKUP($C678,'Four Factors - Road'!$B:$O,12,FALSE)</f>
        <v>0.29899999999999999</v>
      </c>
      <c r="N678" s="31">
        <f>VLOOKUP($C678,'Four Factors - Road'!$B:$O,13,FALSE)/100</f>
        <v>0.151</v>
      </c>
      <c r="O678" s="31">
        <f>VLOOKUP($C678,'Four Factors - Road'!$B:$O,14,FALSE)/100</f>
        <v>0.25700000000000001</v>
      </c>
      <c r="P678" s="17">
        <f>VLOOKUP($C678,'Advanced - Road'!B:T,18,FALSE)</f>
        <v>99.18</v>
      </c>
      <c r="Q678" s="17">
        <f>(P678+'Advanced - Road'!$S$33)/2</f>
        <v>99.00046087888532</v>
      </c>
      <c r="R678" s="31">
        <f t="shared" ref="R678" si="6505">AVERAGE(H678,L679)</f>
        <v>0.498</v>
      </c>
      <c r="S678" s="31">
        <f t="shared" ref="S678" si="6506">AVERAGE(I678,M679)</f>
        <v>0.28100000000000003</v>
      </c>
      <c r="T678" s="31">
        <f t="shared" ref="T678" si="6507">AVERAGE(J678,N679)</f>
        <v>0.14400000000000002</v>
      </c>
      <c r="U678" s="31">
        <f t="shared" ref="U678" si="6508">AVERAGE(K678,O679)</f>
        <v>0.2</v>
      </c>
      <c r="V678" s="17">
        <f>Q678*Q679/'Advanced - Home'!$S$33</f>
        <v>98.74209570214478</v>
      </c>
      <c r="W678" s="17">
        <f t="shared" ref="W678" si="6509">AVERAGE(V678:V679)</f>
        <v>98.739520051968896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104</v>
      </c>
      <c r="Z678" s="19">
        <f t="shared" ref="Z678" si="6510">Y679-Y678</f>
        <v>4</v>
      </c>
      <c r="AA678" s="19">
        <f t="shared" ref="AA678" si="6511">Y678+Y679</f>
        <v>212</v>
      </c>
      <c r="AB678" s="4">
        <f t="shared" ref="AB678" si="6512">D678-Z678</f>
        <v>-4</v>
      </c>
      <c r="AC678" s="4">
        <f t="shared" ref="AC678" si="6513">AA678-E678</f>
        <v>212</v>
      </c>
      <c r="AD678" s="4">
        <f t="shared" si="6433"/>
        <v>104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0.503</v>
      </c>
      <c r="I679" s="31">
        <f>VLOOKUP($C679,'Four Factors - Home'!$B:$O,8,FALSE)</f>
        <v>0.22600000000000001</v>
      </c>
      <c r="J679" s="31">
        <f>VLOOKUP($C679,'Four Factors - Home'!$B:$O,9,FALSE)/100</f>
        <v>0.124</v>
      </c>
      <c r="K679" s="31">
        <f>VLOOKUP($C679,'Four Factors - Home'!$B:$O,10,FALSE)/100</f>
        <v>0.24199999999999999</v>
      </c>
      <c r="L679" s="31">
        <f>VLOOKUP($C679,'Four Factors - Home'!$B:$O,11,FALSE)/100</f>
        <v>0.49099999999999999</v>
      </c>
      <c r="M679" s="31">
        <f>VLOOKUP($C679,'Four Factors - Home'!$B:$O,12,FALSE)</f>
        <v>0.27300000000000002</v>
      </c>
      <c r="N679" s="31">
        <f>VLOOKUP($C679,'Four Factors - Home'!$B:$O,13,FALSE)/100</f>
        <v>0.13900000000000001</v>
      </c>
      <c r="O679" s="31">
        <f>VLOOKUP($C679,'Four Factors - Home'!$B:$O,14,FALSE)/100</f>
        <v>0.19</v>
      </c>
      <c r="P679" s="17">
        <f>VLOOKUP($C679,'Advanced - Home'!B:T,18,FALSE)</f>
        <v>98.3</v>
      </c>
      <c r="Q679" s="17">
        <f>(P679+'Advanced - Home'!$S$33)/2</f>
        <v>98.557883172561617</v>
      </c>
      <c r="R679" s="31">
        <f t="shared" ref="R679" si="6517">AVERAGE(H679,L678)</f>
        <v>0.51400000000000001</v>
      </c>
      <c r="S679" s="31">
        <f t="shared" ref="S679" si="6518">AVERAGE(I679,M678)</f>
        <v>0.26250000000000001</v>
      </c>
      <c r="T679" s="31">
        <f t="shared" ref="T679" si="6519">AVERAGE(J679,N678)</f>
        <v>0.13750000000000001</v>
      </c>
      <c r="U679" s="31">
        <f t="shared" ref="U679" si="6520">AVERAGE(K679,O678)</f>
        <v>0.2495</v>
      </c>
      <c r="V679" s="17">
        <f>Q679*Q678/'Advanced - Road'!$S$33</f>
        <v>98.736944401792996</v>
      </c>
      <c r="W679" s="17">
        <f t="shared" ref="W679" si="6521">W678</f>
        <v>98.739520051968896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108</v>
      </c>
      <c r="Z679" s="19">
        <f t="shared" ref="Z679" si="6522">-Z678</f>
        <v>-4</v>
      </c>
      <c r="AA679" s="19">
        <f t="shared" ref="AA679" si="6523">AA678</f>
        <v>212</v>
      </c>
      <c r="AB679" s="4"/>
      <c r="AC679" s="4"/>
      <c r="AD679" s="4">
        <f t="shared" si="6433"/>
        <v>108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0.505</v>
      </c>
      <c r="I680" s="32">
        <f>VLOOKUP($C680,'Four Factors - Road'!$B:$O,8,FALSE)</f>
        <v>0.28899999999999998</v>
      </c>
      <c r="J680" s="32">
        <f>VLOOKUP($C680,'Four Factors - Road'!$B:$O,9,FALSE)/100</f>
        <v>0.14899999999999999</v>
      </c>
      <c r="K680" s="32">
        <f>VLOOKUP($C680,'Four Factors - Road'!$B:$O,10,FALSE)/100</f>
        <v>0.21</v>
      </c>
      <c r="L680" s="32">
        <f>VLOOKUP($C680,'Four Factors - Road'!$B:$O,11,FALSE)/100</f>
        <v>0.52500000000000002</v>
      </c>
      <c r="M680" s="32">
        <f>VLOOKUP($C680,'Four Factors - Road'!$B:$O,12,FALSE)</f>
        <v>0.29899999999999999</v>
      </c>
      <c r="N680" s="32">
        <f>VLOOKUP($C680,'Four Factors - Road'!$B:$O,13,FALSE)/100</f>
        <v>0.151</v>
      </c>
      <c r="O680" s="32">
        <f>VLOOKUP($C680,'Four Factors - Road'!$B:$O,14,FALSE)/100</f>
        <v>0.25700000000000001</v>
      </c>
      <c r="P680" s="21">
        <f>VLOOKUP($C680,'Advanced - Road'!B:T,18,FALSE)</f>
        <v>99.18</v>
      </c>
      <c r="Q680" s="21">
        <f>(P680+'Advanced - Road'!$S$33)/2</f>
        <v>99.00046087888532</v>
      </c>
      <c r="R680" s="32">
        <f t="shared" ref="R680" si="6525">AVERAGE(H680,L681)</f>
        <v>0.49099999999999999</v>
      </c>
      <c r="S680" s="32">
        <f t="shared" ref="S680" si="6526">AVERAGE(I680,M681)</f>
        <v>0.27149999999999996</v>
      </c>
      <c r="T680" s="32">
        <f t="shared" ref="T680" si="6527">AVERAGE(J680,N681)</f>
        <v>0.14549999999999999</v>
      </c>
      <c r="U680" s="32">
        <f t="shared" ref="U680" si="6528">AVERAGE(K680,O681)</f>
        <v>0.22249999999999998</v>
      </c>
      <c r="V680" s="21">
        <f>Q680*Q681/'Advanced - Home'!$S$33</f>
        <v>100.95121702267903</v>
      </c>
      <c r="W680" s="21">
        <f t="shared" ref="W680" si="6529">AVERAGE(V680:V681)</f>
        <v>100.94858374841002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100.76288317256162</v>
      </c>
      <c r="R681" s="32">
        <f t="shared" ref="R681" si="6537">AVERAGE(H681,L680)</f>
        <v>0.55800000000000005</v>
      </c>
      <c r="S681" s="32">
        <f t="shared" ref="S681" si="6538">AVERAGE(I681,M680)</f>
        <v>0.27700000000000002</v>
      </c>
      <c r="T681" s="32">
        <f t="shared" ref="T681" si="6539">AVERAGE(J681,N680)</f>
        <v>0.14599999999999999</v>
      </c>
      <c r="U681" s="32">
        <f t="shared" ref="U681" si="6540">AVERAGE(K681,O680)</f>
        <v>0.24149999999999999</v>
      </c>
      <c r="V681" s="21">
        <f>Q681*Q680/'Advanced - Road'!$S$33</f>
        <v>100.945950474141</v>
      </c>
      <c r="W681" s="21">
        <f t="shared" ref="W681" si="6541">W680</f>
        <v>100.94858374841002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0.505</v>
      </c>
      <c r="I682" s="31">
        <f>VLOOKUP($C682,'Four Factors - Road'!$B:$O,8,FALSE)</f>
        <v>0.28899999999999998</v>
      </c>
      <c r="J682" s="31">
        <f>VLOOKUP($C682,'Four Factors - Road'!$B:$O,9,FALSE)/100</f>
        <v>0.14899999999999999</v>
      </c>
      <c r="K682" s="31">
        <f>VLOOKUP($C682,'Four Factors - Road'!$B:$O,10,FALSE)/100</f>
        <v>0.21</v>
      </c>
      <c r="L682" s="31">
        <f>VLOOKUP($C682,'Four Factors - Road'!$B:$O,11,FALSE)/100</f>
        <v>0.52500000000000002</v>
      </c>
      <c r="M682" s="31">
        <f>VLOOKUP($C682,'Four Factors - Road'!$B:$O,12,FALSE)</f>
        <v>0.29899999999999999</v>
      </c>
      <c r="N682" s="31">
        <f>VLOOKUP($C682,'Four Factors - Road'!$B:$O,13,FALSE)/100</f>
        <v>0.151</v>
      </c>
      <c r="O682" s="31">
        <f>VLOOKUP($C682,'Four Factors - Road'!$B:$O,14,FALSE)/100</f>
        <v>0.25700000000000001</v>
      </c>
      <c r="P682" s="17">
        <f>VLOOKUP($C682,'Advanced - Road'!B:T,18,FALSE)</f>
        <v>99.18</v>
      </c>
      <c r="Q682" s="17">
        <f>(P682+'Advanced - Road'!$S$33)/2</f>
        <v>99.00046087888532</v>
      </c>
      <c r="R682" s="31">
        <f t="shared" ref="R682" si="6545">AVERAGE(H682,L683)</f>
        <v>0.50700000000000001</v>
      </c>
      <c r="S682" s="31">
        <f t="shared" ref="S682" si="6546">AVERAGE(I682,M683)</f>
        <v>0.26300000000000001</v>
      </c>
      <c r="T682" s="31">
        <f t="shared" ref="T682" si="6547">AVERAGE(J682,N683)</f>
        <v>0.14899999999999999</v>
      </c>
      <c r="U682" s="31">
        <f t="shared" ref="U682" si="6548">AVERAGE(K682,O683)</f>
        <v>0.22800000000000001</v>
      </c>
      <c r="V682" s="17">
        <f>Q682*Q683/'Advanced - Home'!$S$33</f>
        <v>100.79091796994184</v>
      </c>
      <c r="W682" s="17">
        <f t="shared" ref="W682" si="6549">AVERAGE(V682:V683)</f>
        <v>100.78828887701292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0.54500000000000004</v>
      </c>
      <c r="I683" s="31">
        <f>VLOOKUP($C683,'Four Factors - Home'!$B:$O,8,FALSE)</f>
        <v>0.312</v>
      </c>
      <c r="J683" s="31">
        <f>VLOOKUP($C683,'Four Factors - Home'!$B:$O,9,FALSE)/100</f>
        <v>0.13800000000000001</v>
      </c>
      <c r="K683" s="31">
        <f>VLOOKUP($C683,'Four Factors - Home'!$B:$O,10,FALSE)/100</f>
        <v>0.252</v>
      </c>
      <c r="L683" s="31">
        <f>VLOOKUP($C683,'Four Factors - Home'!$B:$O,11,FALSE)/100</f>
        <v>0.50900000000000001</v>
      </c>
      <c r="M683" s="31">
        <f>VLOOKUP($C683,'Four Factors - Home'!$B:$O,12,FALSE)</f>
        <v>0.23699999999999999</v>
      </c>
      <c r="N683" s="31">
        <f>VLOOKUP($C683,'Four Factors - Home'!$B:$O,13,FALSE)/100</f>
        <v>0.14899999999999999</v>
      </c>
      <c r="O683" s="31">
        <f>VLOOKUP($C683,'Four Factors - Home'!$B:$O,14,FALSE)/100</f>
        <v>0.24600000000000002</v>
      </c>
      <c r="P683" s="17">
        <f>VLOOKUP($C683,'Advanced - Home'!B:T,18,FALSE)</f>
        <v>102.39</v>
      </c>
      <c r="Q683" s="17">
        <f>(P683+'Advanced - Home'!$S$33)/2</f>
        <v>100.60288317256162</v>
      </c>
      <c r="R683" s="31">
        <f t="shared" ref="R683" si="6557">AVERAGE(H683,L682)</f>
        <v>0.53500000000000003</v>
      </c>
      <c r="S683" s="31">
        <f t="shared" ref="S683" si="6558">AVERAGE(I683,M682)</f>
        <v>0.30549999999999999</v>
      </c>
      <c r="T683" s="31">
        <f t="shared" ref="T683" si="6559">AVERAGE(J683,N682)</f>
        <v>0.14450000000000002</v>
      </c>
      <c r="U683" s="31">
        <f t="shared" ref="U683" si="6560">AVERAGE(K683,O682)</f>
        <v>0.2545</v>
      </c>
      <c r="V683" s="17">
        <f>Q683*Q682/'Advanced - Road'!$S$33</f>
        <v>100.78565978408399</v>
      </c>
      <c r="W683" s="17">
        <f t="shared" ref="W683" si="6561">W682</f>
        <v>100.78828887701292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0.505</v>
      </c>
      <c r="I684" s="32">
        <f>VLOOKUP($C684,'Four Factors - Road'!$B:$O,8,FALSE)</f>
        <v>0.28899999999999998</v>
      </c>
      <c r="J684" s="32">
        <f>VLOOKUP($C684,'Four Factors - Road'!$B:$O,9,FALSE)/100</f>
        <v>0.14899999999999999</v>
      </c>
      <c r="K684" s="32">
        <f>VLOOKUP($C684,'Four Factors - Road'!$B:$O,10,FALSE)/100</f>
        <v>0.21</v>
      </c>
      <c r="L684" s="32">
        <f>VLOOKUP($C684,'Four Factors - Road'!$B:$O,11,FALSE)/100</f>
        <v>0.52500000000000002</v>
      </c>
      <c r="M684" s="32">
        <f>VLOOKUP($C684,'Four Factors - Road'!$B:$O,12,FALSE)</f>
        <v>0.29899999999999999</v>
      </c>
      <c r="N684" s="32">
        <f>VLOOKUP($C684,'Four Factors - Road'!$B:$O,13,FALSE)/100</f>
        <v>0.151</v>
      </c>
      <c r="O684" s="32">
        <f>VLOOKUP($C684,'Four Factors - Road'!$B:$O,14,FALSE)/100</f>
        <v>0.25700000000000001</v>
      </c>
      <c r="P684" s="21">
        <f>VLOOKUP($C684,'Advanced - Road'!B:T,18,FALSE)</f>
        <v>99.18</v>
      </c>
      <c r="Q684" s="21">
        <f>(P684+'Advanced - Road'!$S$33)/2</f>
        <v>99.00046087888532</v>
      </c>
      <c r="R684" s="32">
        <f t="shared" ref="R684" si="6565">AVERAGE(H684,L685)</f>
        <v>0.501</v>
      </c>
      <c r="S684" s="32">
        <f t="shared" ref="S684" si="6566">AVERAGE(I684,M685)</f>
        <v>0.28500000000000003</v>
      </c>
      <c r="T684" s="32">
        <f t="shared" ref="T684" si="6567">AVERAGE(J684,N685)</f>
        <v>0.14949999999999999</v>
      </c>
      <c r="U684" s="32">
        <f t="shared" ref="U684" si="6568">AVERAGE(K684,O685)</f>
        <v>0.22449999999999998</v>
      </c>
      <c r="V684" s="21">
        <f>Q684*Q685/'Advanced - Home'!$S$33</f>
        <v>98.917422791076078</v>
      </c>
      <c r="W684" s="21">
        <f t="shared" ref="W684" si="6569">AVERAGE(V684:V685)</f>
        <v>98.914842567559461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0.52500000000000002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98.732883172561628</v>
      </c>
      <c r="R685" s="32">
        <f t="shared" ref="R685" si="6577">AVERAGE(H685,L684)</f>
        <v>0.52500000000000002</v>
      </c>
      <c r="S685" s="32">
        <f t="shared" ref="S685" si="6578">AVERAGE(I685,M684)</f>
        <v>0.27500000000000002</v>
      </c>
      <c r="T685" s="32">
        <f t="shared" ref="T685" si="6579">AVERAGE(J685,N684)</f>
        <v>0.14150000000000001</v>
      </c>
      <c r="U685" s="32">
        <f t="shared" ref="U685" si="6580">AVERAGE(K685,O684)</f>
        <v>0.22650000000000001</v>
      </c>
      <c r="V685" s="21">
        <f>Q685*Q684/'Advanced - Road'!$S$33</f>
        <v>98.912262344042844</v>
      </c>
      <c r="W685" s="21">
        <f t="shared" ref="W685" si="6581">W684</f>
        <v>98.914842567559461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0.505</v>
      </c>
      <c r="I686" s="31">
        <f>VLOOKUP($C686,'Four Factors - Road'!$B:$O,8,FALSE)</f>
        <v>0.28899999999999998</v>
      </c>
      <c r="J686" s="31">
        <f>VLOOKUP($C686,'Four Factors - Road'!$B:$O,9,FALSE)/100</f>
        <v>0.14899999999999999</v>
      </c>
      <c r="K686" s="31">
        <f>VLOOKUP($C686,'Four Factors - Road'!$B:$O,10,FALSE)/100</f>
        <v>0.21</v>
      </c>
      <c r="L686" s="31">
        <f>VLOOKUP($C686,'Four Factors - Road'!$B:$O,11,FALSE)/100</f>
        <v>0.52500000000000002</v>
      </c>
      <c r="M686" s="31">
        <f>VLOOKUP($C686,'Four Factors - Road'!$B:$O,12,FALSE)</f>
        <v>0.29899999999999999</v>
      </c>
      <c r="N686" s="31">
        <f>VLOOKUP($C686,'Four Factors - Road'!$B:$O,13,FALSE)/100</f>
        <v>0.151</v>
      </c>
      <c r="O686" s="31">
        <f>VLOOKUP($C686,'Four Factors - Road'!$B:$O,14,FALSE)/100</f>
        <v>0.25700000000000001</v>
      </c>
      <c r="P686" s="17">
        <f>VLOOKUP($C686,'Advanced - Road'!B:T,18,FALSE)</f>
        <v>99.18</v>
      </c>
      <c r="Q686" s="17">
        <f>(P686+'Advanced - Road'!$S$33)/2</f>
        <v>99.00046087888532</v>
      </c>
      <c r="R686" s="31">
        <f t="shared" ref="R686" si="6585">AVERAGE(H686,L687)</f>
        <v>0.4965</v>
      </c>
      <c r="S686" s="31">
        <f t="shared" ref="S686" si="6586">AVERAGE(I686,M687)</f>
        <v>0.28500000000000003</v>
      </c>
      <c r="T686" s="31">
        <f t="shared" ref="T686" si="6587">AVERAGE(J686,N687)</f>
        <v>0.15</v>
      </c>
      <c r="U686" s="31">
        <f t="shared" ref="U686" si="6588">AVERAGE(K686,O687)</f>
        <v>0.22899999999999998</v>
      </c>
      <c r="V686" s="17">
        <f>Q686*Q687/'Advanced - Home'!$S$33</f>
        <v>98.812226537717294</v>
      </c>
      <c r="W686" s="17">
        <f t="shared" ref="W686" si="6589">AVERAGE(V686:V687)</f>
        <v>98.80964905820511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0.53799999999999992</v>
      </c>
      <c r="I687" s="31">
        <f>VLOOKUP($C687,'Four Factors - Home'!$B:$O,8,FALSE)</f>
        <v>0.29599999999999999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0.48799999999999999</v>
      </c>
      <c r="M687" s="31">
        <f>VLOOKUP($C687,'Four Factors - Home'!$B:$O,12,FALSE)</f>
        <v>0.28100000000000003</v>
      </c>
      <c r="N687" s="31">
        <f>VLOOKUP($C687,'Four Factors - Home'!$B:$O,13,FALSE)/100</f>
        <v>0.151</v>
      </c>
      <c r="O687" s="31">
        <f>VLOOKUP($C687,'Four Factors - Home'!$B:$O,14,FALSE)/100</f>
        <v>0.248</v>
      </c>
      <c r="P687" s="17">
        <f>VLOOKUP($C687,'Advanced - Home'!B:T,18,FALSE)</f>
        <v>98.44</v>
      </c>
      <c r="Q687" s="17">
        <f>(P687+'Advanced - Home'!$S$33)/2</f>
        <v>98.62788317256161</v>
      </c>
      <c r="R687" s="31">
        <f t="shared" ref="R687" si="6597">AVERAGE(H687,L686)</f>
        <v>0.53149999999999997</v>
      </c>
      <c r="S687" s="31">
        <f t="shared" ref="S687" si="6598">AVERAGE(I687,M686)</f>
        <v>0.29749999999999999</v>
      </c>
      <c r="T687" s="31">
        <f t="shared" ref="T687" si="6599">AVERAGE(J687,N686)</f>
        <v>0.14350000000000002</v>
      </c>
      <c r="U687" s="31">
        <f t="shared" ref="U687" si="6600">AVERAGE(K687,O686)</f>
        <v>0.23899999999999999</v>
      </c>
      <c r="V687" s="17">
        <f>Q687*Q686/'Advanced - Road'!$S$33</f>
        <v>98.807071578692927</v>
      </c>
      <c r="W687" s="17">
        <f t="shared" ref="W687" si="6601">W686</f>
        <v>98.80964905820511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0.505</v>
      </c>
      <c r="I688" s="32">
        <f>VLOOKUP($C688,'Four Factors - Road'!$B:$O,8,FALSE)</f>
        <v>0.28899999999999998</v>
      </c>
      <c r="J688" s="32">
        <f>VLOOKUP($C688,'Four Factors - Road'!$B:$O,9,FALSE)/100</f>
        <v>0.14899999999999999</v>
      </c>
      <c r="K688" s="32">
        <f>VLOOKUP($C688,'Four Factors - Road'!$B:$O,10,FALSE)/100</f>
        <v>0.21</v>
      </c>
      <c r="L688" s="32">
        <f>VLOOKUP($C688,'Four Factors - Road'!$B:$O,11,FALSE)/100</f>
        <v>0.52500000000000002</v>
      </c>
      <c r="M688" s="32">
        <f>VLOOKUP($C688,'Four Factors - Road'!$B:$O,12,FALSE)</f>
        <v>0.29899999999999999</v>
      </c>
      <c r="N688" s="32">
        <f>VLOOKUP($C688,'Four Factors - Road'!$B:$O,13,FALSE)/100</f>
        <v>0.151</v>
      </c>
      <c r="O688" s="32">
        <f>VLOOKUP($C688,'Four Factors - Road'!$B:$O,14,FALSE)/100</f>
        <v>0.25700000000000001</v>
      </c>
      <c r="P688" s="21">
        <f>VLOOKUP($C688,'Advanced - Road'!B:T,18,FALSE)</f>
        <v>99.18</v>
      </c>
      <c r="Q688" s="21">
        <f>(P688+'Advanced - Road'!$S$33)/2</f>
        <v>99.00046087888532</v>
      </c>
      <c r="R688" s="32">
        <f t="shared" ref="R688" si="6605">AVERAGE(H688,L689)</f>
        <v>0.51849999999999996</v>
      </c>
      <c r="S688" s="32">
        <f t="shared" ref="S688" si="6606">AVERAGE(I688,M689)</f>
        <v>0.27849999999999997</v>
      </c>
      <c r="T688" s="32">
        <f t="shared" ref="T688" si="6607">AVERAGE(J688,N689)</f>
        <v>0.14650000000000002</v>
      </c>
      <c r="U688" s="32">
        <f t="shared" ref="U688" si="6608">AVERAGE(K688,O689)</f>
        <v>0.22199999999999998</v>
      </c>
      <c r="V688" s="21">
        <f>Q688*Q689/'Advanced - Home'!$S$33</f>
        <v>99.769011508742338</v>
      </c>
      <c r="W688" s="21">
        <f t="shared" ref="W688" si="6609">AVERAGE(V688:V689)</f>
        <v>99.766409071856486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0.51500000000000001</v>
      </c>
      <c r="I689" s="32">
        <f>VLOOKUP($C689,'Four Factors - Home'!$B:$O,8,FALSE)</f>
        <v>0.26200000000000001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0.26400000000000001</v>
      </c>
      <c r="L689" s="32">
        <f>VLOOKUP($C689,'Four Factors - Home'!$B:$O,11,FALSE)/100</f>
        <v>0.53200000000000003</v>
      </c>
      <c r="M689" s="32">
        <f>VLOOKUP($C689,'Four Factors - Home'!$B:$O,12,FALSE)</f>
        <v>0.26800000000000002</v>
      </c>
      <c r="N689" s="32">
        <f>VLOOKUP($C689,'Four Factors - Home'!$B:$O,13,FALSE)/100</f>
        <v>0.14400000000000002</v>
      </c>
      <c r="O689" s="32">
        <f>VLOOKUP($C689,'Four Factors - Home'!$B:$O,14,FALSE)/100</f>
        <v>0.23399999999999999</v>
      </c>
      <c r="P689" s="21">
        <f>VLOOKUP($C689,'Advanced - Home'!B:T,18,FALSE)</f>
        <v>100.35</v>
      </c>
      <c r="Q689" s="21">
        <f>(P689+'Advanced - Home'!$S$33)/2</f>
        <v>99.582883172561623</v>
      </c>
      <c r="R689" s="32">
        <f t="shared" ref="R689" si="6617">AVERAGE(H689,L688)</f>
        <v>0.52</v>
      </c>
      <c r="S689" s="32">
        <f t="shared" ref="S689" si="6618">AVERAGE(I689,M688)</f>
        <v>0.28049999999999997</v>
      </c>
      <c r="T689" s="32">
        <f t="shared" ref="T689" si="6619">AVERAGE(J689,N688)</f>
        <v>0.14899999999999999</v>
      </c>
      <c r="U689" s="32">
        <f t="shared" ref="U689" si="6620">AVERAGE(K689,O688)</f>
        <v>0.26050000000000001</v>
      </c>
      <c r="V689" s="21">
        <f>Q689*Q688/'Advanced - Road'!$S$33</f>
        <v>99.763806634970649</v>
      </c>
      <c r="W689" s="21">
        <f t="shared" ref="W689" si="6621">W688</f>
        <v>99.766409071856486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0.505</v>
      </c>
      <c r="I690" s="31">
        <f>VLOOKUP($C690,'Four Factors - Road'!$B:$O,8,FALSE)</f>
        <v>0.28899999999999998</v>
      </c>
      <c r="J690" s="31">
        <f>VLOOKUP($C690,'Four Factors - Road'!$B:$O,9,FALSE)/100</f>
        <v>0.14899999999999999</v>
      </c>
      <c r="K690" s="31">
        <f>VLOOKUP($C690,'Four Factors - Road'!$B:$O,10,FALSE)/100</f>
        <v>0.21</v>
      </c>
      <c r="L690" s="31">
        <f>VLOOKUP($C690,'Four Factors - Road'!$B:$O,11,FALSE)/100</f>
        <v>0.52500000000000002</v>
      </c>
      <c r="M690" s="31">
        <f>VLOOKUP($C690,'Four Factors - Road'!$B:$O,12,FALSE)</f>
        <v>0.29899999999999999</v>
      </c>
      <c r="N690" s="31">
        <f>VLOOKUP($C690,'Four Factors - Road'!$B:$O,13,FALSE)/100</f>
        <v>0.151</v>
      </c>
      <c r="O690" s="31">
        <f>VLOOKUP($C690,'Four Factors - Road'!$B:$O,14,FALSE)/100</f>
        <v>0.25700000000000001</v>
      </c>
      <c r="P690" s="17">
        <f>VLOOKUP($C690,'Advanced - Road'!B:T,18,FALSE)</f>
        <v>99.18</v>
      </c>
      <c r="Q690" s="17">
        <f>(P690+'Advanced - Road'!$S$33)/2</f>
        <v>99.00046087888532</v>
      </c>
      <c r="R690" s="31">
        <f t="shared" ref="R690" si="6625">AVERAGE(H690,L691)</f>
        <v>0.49099999999999999</v>
      </c>
      <c r="S690" s="31">
        <f t="shared" ref="S690" si="6626">AVERAGE(I690,M691)</f>
        <v>0.32050000000000001</v>
      </c>
      <c r="T690" s="31">
        <f t="shared" ref="T690" si="6627">AVERAGE(J690,N691)</f>
        <v>0.15</v>
      </c>
      <c r="U690" s="31">
        <f t="shared" ref="U690" si="6628">AVERAGE(K690,O691)</f>
        <v>0.21099999999999999</v>
      </c>
      <c r="V690" s="17">
        <f>Q690*Q691/'Advanced - Home'!$S$33</f>
        <v>97.539852806615954</v>
      </c>
      <c r="W690" s="17">
        <f t="shared" ref="W690" si="6629">AVERAGE(V690:V691)</f>
        <v>97.537308516490739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4</v>
      </c>
      <c r="AA690" s="19">
        <f t="shared" ref="AA690" si="6631">Y690+Y691</f>
        <v>208</v>
      </c>
      <c r="AB690" s="4">
        <f t="shared" ref="AB690" si="6632">D690-Z690</f>
        <v>-4</v>
      </c>
      <c r="AC690" s="4">
        <f t="shared" ref="AC690" si="6633">AA690-E690</f>
        <v>208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0.46899999999999997</v>
      </c>
      <c r="I691" s="31">
        <f>VLOOKUP($C691,'Four Factors - Home'!$B:$O,8,FALSE)</f>
        <v>0.29699999999999999</v>
      </c>
      <c r="J691" s="31">
        <f>VLOOKUP($C691,'Four Factors - Home'!$B:$O,9,FALSE)/100</f>
        <v>0.14199999999999999</v>
      </c>
      <c r="K691" s="31">
        <f>VLOOKUP($C691,'Four Factors - Home'!$B:$O,10,FALSE)/100</f>
        <v>0.27399999999999997</v>
      </c>
      <c r="L691" s="31">
        <f>VLOOKUP($C691,'Four Factors - Home'!$B:$O,11,FALSE)/100</f>
        <v>0.47700000000000004</v>
      </c>
      <c r="M691" s="31">
        <f>VLOOKUP($C691,'Four Factors - Home'!$B:$O,12,FALSE)</f>
        <v>0.35199999999999998</v>
      </c>
      <c r="N691" s="31">
        <f>VLOOKUP($C691,'Four Factors - Home'!$B:$O,13,FALSE)/100</f>
        <v>0.151</v>
      </c>
      <c r="O691" s="31">
        <f>VLOOKUP($C691,'Four Factors - Home'!$B:$O,14,FALSE)/100</f>
        <v>0.21199999999999999</v>
      </c>
      <c r="P691" s="17">
        <f>VLOOKUP($C691,'Advanced - Home'!B:T,18,FALSE)</f>
        <v>95.9</v>
      </c>
      <c r="Q691" s="17">
        <f>(P691+'Advanced - Home'!$S$33)/2</f>
        <v>97.357883172561628</v>
      </c>
      <c r="R691" s="31">
        <f t="shared" ref="R691" si="6637">AVERAGE(H691,L690)</f>
        <v>0.497</v>
      </c>
      <c r="S691" s="31">
        <f t="shared" ref="S691" si="6638">AVERAGE(I691,M690)</f>
        <v>0.29799999999999999</v>
      </c>
      <c r="T691" s="31">
        <f t="shared" ref="T691" si="6639">AVERAGE(J691,N690)</f>
        <v>0.14649999999999999</v>
      </c>
      <c r="U691" s="31">
        <f t="shared" ref="U691" si="6640">AVERAGE(K691,O690)</f>
        <v>0.26549999999999996</v>
      </c>
      <c r="V691" s="17">
        <f>Q691*Q690/'Advanced - Road'!$S$33</f>
        <v>97.534764226365525</v>
      </c>
      <c r="W691" s="17">
        <f t="shared" ref="W691" si="6641">W690</f>
        <v>97.537308516490739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-4</v>
      </c>
      <c r="AA691" s="19">
        <f t="shared" ref="AA691" si="6643">AA690</f>
        <v>208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0.505</v>
      </c>
      <c r="I692" s="32">
        <f>VLOOKUP($C692,'Four Factors - Road'!$B:$O,8,FALSE)</f>
        <v>0.28899999999999998</v>
      </c>
      <c r="J692" s="32">
        <f>VLOOKUP($C692,'Four Factors - Road'!$B:$O,9,FALSE)/100</f>
        <v>0.14899999999999999</v>
      </c>
      <c r="K692" s="32">
        <f>VLOOKUP($C692,'Four Factors - Road'!$B:$O,10,FALSE)/100</f>
        <v>0.21</v>
      </c>
      <c r="L692" s="32">
        <f>VLOOKUP($C692,'Four Factors - Road'!$B:$O,11,FALSE)/100</f>
        <v>0.52500000000000002</v>
      </c>
      <c r="M692" s="32">
        <f>VLOOKUP($C692,'Four Factors - Road'!$B:$O,12,FALSE)</f>
        <v>0.29899999999999999</v>
      </c>
      <c r="N692" s="32">
        <f>VLOOKUP($C692,'Four Factors - Road'!$B:$O,13,FALSE)/100</f>
        <v>0.151</v>
      </c>
      <c r="O692" s="32">
        <f>VLOOKUP($C692,'Four Factors - Road'!$B:$O,14,FALSE)/100</f>
        <v>0.25700000000000001</v>
      </c>
      <c r="P692" s="21">
        <f>VLOOKUP($C692,'Advanced - Road'!B:T,18,FALSE)</f>
        <v>99.18</v>
      </c>
      <c r="Q692" s="21">
        <f>(P692+'Advanced - Road'!$S$33)/2</f>
        <v>99.00046087888532</v>
      </c>
      <c r="R692" s="32">
        <f t="shared" ref="R692" si="6645">AVERAGE(H692,L693)</f>
        <v>0.497</v>
      </c>
      <c r="S692" s="32">
        <f t="shared" ref="S692" si="6646">AVERAGE(I692,M693)</f>
        <v>0.27549999999999997</v>
      </c>
      <c r="T692" s="32">
        <f t="shared" ref="T692" si="6647">AVERAGE(J692,N693)</f>
        <v>0.14150000000000001</v>
      </c>
      <c r="U692" s="32">
        <f t="shared" ref="U692" si="6648">AVERAGE(K692,O693)</f>
        <v>0.216</v>
      </c>
      <c r="V692" s="21">
        <f>Q692*Q693/'Advanced - Home'!$S$33</f>
        <v>98.686992902766377</v>
      </c>
      <c r="W692" s="21">
        <f t="shared" ref="W692" si="6649">AVERAGE(V692:V693)</f>
        <v>98.684418689926133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0.53100000000000003</v>
      </c>
      <c r="I693" s="32">
        <f>VLOOKUP($C693,'Four Factors - Home'!$B:$O,8,FALSE)</f>
        <v>0.27100000000000002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0.221</v>
      </c>
      <c r="L693" s="32">
        <f>VLOOKUP($C693,'Four Factors - Home'!$B:$O,11,FALSE)/100</f>
        <v>0.48899999999999999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0.222</v>
      </c>
      <c r="P693" s="21">
        <f>VLOOKUP($C693,'Advanced - Home'!B:T,18,FALSE)</f>
        <v>98.19</v>
      </c>
      <c r="Q693" s="21">
        <f>(P693+'Advanced - Home'!$S$33)/2</f>
        <v>98.50288317256161</v>
      </c>
      <c r="R693" s="32">
        <f t="shared" ref="R693" si="6657">AVERAGE(H693,L692)</f>
        <v>0.52800000000000002</v>
      </c>
      <c r="S693" s="32">
        <f t="shared" ref="S693" si="6658">AVERAGE(I693,M692)</f>
        <v>0.28500000000000003</v>
      </c>
      <c r="T693" s="32">
        <f t="shared" ref="T693" si="6659">AVERAGE(J693,N692)</f>
        <v>0.14500000000000002</v>
      </c>
      <c r="U693" s="32">
        <f t="shared" ref="U693" si="6660">AVERAGE(K693,O692)</f>
        <v>0.23899999999999999</v>
      </c>
      <c r="V693" s="21">
        <f>Q693*Q692/'Advanced - Road'!$S$33</f>
        <v>98.681844477085903</v>
      </c>
      <c r="W693" s="21">
        <f t="shared" ref="W693" si="6661">W692</f>
        <v>98.684418689926133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0.505</v>
      </c>
      <c r="I694" s="31">
        <f>VLOOKUP($C694,'Four Factors - Road'!$B:$O,8,FALSE)</f>
        <v>0.28899999999999998</v>
      </c>
      <c r="J694" s="31">
        <f>VLOOKUP($C694,'Four Factors - Road'!$B:$O,9,FALSE)/100</f>
        <v>0.14899999999999999</v>
      </c>
      <c r="K694" s="31">
        <f>VLOOKUP($C694,'Four Factors - Road'!$B:$O,10,FALSE)/100</f>
        <v>0.21</v>
      </c>
      <c r="L694" s="31">
        <f>VLOOKUP($C694,'Four Factors - Road'!$B:$O,11,FALSE)/100</f>
        <v>0.52500000000000002</v>
      </c>
      <c r="M694" s="31">
        <f>VLOOKUP($C694,'Four Factors - Road'!$B:$O,12,FALSE)</f>
        <v>0.29899999999999999</v>
      </c>
      <c r="N694" s="31">
        <f>VLOOKUP($C694,'Four Factors - Road'!$B:$O,13,FALSE)/100</f>
        <v>0.151</v>
      </c>
      <c r="O694" s="31">
        <f>VLOOKUP($C694,'Four Factors - Road'!$B:$O,14,FALSE)/100</f>
        <v>0.25700000000000001</v>
      </c>
      <c r="P694" s="17">
        <f>VLOOKUP($C694,'Advanced - Road'!B:T,18,FALSE)</f>
        <v>99.18</v>
      </c>
      <c r="Q694" s="17">
        <f>(P694+'Advanced - Road'!$S$33)/2</f>
        <v>99.00046087888532</v>
      </c>
      <c r="R694" s="31">
        <f t="shared" ref="R694" si="6665">AVERAGE(H694,L695)</f>
        <v>0.51449999999999996</v>
      </c>
      <c r="S694" s="31">
        <f t="shared" ref="S694" si="6666">AVERAGE(I694,M695)</f>
        <v>0.29599999999999999</v>
      </c>
      <c r="T694" s="31">
        <f t="shared" ref="T694" si="6667">AVERAGE(J694,N695)</f>
        <v>0.1555</v>
      </c>
      <c r="U694" s="31">
        <f t="shared" ref="U694" si="6668">AVERAGE(K694,O695)</f>
        <v>0.22199999999999998</v>
      </c>
      <c r="V694" s="17">
        <f>Q694*Q695/'Advanced - Home'!$S$33</f>
        <v>98.752114392940854</v>
      </c>
      <c r="W694" s="17">
        <f t="shared" ref="W694" si="6669">AVERAGE(V694:V695)</f>
        <v>98.749538481431202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4</v>
      </c>
      <c r="AA694" s="19">
        <f t="shared" ref="AA694" si="6671">Y694+Y695</f>
        <v>216</v>
      </c>
      <c r="AB694" s="4">
        <f t="shared" ref="AB694" si="6672">D694-Z694</f>
        <v>-4</v>
      </c>
      <c r="AC694" s="4">
        <f t="shared" ref="AC694" si="6673">AA694-E694</f>
        <v>216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0.53500000000000003</v>
      </c>
      <c r="I695" s="31">
        <f>VLOOKUP($C695,'Four Factors - Home'!$B:$O,8,FALSE)</f>
        <v>0.29599999999999999</v>
      </c>
      <c r="J695" s="31">
        <f>VLOOKUP($C695,'Four Factors - Home'!$B:$O,9,FALSE)/100</f>
        <v>0.14099999999999999</v>
      </c>
      <c r="K695" s="31">
        <f>VLOOKUP($C695,'Four Factors - Home'!$B:$O,10,FALSE)/100</f>
        <v>0.21199999999999999</v>
      </c>
      <c r="L695" s="31">
        <f>VLOOKUP($C695,'Four Factors - Home'!$B:$O,11,FALSE)/100</f>
        <v>0.52400000000000002</v>
      </c>
      <c r="M695" s="31">
        <f>VLOOKUP($C695,'Four Factors - Home'!$B:$O,12,FALSE)</f>
        <v>0.30299999999999999</v>
      </c>
      <c r="N695" s="31">
        <f>VLOOKUP($C695,'Four Factors - Home'!$B:$O,13,FALSE)/100</f>
        <v>0.16200000000000001</v>
      </c>
      <c r="O695" s="31">
        <f>VLOOKUP($C695,'Four Factors - Home'!$B:$O,14,FALSE)/100</f>
        <v>0.23399999999999999</v>
      </c>
      <c r="P695" s="17">
        <f>VLOOKUP($C695,'Advanced - Home'!B:T,18,FALSE)</f>
        <v>98.32</v>
      </c>
      <c r="Q695" s="17">
        <f>(P695+'Advanced - Home'!$S$33)/2</f>
        <v>98.567883172561608</v>
      </c>
      <c r="R695" s="31">
        <f t="shared" ref="R695" si="6677">AVERAGE(H695,L694)</f>
        <v>0.53</v>
      </c>
      <c r="S695" s="31">
        <f t="shared" ref="S695" si="6678">AVERAGE(I695,M694)</f>
        <v>0.29749999999999999</v>
      </c>
      <c r="T695" s="31">
        <f t="shared" ref="T695" si="6679">AVERAGE(J695,N694)</f>
        <v>0.14599999999999999</v>
      </c>
      <c r="U695" s="31">
        <f t="shared" ref="U695" si="6680">AVERAGE(K695,O694)</f>
        <v>0.23449999999999999</v>
      </c>
      <c r="V695" s="17">
        <f>Q695*Q694/'Advanced - Road'!$S$33</f>
        <v>98.74696256992155</v>
      </c>
      <c r="W695" s="17">
        <f t="shared" ref="W695" si="6681">W694</f>
        <v>98.749538481431202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-4</v>
      </c>
      <c r="AA695" s="19">
        <f t="shared" ref="AA695" si="6683">AA694</f>
        <v>216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0.505</v>
      </c>
      <c r="I696" s="32">
        <f>VLOOKUP($C696,'Four Factors - Road'!$B:$O,8,FALSE)</f>
        <v>0.28899999999999998</v>
      </c>
      <c r="J696" s="32">
        <f>VLOOKUP($C696,'Four Factors - Road'!$B:$O,9,FALSE)/100</f>
        <v>0.14899999999999999</v>
      </c>
      <c r="K696" s="32">
        <f>VLOOKUP($C696,'Four Factors - Road'!$B:$O,10,FALSE)/100</f>
        <v>0.21</v>
      </c>
      <c r="L696" s="32">
        <f>VLOOKUP($C696,'Four Factors - Road'!$B:$O,11,FALSE)/100</f>
        <v>0.52500000000000002</v>
      </c>
      <c r="M696" s="32">
        <f>VLOOKUP($C696,'Four Factors - Road'!$B:$O,12,FALSE)</f>
        <v>0.29899999999999999</v>
      </c>
      <c r="N696" s="32">
        <f>VLOOKUP($C696,'Four Factors - Road'!$B:$O,13,FALSE)/100</f>
        <v>0.151</v>
      </c>
      <c r="O696" s="32">
        <f>VLOOKUP($C696,'Four Factors - Road'!$B:$O,14,FALSE)/100</f>
        <v>0.25700000000000001</v>
      </c>
      <c r="P696" s="21">
        <f>VLOOKUP($C696,'Advanced - Road'!B:T,18,FALSE)</f>
        <v>99.18</v>
      </c>
      <c r="Q696" s="21">
        <f>(P696+'Advanced - Road'!$S$33)/2</f>
        <v>99.00046087888532</v>
      </c>
      <c r="R696" s="32">
        <f t="shared" ref="R696" si="6685">AVERAGE(H696,L697)</f>
        <v>0.51750000000000007</v>
      </c>
      <c r="S696" s="32">
        <f t="shared" ref="S696" si="6686">AVERAGE(I696,M697)</f>
        <v>0.28100000000000003</v>
      </c>
      <c r="T696" s="32">
        <f t="shared" ref="T696" si="6687">AVERAGE(J696,N697)</f>
        <v>0.15049999999999999</v>
      </c>
      <c r="U696" s="32">
        <f t="shared" ref="U696" si="6688">AVERAGE(K696,O697)</f>
        <v>0.2135</v>
      </c>
      <c r="V696" s="21">
        <f>Q696*Q697/'Advanced - Home'!$S$33</f>
        <v>97.910544366070667</v>
      </c>
      <c r="W696" s="21">
        <f t="shared" ref="W696" si="6689">AVERAGE(V696:V697)</f>
        <v>97.907990406596497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97.727883172561619</v>
      </c>
      <c r="R697" s="32">
        <f t="shared" ref="R697" si="6697">AVERAGE(H697,L696)</f>
        <v>0.52449999999999997</v>
      </c>
      <c r="S697" s="32">
        <f t="shared" ref="S697" si="6698">AVERAGE(I697,M696)</f>
        <v>0.29749999999999999</v>
      </c>
      <c r="T697" s="32">
        <f t="shared" ref="T697" si="6699">AVERAGE(J697,N696)</f>
        <v>0.15049999999999999</v>
      </c>
      <c r="U697" s="32">
        <f t="shared" ref="U697" si="6700">AVERAGE(K697,O696)</f>
        <v>0.26300000000000001</v>
      </c>
      <c r="V697" s="21">
        <f>Q697*Q696/'Advanced - Road'!$S$33</f>
        <v>97.905436447122312</v>
      </c>
      <c r="W697" s="21">
        <f t="shared" ref="W697" si="6701">W696</f>
        <v>97.907990406596497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0.505</v>
      </c>
      <c r="I698" s="31">
        <f>VLOOKUP($C698,'Four Factors - Road'!$B:$O,8,FALSE)</f>
        <v>0.28899999999999998</v>
      </c>
      <c r="J698" s="31">
        <f>VLOOKUP($C698,'Four Factors - Road'!$B:$O,9,FALSE)/100</f>
        <v>0.14899999999999999</v>
      </c>
      <c r="K698" s="31">
        <f>VLOOKUP($C698,'Four Factors - Road'!$B:$O,10,FALSE)/100</f>
        <v>0.21</v>
      </c>
      <c r="L698" s="31">
        <f>VLOOKUP($C698,'Four Factors - Road'!$B:$O,11,FALSE)/100</f>
        <v>0.52500000000000002</v>
      </c>
      <c r="M698" s="31">
        <f>VLOOKUP($C698,'Four Factors - Road'!$B:$O,12,FALSE)</f>
        <v>0.29899999999999999</v>
      </c>
      <c r="N698" s="31">
        <f>VLOOKUP($C698,'Four Factors - Road'!$B:$O,13,FALSE)/100</f>
        <v>0.151</v>
      </c>
      <c r="O698" s="31">
        <f>VLOOKUP($C698,'Four Factors - Road'!$B:$O,14,FALSE)/100</f>
        <v>0.25700000000000001</v>
      </c>
      <c r="P698" s="17">
        <f>VLOOKUP($C698,'Advanced - Road'!B:T,18,FALSE)</f>
        <v>99.18</v>
      </c>
      <c r="Q698" s="17">
        <f>(P698+'Advanced - Road'!$S$33)/2</f>
        <v>99.00046087888532</v>
      </c>
      <c r="R698" s="31">
        <f t="shared" ref="R698" si="6705">AVERAGE(H698,L699)</f>
        <v>0.504</v>
      </c>
      <c r="S698" s="31">
        <f t="shared" ref="S698" si="6706">AVERAGE(I698,M699)</f>
        <v>0.26449999999999996</v>
      </c>
      <c r="T698" s="31">
        <f t="shared" ref="T698" si="6707">AVERAGE(J698,N699)</f>
        <v>0.14000000000000001</v>
      </c>
      <c r="U698" s="31">
        <f t="shared" ref="U698" si="6708">AVERAGE(K698,O699)</f>
        <v>0.21849999999999997</v>
      </c>
      <c r="V698" s="17">
        <f>Q698*Q699/'Advanced - Home'!$S$33</f>
        <v>99.989422706255965</v>
      </c>
      <c r="W698" s="17">
        <f t="shared" ref="W698" si="6709">AVERAGE(V698:V699)</f>
        <v>99.986814520027494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2</v>
      </c>
      <c r="AA698" s="19">
        <f t="shared" ref="AA698" si="6711">Y698+Y699</f>
        <v>216</v>
      </c>
      <c r="AB698" s="4">
        <f t="shared" ref="AB698" si="6712">D698-Z698</f>
        <v>-2</v>
      </c>
      <c r="AC698" s="4">
        <f t="shared" ref="AC698" si="6713">AA698-E698</f>
        <v>216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0.26300000000000001</v>
      </c>
      <c r="J699" s="31">
        <f>VLOOKUP($C699,'Four Factors - Home'!$B:$O,9,FALSE)/100</f>
        <v>0.12300000000000001</v>
      </c>
      <c r="K699" s="31">
        <f>VLOOKUP($C699,'Four Factors - Home'!$B:$O,10,FALSE)/100</f>
        <v>0.184</v>
      </c>
      <c r="L699" s="31">
        <f>VLOOKUP($C699,'Four Factors - Home'!$B:$O,11,FALSE)/100</f>
        <v>0.503</v>
      </c>
      <c r="M699" s="31">
        <f>VLOOKUP($C699,'Four Factors - Home'!$B:$O,12,FALSE)</f>
        <v>0.24</v>
      </c>
      <c r="N699" s="31">
        <f>VLOOKUP($C699,'Four Factors - Home'!$B:$O,13,FALSE)/100</f>
        <v>0.13100000000000001</v>
      </c>
      <c r="O699" s="31">
        <f>VLOOKUP($C699,'Four Factors - Home'!$B:$O,14,FALSE)/100</f>
        <v>0.22699999999999998</v>
      </c>
      <c r="P699" s="17">
        <f>VLOOKUP($C699,'Advanced - Home'!B:T,18,FALSE)</f>
        <v>100.79</v>
      </c>
      <c r="Q699" s="17">
        <f>(P699+'Advanced - Home'!$S$33)/2</f>
        <v>99.802883172561621</v>
      </c>
      <c r="R699" s="31">
        <f t="shared" ref="R699" si="6717">AVERAGE(H699,L698)</f>
        <v>0.51400000000000001</v>
      </c>
      <c r="S699" s="31">
        <f t="shared" ref="S699" si="6718">AVERAGE(I699,M698)</f>
        <v>0.28100000000000003</v>
      </c>
      <c r="T699" s="31">
        <f t="shared" ref="T699" si="6719">AVERAGE(J699,N698)</f>
        <v>0.13700000000000001</v>
      </c>
      <c r="U699" s="31">
        <f t="shared" ref="U699" si="6720">AVERAGE(K699,O698)</f>
        <v>0.2205</v>
      </c>
      <c r="V699" s="17">
        <f>Q699*Q698/'Advanced - Road'!$S$33</f>
        <v>99.984206333799023</v>
      </c>
      <c r="W699" s="17">
        <f t="shared" ref="W699" si="6721">W698</f>
        <v>99.986814520027494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-2</v>
      </c>
      <c r="AA699" s="19">
        <f t="shared" ref="AA699" si="6723">AA698</f>
        <v>216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0.505</v>
      </c>
      <c r="I700" s="32">
        <f>VLOOKUP($C700,'Four Factors - Road'!$B:$O,8,FALSE)</f>
        <v>0.28899999999999998</v>
      </c>
      <c r="J700" s="32">
        <f>VLOOKUP($C700,'Four Factors - Road'!$B:$O,9,FALSE)/100</f>
        <v>0.14899999999999999</v>
      </c>
      <c r="K700" s="32">
        <f>VLOOKUP($C700,'Four Factors - Road'!$B:$O,10,FALSE)/100</f>
        <v>0.21</v>
      </c>
      <c r="L700" s="32">
        <f>VLOOKUP($C700,'Four Factors - Road'!$B:$O,11,FALSE)/100</f>
        <v>0.52500000000000002</v>
      </c>
      <c r="M700" s="32">
        <f>VLOOKUP($C700,'Four Factors - Road'!$B:$O,12,FALSE)</f>
        <v>0.29899999999999999</v>
      </c>
      <c r="N700" s="32">
        <f>VLOOKUP($C700,'Four Factors - Road'!$B:$O,13,FALSE)/100</f>
        <v>0.151</v>
      </c>
      <c r="O700" s="32">
        <f>VLOOKUP($C700,'Four Factors - Road'!$B:$O,14,FALSE)/100</f>
        <v>0.25700000000000001</v>
      </c>
      <c r="P700" s="21">
        <f>VLOOKUP($C700,'Advanced - Road'!B:T,18,FALSE)</f>
        <v>99.18</v>
      </c>
      <c r="Q700" s="21">
        <f>(P700+'Advanced - Road'!$S$33)/2</f>
        <v>99.00046087888532</v>
      </c>
      <c r="R700" s="32">
        <f t="shared" ref="R700" si="6725">AVERAGE(H700,L701)</f>
        <v>0.50649999999999995</v>
      </c>
      <c r="S700" s="32">
        <f t="shared" ref="S700" si="6726">AVERAGE(I700,M701)</f>
        <v>0.27600000000000002</v>
      </c>
      <c r="T700" s="32">
        <f t="shared" ref="T700" si="6727">AVERAGE(J700,N701)</f>
        <v>0.13900000000000001</v>
      </c>
      <c r="U700" s="32">
        <f t="shared" ref="U700" si="6728">AVERAGE(K700,O701)</f>
        <v>0.23949999999999999</v>
      </c>
      <c r="V700" s="21">
        <f>Q700*Q701/'Advanced - Home'!$S$33</f>
        <v>98.651927484980106</v>
      </c>
      <c r="W700" s="21">
        <f t="shared" ref="W700" si="6729">AVERAGE(V700:V701)</f>
        <v>98.649354186808011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98.467883172561613</v>
      </c>
      <c r="R701" s="32">
        <f t="shared" ref="R701" si="6737">AVERAGE(H701,L700)</f>
        <v>0.52249999999999996</v>
      </c>
      <c r="S701" s="32">
        <f t="shared" ref="S701" si="6738">AVERAGE(I701,M700)</f>
        <v>0.26450000000000001</v>
      </c>
      <c r="T701" s="32">
        <f t="shared" ref="T701" si="6739">AVERAGE(J701,N700)</f>
        <v>0.14799999999999999</v>
      </c>
      <c r="U701" s="32">
        <f t="shared" ref="U701" si="6740">AVERAGE(K701,O700)</f>
        <v>0.26500000000000001</v>
      </c>
      <c r="V701" s="21">
        <f>Q701*Q700/'Advanced - Road'!$S$33</f>
        <v>98.646780888635931</v>
      </c>
      <c r="W701" s="21">
        <f t="shared" ref="W701" si="6741">W700</f>
        <v>98.649354186808011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0.505</v>
      </c>
      <c r="I702" s="31">
        <f>VLOOKUP($C702,'Four Factors - Road'!$B:$O,8,FALSE)</f>
        <v>0.28899999999999998</v>
      </c>
      <c r="J702" s="31">
        <f>VLOOKUP($C702,'Four Factors - Road'!$B:$O,9,FALSE)/100</f>
        <v>0.14899999999999999</v>
      </c>
      <c r="K702" s="31">
        <f>VLOOKUP($C702,'Four Factors - Road'!$B:$O,10,FALSE)/100</f>
        <v>0.21</v>
      </c>
      <c r="L702" s="31">
        <f>VLOOKUP($C702,'Four Factors - Road'!$B:$O,11,FALSE)/100</f>
        <v>0.52500000000000002</v>
      </c>
      <c r="M702" s="31">
        <f>VLOOKUP($C702,'Four Factors - Road'!$B:$O,12,FALSE)</f>
        <v>0.29899999999999999</v>
      </c>
      <c r="N702" s="31">
        <f>VLOOKUP($C702,'Four Factors - Road'!$B:$O,13,FALSE)/100</f>
        <v>0.151</v>
      </c>
      <c r="O702" s="31">
        <f>VLOOKUP($C702,'Four Factors - Road'!$B:$O,14,FALSE)/100</f>
        <v>0.25700000000000001</v>
      </c>
      <c r="P702" s="17">
        <f>VLOOKUP($C702,'Advanced - Road'!B:T,18,FALSE)</f>
        <v>99.18</v>
      </c>
      <c r="Q702" s="17">
        <f>(P702+'Advanced - Road'!$S$33)/2</f>
        <v>99.00046087888532</v>
      </c>
      <c r="R702" s="31">
        <f t="shared" ref="R702" si="6745">AVERAGE(H702,L703)</f>
        <v>0.50049999999999994</v>
      </c>
      <c r="S702" s="31">
        <f t="shared" ref="S702" si="6746">AVERAGE(I702,M703)</f>
        <v>0.27800000000000002</v>
      </c>
      <c r="T702" s="31">
        <f t="shared" ref="T702" si="6747">AVERAGE(J702,N703)</f>
        <v>0.14150000000000001</v>
      </c>
      <c r="U702" s="31">
        <f t="shared" ref="U702" si="6748">AVERAGE(K702,O703)</f>
        <v>0.2155</v>
      </c>
      <c r="V702" s="17">
        <f>Q702*Q703/'Advanced - Home'!$S$33</f>
        <v>100.00445074245005</v>
      </c>
      <c r="W702" s="17">
        <f t="shared" ref="W702" si="6749">AVERAGE(V702:V703)</f>
        <v>100.00184216422095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0.51900000000000002</v>
      </c>
      <c r="I703" s="31">
        <f>VLOOKUP($C703,'Four Factors - Home'!$B:$O,8,FALSE)</f>
        <v>0.30199999999999999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0.26800000000000002</v>
      </c>
      <c r="L703" s="31">
        <f>VLOOKUP($C703,'Four Factors - Home'!$B:$O,11,FALSE)/100</f>
        <v>0.496</v>
      </c>
      <c r="M703" s="31">
        <f>VLOOKUP($C703,'Four Factors - Home'!$B:$O,12,FALSE)</f>
        <v>0.26700000000000002</v>
      </c>
      <c r="N703" s="31">
        <f>VLOOKUP($C703,'Four Factors - Home'!$B:$O,13,FALSE)/100</f>
        <v>0.13400000000000001</v>
      </c>
      <c r="O703" s="31">
        <f>VLOOKUP($C703,'Four Factors - Home'!$B:$O,14,FALSE)/100</f>
        <v>0.221</v>
      </c>
      <c r="P703" s="17">
        <f>VLOOKUP($C703,'Advanced - Home'!B:T,18,FALSE)</f>
        <v>100.82</v>
      </c>
      <c r="Q703" s="17">
        <f>(P703+'Advanced - Home'!$S$33)/2</f>
        <v>99.817883172561608</v>
      </c>
      <c r="R703" s="31">
        <f t="shared" ref="R703" si="6757">AVERAGE(H703,L702)</f>
        <v>0.52200000000000002</v>
      </c>
      <c r="S703" s="31">
        <f t="shared" ref="S703" si="6758">AVERAGE(I703,M702)</f>
        <v>0.30049999999999999</v>
      </c>
      <c r="T703" s="31">
        <f t="shared" ref="T703" si="6759">AVERAGE(J703,N702)</f>
        <v>0.14899999999999999</v>
      </c>
      <c r="U703" s="31">
        <f t="shared" ref="U703" si="6760">AVERAGE(K703,O702)</f>
        <v>0.26250000000000001</v>
      </c>
      <c r="V703" s="17">
        <f>Q703*Q702/'Advanced - Road'!$S$33</f>
        <v>99.999233585991846</v>
      </c>
      <c r="W703" s="17">
        <f t="shared" ref="W703" si="6761">W702</f>
        <v>100.00184216422095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0.505</v>
      </c>
      <c r="I704" s="32">
        <f>VLOOKUP($C704,'Four Factors - Road'!$B:$O,8,FALSE)</f>
        <v>0.28899999999999998</v>
      </c>
      <c r="J704" s="32">
        <f>VLOOKUP($C704,'Four Factors - Road'!$B:$O,9,FALSE)/100</f>
        <v>0.14899999999999999</v>
      </c>
      <c r="K704" s="32">
        <f>VLOOKUP($C704,'Four Factors - Road'!$B:$O,10,FALSE)/100</f>
        <v>0.21</v>
      </c>
      <c r="L704" s="32">
        <f>VLOOKUP($C704,'Four Factors - Road'!$B:$O,11,FALSE)/100</f>
        <v>0.52500000000000002</v>
      </c>
      <c r="M704" s="32">
        <f>VLOOKUP($C704,'Four Factors - Road'!$B:$O,12,FALSE)</f>
        <v>0.29899999999999999</v>
      </c>
      <c r="N704" s="32">
        <f>VLOOKUP($C704,'Four Factors - Road'!$B:$O,13,FALSE)/100</f>
        <v>0.151</v>
      </c>
      <c r="O704" s="32">
        <f>VLOOKUP($C704,'Four Factors - Road'!$B:$O,14,FALSE)/100</f>
        <v>0.25700000000000001</v>
      </c>
      <c r="P704" s="21">
        <f>VLOOKUP($C704,'Advanced - Road'!B:T,18,FALSE)</f>
        <v>99.18</v>
      </c>
      <c r="Q704" s="21">
        <f>(P704+'Advanced - Road'!$S$33)/2</f>
        <v>99.00046087888532</v>
      </c>
      <c r="R704" s="32">
        <f t="shared" ref="R704" si="6765">AVERAGE(H704,L705)</f>
        <v>0.50649999999999995</v>
      </c>
      <c r="S704" s="32">
        <f t="shared" ref="S704" si="6766">AVERAGE(I704,M705)</f>
        <v>0.28100000000000003</v>
      </c>
      <c r="T704" s="32">
        <f t="shared" ref="T704" si="6767">AVERAGE(J704,N705)</f>
        <v>0.14400000000000002</v>
      </c>
      <c r="U704" s="32">
        <f t="shared" ref="U704" si="6768">AVERAGE(K704,O705)</f>
        <v>0.219</v>
      </c>
      <c r="V704" s="21">
        <f>Q704*Q705/'Advanced - Home'!$S$33</f>
        <v>98.351366761097907</v>
      </c>
      <c r="W704" s="21">
        <f t="shared" ref="W704" si="6769">AVERAGE(V704:V705)</f>
        <v>98.348801302938483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0.47799999999999998</v>
      </c>
      <c r="I705" s="32">
        <f>VLOOKUP($C705,'Four Factors - Home'!$B:$O,8,FALSE)</f>
        <v>0.25900000000000001</v>
      </c>
      <c r="J705" s="32">
        <f>VLOOKUP($C705,'Four Factors - Home'!$B:$O,9,FALSE)/100</f>
        <v>0.13300000000000001</v>
      </c>
      <c r="K705" s="32">
        <f>VLOOKUP($C705,'Four Factors - Home'!$B:$O,10,FALSE)/100</f>
        <v>0.22800000000000001</v>
      </c>
      <c r="L705" s="32">
        <f>VLOOKUP($C705,'Four Factors - Home'!$B:$O,11,FALSE)/100</f>
        <v>0.50800000000000001</v>
      </c>
      <c r="M705" s="32">
        <f>VLOOKUP($C705,'Four Factors - Home'!$B:$O,12,FALSE)</f>
        <v>0.27300000000000002</v>
      </c>
      <c r="N705" s="32">
        <f>VLOOKUP($C705,'Four Factors - Home'!$B:$O,13,FALSE)/100</f>
        <v>0.13900000000000001</v>
      </c>
      <c r="O705" s="32">
        <f>VLOOKUP($C705,'Four Factors - Home'!$B:$O,14,FALSE)/100</f>
        <v>0.22800000000000001</v>
      </c>
      <c r="P705" s="21">
        <f>VLOOKUP($C705,'Advanced - Home'!B:T,18,FALSE)</f>
        <v>97.52</v>
      </c>
      <c r="Q705" s="21">
        <f>(P705+'Advanced - Home'!$S$33)/2</f>
        <v>98.167883172561616</v>
      </c>
      <c r="R705" s="32">
        <f t="shared" ref="R705" si="6777">AVERAGE(H705,L704)</f>
        <v>0.50150000000000006</v>
      </c>
      <c r="S705" s="32">
        <f t="shared" ref="S705" si="6778">AVERAGE(I705,M704)</f>
        <v>0.27900000000000003</v>
      </c>
      <c r="T705" s="32">
        <f t="shared" ref="T705" si="6779">AVERAGE(J705,N704)</f>
        <v>0.14200000000000002</v>
      </c>
      <c r="U705" s="32">
        <f t="shared" ref="U705" si="6780">AVERAGE(K705,O704)</f>
        <v>0.24249999999999999</v>
      </c>
      <c r="V705" s="21">
        <f>Q705*Q704/'Advanced - Road'!$S$33</f>
        <v>98.346235844779059</v>
      </c>
      <c r="W705" s="21">
        <f t="shared" ref="W705" si="6781">W704</f>
        <v>98.348801302938483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0.505</v>
      </c>
      <c r="I706" s="31">
        <f>VLOOKUP($C706,'Four Factors - Road'!$B:$O,8,FALSE)</f>
        <v>0.28899999999999998</v>
      </c>
      <c r="J706" s="31">
        <f>VLOOKUP($C706,'Four Factors - Road'!$B:$O,9,FALSE)/100</f>
        <v>0.14899999999999999</v>
      </c>
      <c r="K706" s="31">
        <f>VLOOKUP($C706,'Four Factors - Road'!$B:$O,10,FALSE)/100</f>
        <v>0.21</v>
      </c>
      <c r="L706" s="31">
        <f>VLOOKUP($C706,'Four Factors - Road'!$B:$O,11,FALSE)/100</f>
        <v>0.52500000000000002</v>
      </c>
      <c r="M706" s="31">
        <f>VLOOKUP($C706,'Four Factors - Road'!$B:$O,12,FALSE)</f>
        <v>0.29899999999999999</v>
      </c>
      <c r="N706" s="31">
        <f>VLOOKUP($C706,'Four Factors - Road'!$B:$O,13,FALSE)/100</f>
        <v>0.151</v>
      </c>
      <c r="O706" s="31">
        <f>VLOOKUP($C706,'Four Factors - Road'!$B:$O,14,FALSE)/100</f>
        <v>0.25700000000000001</v>
      </c>
      <c r="P706" s="17">
        <f>VLOOKUP($C706,'Advanced - Road'!B:T,18,FALSE)</f>
        <v>99.18</v>
      </c>
      <c r="Q706" s="17">
        <f>(P706+'Advanced - Road'!$S$33)/2</f>
        <v>99.00046087888532</v>
      </c>
      <c r="R706" s="31">
        <f t="shared" ref="R706" si="6785">AVERAGE(H706,L707)</f>
        <v>0.50049999999999994</v>
      </c>
      <c r="S706" s="31">
        <f t="shared" ref="S706" si="6786">AVERAGE(I706,M707)</f>
        <v>0.30249999999999999</v>
      </c>
      <c r="T706" s="31">
        <f t="shared" ref="T706" si="6787">AVERAGE(J706,N707)</f>
        <v>0.14600000000000002</v>
      </c>
      <c r="U706" s="31">
        <f t="shared" ref="U706" si="6788">AVERAGE(K706,O707)</f>
        <v>0.22349999999999998</v>
      </c>
      <c r="V706" s="17">
        <f>Q706*Q707/'Advanced - Home'!$S$33</f>
        <v>99.929310561479511</v>
      </c>
      <c r="W706" s="17">
        <f t="shared" ref="W706" si="6789">AVERAGE(V706:V707)</f>
        <v>99.926703943253571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107</v>
      </c>
      <c r="Z706" s="19">
        <f t="shared" ref="Z706" si="6790">Y707-Y706</f>
        <v>0</v>
      </c>
      <c r="AA706" s="19">
        <f t="shared" ref="AA706" si="6791">Y706+Y707</f>
        <v>214</v>
      </c>
      <c r="AB706" s="4">
        <f t="shared" ref="AB706" si="6792">D706-Z706</f>
        <v>0</v>
      </c>
      <c r="AC706" s="4">
        <f t="shared" ref="AC706" si="6793">AA706-E706</f>
        <v>214</v>
      </c>
      <c r="AD706" s="4">
        <f t="shared" si="6433"/>
        <v>107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0.50600000000000001</v>
      </c>
      <c r="I707" s="31">
        <f>VLOOKUP($C707,'Four Factors - Home'!$B:$O,8,FALSE)</f>
        <v>0.26900000000000002</v>
      </c>
      <c r="J707" s="31">
        <f>VLOOKUP($C707,'Four Factors - Home'!$B:$O,9,FALSE)/100</f>
        <v>0.16600000000000001</v>
      </c>
      <c r="K707" s="31">
        <f>VLOOKUP($C707,'Four Factors - Home'!$B:$O,10,FALSE)/100</f>
        <v>0.215</v>
      </c>
      <c r="L707" s="31">
        <f>VLOOKUP($C707,'Four Factors - Home'!$B:$O,11,FALSE)/100</f>
        <v>0.496</v>
      </c>
      <c r="M707" s="31">
        <f>VLOOKUP($C707,'Four Factors - Home'!$B:$O,12,FALSE)</f>
        <v>0.316</v>
      </c>
      <c r="N707" s="31">
        <f>VLOOKUP($C707,'Four Factors - Home'!$B:$O,13,FALSE)/100</f>
        <v>0.14300000000000002</v>
      </c>
      <c r="O707" s="31">
        <f>VLOOKUP($C707,'Four Factors - Home'!$B:$O,14,FALSE)/100</f>
        <v>0.23699999999999999</v>
      </c>
      <c r="P707" s="17">
        <f>VLOOKUP($C707,'Advanced - Home'!B:T,18,FALSE)</f>
        <v>100.67</v>
      </c>
      <c r="Q707" s="17">
        <f>(P707+'Advanced - Home'!$S$33)/2</f>
        <v>99.742883172561619</v>
      </c>
      <c r="R707" s="31">
        <f t="shared" ref="R707" si="6797">AVERAGE(H707,L706)</f>
        <v>0.51550000000000007</v>
      </c>
      <c r="S707" s="31">
        <f t="shared" ref="S707" si="6798">AVERAGE(I707,M706)</f>
        <v>0.28400000000000003</v>
      </c>
      <c r="T707" s="31">
        <f t="shared" ref="T707" si="6799">AVERAGE(J707,N706)</f>
        <v>0.1585</v>
      </c>
      <c r="U707" s="31">
        <f t="shared" ref="U707" si="6800">AVERAGE(K707,O706)</f>
        <v>0.23599999999999999</v>
      </c>
      <c r="V707" s="17">
        <f>Q707*Q706/'Advanced - Road'!$S$33</f>
        <v>99.924097325027631</v>
      </c>
      <c r="W707" s="17">
        <f t="shared" ref="W707" si="6801">W706</f>
        <v>99.926703943253571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0</v>
      </c>
      <c r="AA707" s="19">
        <f t="shared" ref="AA707" si="6803">AA706</f>
        <v>214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0.505</v>
      </c>
      <c r="I708" s="32">
        <f>VLOOKUP($C708,'Four Factors - Road'!$B:$O,8,FALSE)</f>
        <v>0.28899999999999998</v>
      </c>
      <c r="J708" s="32">
        <f>VLOOKUP($C708,'Four Factors - Road'!$B:$O,9,FALSE)/100</f>
        <v>0.14899999999999999</v>
      </c>
      <c r="K708" s="32">
        <f>VLOOKUP($C708,'Four Factors - Road'!$B:$O,10,FALSE)/100</f>
        <v>0.21</v>
      </c>
      <c r="L708" s="32">
        <f>VLOOKUP($C708,'Four Factors - Road'!$B:$O,11,FALSE)/100</f>
        <v>0.52500000000000002</v>
      </c>
      <c r="M708" s="32">
        <f>VLOOKUP($C708,'Four Factors - Road'!$B:$O,12,FALSE)</f>
        <v>0.29899999999999999</v>
      </c>
      <c r="N708" s="32">
        <f>VLOOKUP($C708,'Four Factors - Road'!$B:$O,13,FALSE)/100</f>
        <v>0.151</v>
      </c>
      <c r="O708" s="32">
        <f>VLOOKUP($C708,'Four Factors - Road'!$B:$O,14,FALSE)/100</f>
        <v>0.25700000000000001</v>
      </c>
      <c r="P708" s="21">
        <f>VLOOKUP($C708,'Advanced - Road'!B:T,18,FALSE)</f>
        <v>99.18</v>
      </c>
      <c r="Q708" s="21">
        <f>(P708+'Advanced - Road'!$S$33)/2</f>
        <v>99.00046087888532</v>
      </c>
      <c r="R708" s="32">
        <f t="shared" ref="R708" si="6805">AVERAGE(H708,L709)</f>
        <v>0.50950000000000006</v>
      </c>
      <c r="S708" s="32">
        <f t="shared" ref="S708" si="6806">AVERAGE(I708,M709)</f>
        <v>0.312</v>
      </c>
      <c r="T708" s="32">
        <f t="shared" ref="T708" si="6807">AVERAGE(J708,N709)</f>
        <v>0.14749999999999999</v>
      </c>
      <c r="U708" s="32">
        <f t="shared" ref="U708" si="6808">AVERAGE(K708,O709)</f>
        <v>0.2165</v>
      </c>
      <c r="V708" s="21">
        <f>Q708*Q709/'Advanced - Home'!$S$33</f>
        <v>100.61559088101056</v>
      </c>
      <c r="W708" s="21">
        <f t="shared" ref="W708" si="6809">AVERAGE(V708:V709)</f>
        <v>100.61296636142237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</v>
      </c>
      <c r="I709" s="32">
        <f>VLOOKUP($C709,'Four Factors - Home'!$B:$O,8,FALSE)</f>
        <v>0.30199999999999999</v>
      </c>
      <c r="J709" s="32">
        <f>VLOOKUP($C709,'Four Factors - Home'!$B:$O,9,FALSE)/100</f>
        <v>0.152</v>
      </c>
      <c r="K709" s="32">
        <f>VLOOKUP($C709,'Four Factors - Home'!$B:$O,10,FALSE)/100</f>
        <v>0.26700000000000002</v>
      </c>
      <c r="L709" s="32">
        <f>VLOOKUP($C709,'Four Factors - Home'!$B:$O,11,FALSE)/100</f>
        <v>0.51400000000000001</v>
      </c>
      <c r="M709" s="32">
        <f>VLOOKUP($C709,'Four Factors - Home'!$B:$O,12,FALSE)</f>
        <v>0.33500000000000002</v>
      </c>
      <c r="N709" s="32">
        <f>VLOOKUP($C709,'Four Factors - Home'!$B:$O,13,FALSE)/100</f>
        <v>0.14599999999999999</v>
      </c>
      <c r="O709" s="32">
        <f>VLOOKUP($C709,'Four Factors - Home'!$B:$O,14,FALSE)/100</f>
        <v>0.223</v>
      </c>
      <c r="P709" s="21">
        <f>VLOOKUP($C709,'Advanced - Home'!B:T,18,FALSE)</f>
        <v>102.04</v>
      </c>
      <c r="Q709" s="21">
        <f>(P709+'Advanced - Home'!$S$33)/2</f>
        <v>100.42788317256162</v>
      </c>
      <c r="R709" s="32">
        <f t="shared" ref="R709" si="6817">AVERAGE(H709,L708)</f>
        <v>0.51249999999999996</v>
      </c>
      <c r="S709" s="32">
        <f t="shared" ref="S709" si="6818">AVERAGE(I709,M708)</f>
        <v>0.30049999999999999</v>
      </c>
      <c r="T709" s="32">
        <f t="shared" ref="T709" si="6819">AVERAGE(J709,N708)</f>
        <v>0.1515</v>
      </c>
      <c r="U709" s="32">
        <f t="shared" ref="U709" si="6820">AVERAGE(K709,O708)</f>
        <v>0.26200000000000001</v>
      </c>
      <c r="V709" s="21">
        <f>Q709*Q708/'Advanced - Road'!$S$33</f>
        <v>100.61034184183417</v>
      </c>
      <c r="W709" s="21">
        <f t="shared" ref="W709" si="6821">W708</f>
        <v>100.61296636142237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0.505</v>
      </c>
      <c r="I710" s="31">
        <f>VLOOKUP($C710,'Four Factors - Road'!$B:$O,8,FALSE)</f>
        <v>0.28899999999999998</v>
      </c>
      <c r="J710" s="31">
        <f>VLOOKUP($C710,'Four Factors - Road'!$B:$O,9,FALSE)/100</f>
        <v>0.14899999999999999</v>
      </c>
      <c r="K710" s="31">
        <f>VLOOKUP($C710,'Four Factors - Road'!$B:$O,10,FALSE)/100</f>
        <v>0.21</v>
      </c>
      <c r="L710" s="31">
        <f>VLOOKUP($C710,'Four Factors - Road'!$B:$O,11,FALSE)/100</f>
        <v>0.52500000000000002</v>
      </c>
      <c r="M710" s="31">
        <f>VLOOKUP($C710,'Four Factors - Road'!$B:$O,12,FALSE)</f>
        <v>0.29899999999999999</v>
      </c>
      <c r="N710" s="31">
        <f>VLOOKUP($C710,'Four Factors - Road'!$B:$O,13,FALSE)/100</f>
        <v>0.151</v>
      </c>
      <c r="O710" s="31">
        <f>VLOOKUP($C710,'Four Factors - Road'!$B:$O,14,FALSE)/100</f>
        <v>0.25700000000000001</v>
      </c>
      <c r="P710" s="17">
        <f>VLOOKUP($C710,'Advanced - Road'!B:T,18,FALSE)</f>
        <v>99.18</v>
      </c>
      <c r="Q710" s="17">
        <f>(P710+'Advanced - Road'!$S$33)/2</f>
        <v>99.00046087888532</v>
      </c>
      <c r="R710" s="31">
        <f t="shared" ref="R710" si="6825">AVERAGE(H710,L711)</f>
        <v>0.505</v>
      </c>
      <c r="S710" s="31">
        <f t="shared" ref="S710" si="6826">AVERAGE(I710,M711)</f>
        <v>0.30499999999999999</v>
      </c>
      <c r="T710" s="31">
        <f t="shared" ref="T710" si="6827">AVERAGE(J710,N711)</f>
        <v>0.13900000000000001</v>
      </c>
      <c r="U710" s="31">
        <f t="shared" ref="U710" si="6828">AVERAGE(K710,O711)</f>
        <v>0.21949999999999997</v>
      </c>
      <c r="V710" s="17">
        <f>Q710*Q711/'Advanced - Home'!$S$33</f>
        <v>99.162880715579888</v>
      </c>
      <c r="W710" s="17">
        <f t="shared" ref="W710" si="6829">AVERAGE(V710:V711)</f>
        <v>99.160294089386255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4</v>
      </c>
      <c r="AA710" s="19">
        <f t="shared" ref="AA710" si="6831">Y710+Y711</f>
        <v>218</v>
      </c>
      <c r="AB710" s="4">
        <f t="shared" ref="AB710" si="6832">D710-Z710</f>
        <v>-4</v>
      </c>
      <c r="AC710" s="4">
        <f t="shared" ref="AC710" si="6833">AA710-E710</f>
        <v>218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0.13500000000000001</v>
      </c>
      <c r="K711" s="31">
        <f>VLOOKUP($C711,'Four Factors - Home'!$B:$O,10,FALSE)/100</f>
        <v>0.22899999999999998</v>
      </c>
      <c r="L711" s="31">
        <f>VLOOKUP($C711,'Four Factors - Home'!$B:$O,11,FALSE)/100</f>
        <v>0.505</v>
      </c>
      <c r="M711" s="31">
        <f>VLOOKUP($C711,'Four Factors - Home'!$B:$O,12,FALSE)</f>
        <v>0.32100000000000001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99.14</v>
      </c>
      <c r="Q711" s="17">
        <f>(P711+'Advanced - Home'!$S$33)/2</f>
        <v>98.977883172561619</v>
      </c>
      <c r="R711" s="31">
        <f t="shared" ref="R711" si="6837">AVERAGE(H711,L710)</f>
        <v>0.52800000000000002</v>
      </c>
      <c r="S711" s="31">
        <f t="shared" ref="S711" si="6838">AVERAGE(I711,M710)</f>
        <v>0.28300000000000003</v>
      </c>
      <c r="T711" s="31">
        <f t="shared" ref="T711" si="6839">AVERAGE(J711,N710)</f>
        <v>0.14300000000000002</v>
      </c>
      <c r="U711" s="31">
        <f t="shared" ref="U711" si="6840">AVERAGE(K711,O710)</f>
        <v>0.24299999999999999</v>
      </c>
      <c r="V711" s="17">
        <f>Q711*Q710/'Advanced - Road'!$S$33</f>
        <v>99.157707463192622</v>
      </c>
      <c r="W711" s="17">
        <f t="shared" ref="W711" si="6841">W710</f>
        <v>99.160294089386255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111</v>
      </c>
      <c r="Z711" s="19">
        <f t="shared" ref="Z711" si="6842">-Z710</f>
        <v>-4</v>
      </c>
      <c r="AA711" s="19">
        <f t="shared" ref="AA711" si="6843">AA710</f>
        <v>218</v>
      </c>
      <c r="AB711" s="4"/>
      <c r="AC711" s="4"/>
      <c r="AD711" s="4">
        <f t="shared" si="6433"/>
        <v>111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0.505</v>
      </c>
      <c r="I712" s="32">
        <f>VLOOKUP($C712,'Four Factors - Road'!$B:$O,8,FALSE)</f>
        <v>0.28899999999999998</v>
      </c>
      <c r="J712" s="32">
        <f>VLOOKUP($C712,'Four Factors - Road'!$B:$O,9,FALSE)/100</f>
        <v>0.14899999999999999</v>
      </c>
      <c r="K712" s="32">
        <f>VLOOKUP($C712,'Four Factors - Road'!$B:$O,10,FALSE)/100</f>
        <v>0.21</v>
      </c>
      <c r="L712" s="32">
        <f>VLOOKUP($C712,'Four Factors - Road'!$B:$O,11,FALSE)/100</f>
        <v>0.52500000000000002</v>
      </c>
      <c r="M712" s="32">
        <f>VLOOKUP($C712,'Four Factors - Road'!$B:$O,12,FALSE)</f>
        <v>0.29899999999999999</v>
      </c>
      <c r="N712" s="32">
        <f>VLOOKUP($C712,'Four Factors - Road'!$B:$O,13,FALSE)/100</f>
        <v>0.151</v>
      </c>
      <c r="O712" s="32">
        <f>VLOOKUP($C712,'Four Factors - Road'!$B:$O,14,FALSE)/100</f>
        <v>0.25700000000000001</v>
      </c>
      <c r="P712" s="21">
        <f>VLOOKUP($C712,'Advanced - Road'!B:T,18,FALSE)</f>
        <v>99.18</v>
      </c>
      <c r="Q712" s="21">
        <f>(P712+'Advanced - Road'!$S$33)/2</f>
        <v>99.00046087888532</v>
      </c>
      <c r="R712" s="32">
        <f t="shared" ref="R712" si="6845">AVERAGE(H712,L713)</f>
        <v>0.51600000000000001</v>
      </c>
      <c r="S712" s="32">
        <f t="shared" ref="S712" si="6846">AVERAGE(I712,M713)</f>
        <v>0.29749999999999999</v>
      </c>
      <c r="T712" s="32">
        <f t="shared" ref="T712" si="6847">AVERAGE(J712,N713)</f>
        <v>0.14799999999999999</v>
      </c>
      <c r="U712" s="32">
        <f t="shared" ref="U712" si="6848">AVERAGE(K712,O713)</f>
        <v>0.21949999999999997</v>
      </c>
      <c r="V712" s="21">
        <f>Q712*Q713/'Advanced - Home'!$S$33</f>
        <v>98.391441524282214</v>
      </c>
      <c r="W712" s="21">
        <f t="shared" ref="W712" si="6849">AVERAGE(V712:V713)</f>
        <v>98.388875020787765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1</v>
      </c>
      <c r="AA712" s="23">
        <f t="shared" ref="AA712" si="6851">Y712+Y713</f>
        <v>215</v>
      </c>
      <c r="AB712" s="22">
        <f t="shared" ref="AB712" si="6852">D712-Z712</f>
        <v>-1</v>
      </c>
      <c r="AC712" s="22">
        <f t="shared" ref="AC712" si="6853">AA712-E712</f>
        <v>215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0.52600000000000002</v>
      </c>
      <c r="I713" s="32">
        <f>VLOOKUP($C713,'Four Factors - Home'!$B:$O,8,FALSE)</f>
        <v>0.29599999999999999</v>
      </c>
      <c r="J713" s="32">
        <f>VLOOKUP($C713,'Four Factors - Home'!$B:$O,9,FALSE)/100</f>
        <v>0.157</v>
      </c>
      <c r="K713" s="32">
        <f>VLOOKUP($C713,'Four Factors - Home'!$B:$O,10,FALSE)/100</f>
        <v>0.20800000000000002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0.30599999999999999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0.22899999999999998</v>
      </c>
      <c r="P713" s="21">
        <f>VLOOKUP($C713,'Advanced - Home'!B:T,18,FALSE)</f>
        <v>97.6</v>
      </c>
      <c r="Q713" s="21">
        <f>(P713+'Advanced - Home'!$S$33)/2</f>
        <v>98.207883172561623</v>
      </c>
      <c r="R713" s="32">
        <f t="shared" ref="R713" si="6857">AVERAGE(H713,L712)</f>
        <v>0.52550000000000008</v>
      </c>
      <c r="S713" s="32">
        <f t="shared" ref="S713" si="6858">AVERAGE(I713,M712)</f>
        <v>0.29749999999999999</v>
      </c>
      <c r="T713" s="32">
        <f t="shared" ref="T713" si="6859">AVERAGE(J713,N712)</f>
        <v>0.154</v>
      </c>
      <c r="U713" s="32">
        <f t="shared" ref="U713" si="6860">AVERAGE(K713,O712)</f>
        <v>0.23250000000000001</v>
      </c>
      <c r="V713" s="21">
        <f>Q713*Q712/'Advanced - Road'!$S$33</f>
        <v>98.38630851729333</v>
      </c>
      <c r="W713" s="21">
        <f t="shared" ref="W713" si="6861">W712</f>
        <v>98.388875020787765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-1</v>
      </c>
      <c r="AA713" s="23">
        <f t="shared" ref="AA713" si="6863">AA712</f>
        <v>215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0.505</v>
      </c>
      <c r="I714" s="31">
        <f>VLOOKUP($C714,'Four Factors - Road'!$B:$O,8,FALSE)</f>
        <v>0.28899999999999998</v>
      </c>
      <c r="J714" s="31">
        <f>VLOOKUP($C714,'Four Factors - Road'!$B:$O,9,FALSE)/100</f>
        <v>0.14899999999999999</v>
      </c>
      <c r="K714" s="31">
        <f>VLOOKUP($C714,'Four Factors - Road'!$B:$O,10,FALSE)/100</f>
        <v>0.21</v>
      </c>
      <c r="L714" s="31">
        <f>VLOOKUP($C714,'Four Factors - Road'!$B:$O,11,FALSE)/100</f>
        <v>0.52500000000000002</v>
      </c>
      <c r="M714" s="31">
        <f>VLOOKUP($C714,'Four Factors - Road'!$B:$O,12,FALSE)</f>
        <v>0.29899999999999999</v>
      </c>
      <c r="N714" s="31">
        <f>VLOOKUP($C714,'Four Factors - Road'!$B:$O,13,FALSE)/100</f>
        <v>0.151</v>
      </c>
      <c r="O714" s="31">
        <f>VLOOKUP($C714,'Four Factors - Road'!$B:$O,14,FALSE)/100</f>
        <v>0.25700000000000001</v>
      </c>
      <c r="P714" s="17">
        <f>VLOOKUP($C714,'Advanced - Road'!B:T,18,FALSE)</f>
        <v>99.18</v>
      </c>
      <c r="Q714" s="17">
        <f>(P714+'Advanced - Road'!$S$33)/2</f>
        <v>99.00046087888532</v>
      </c>
      <c r="R714" s="31">
        <f t="shared" ref="R714" si="6865">AVERAGE(H714,L715)</f>
        <v>0.4955</v>
      </c>
      <c r="S714" s="31">
        <f t="shared" ref="S714" si="6866">AVERAGE(I714,M715)</f>
        <v>0.27049999999999996</v>
      </c>
      <c r="T714" s="31">
        <f t="shared" ref="T714" si="6867">AVERAGE(J714,N715)</f>
        <v>0.151</v>
      </c>
      <c r="U714" s="31">
        <f t="shared" ref="U714" si="6868">AVERAGE(K714,O715)</f>
        <v>0.21249999999999999</v>
      </c>
      <c r="V714" s="17">
        <f>Q714*Q715/'Advanced - Home'!$S$33</f>
        <v>98.196077053758756</v>
      </c>
      <c r="W714" s="17">
        <f t="shared" ref="W714" si="6869">AVERAGE(V714:V715)</f>
        <v>98.193515646272544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0.52900000000000003</v>
      </c>
      <c r="I715" s="31">
        <f>VLOOKUP($C715,'Four Factors - Home'!$B:$O,8,FALSE)</f>
        <v>0.29199999999999998</v>
      </c>
      <c r="J715" s="31">
        <f>VLOOKUP($C715,'Four Factors - Home'!$B:$O,9,FALSE)/100</f>
        <v>0.13699999999999998</v>
      </c>
      <c r="K715" s="31">
        <f>VLOOKUP($C715,'Four Factors - Home'!$B:$O,10,FALSE)/100</f>
        <v>0.22699999999999998</v>
      </c>
      <c r="L715" s="31">
        <f>VLOOKUP($C715,'Four Factors - Home'!$B:$O,11,FALSE)/100</f>
        <v>0.48599999999999999</v>
      </c>
      <c r="M715" s="31">
        <f>VLOOKUP($C715,'Four Factors - Home'!$B:$O,12,FALSE)</f>
        <v>0.252</v>
      </c>
      <c r="N715" s="31">
        <f>VLOOKUP($C715,'Four Factors - Home'!$B:$O,13,FALSE)/100</f>
        <v>0.153</v>
      </c>
      <c r="O715" s="31">
        <f>VLOOKUP($C715,'Four Factors - Home'!$B:$O,14,FALSE)/100</f>
        <v>0.215</v>
      </c>
      <c r="P715" s="17">
        <f>VLOOKUP($C715,'Advanced - Home'!B:T,18,FALSE)</f>
        <v>97.21</v>
      </c>
      <c r="Q715" s="17">
        <f>(P715+'Advanced - Home'!$S$33)/2</f>
        <v>98.012883172561615</v>
      </c>
      <c r="R715" s="31">
        <f t="shared" ref="R715" si="6877">AVERAGE(H715,L714)</f>
        <v>0.52700000000000002</v>
      </c>
      <c r="S715" s="31">
        <f t="shared" ref="S715" si="6878">AVERAGE(I715,M714)</f>
        <v>0.29549999999999998</v>
      </c>
      <c r="T715" s="31">
        <f t="shared" ref="T715" si="6879">AVERAGE(J715,N714)</f>
        <v>0.14399999999999999</v>
      </c>
      <c r="U715" s="31">
        <f t="shared" ref="U715" si="6880">AVERAGE(K715,O714)</f>
        <v>0.24199999999999999</v>
      </c>
      <c r="V715" s="17">
        <f>Q715*Q714/'Advanced - Road'!$S$33</f>
        <v>98.190954238786347</v>
      </c>
      <c r="W715" s="17">
        <f t="shared" ref="W715" si="6881">W714</f>
        <v>98.193515646272544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0.505</v>
      </c>
      <c r="I716" s="32">
        <f>VLOOKUP($C716,'Four Factors - Road'!$B:$O,8,FALSE)</f>
        <v>0.28899999999999998</v>
      </c>
      <c r="J716" s="32">
        <f>VLOOKUP($C716,'Four Factors - Road'!$B:$O,9,FALSE)/100</f>
        <v>0.14899999999999999</v>
      </c>
      <c r="K716" s="32">
        <f>VLOOKUP($C716,'Four Factors - Road'!$B:$O,10,FALSE)/100</f>
        <v>0.21</v>
      </c>
      <c r="L716" s="32">
        <f>VLOOKUP($C716,'Four Factors - Road'!$B:$O,11,FALSE)/100</f>
        <v>0.52500000000000002</v>
      </c>
      <c r="M716" s="32">
        <f>VLOOKUP($C716,'Four Factors - Road'!$B:$O,12,FALSE)</f>
        <v>0.29899999999999999</v>
      </c>
      <c r="N716" s="32">
        <f>VLOOKUP($C716,'Four Factors - Road'!$B:$O,13,FALSE)/100</f>
        <v>0.151</v>
      </c>
      <c r="O716" s="32">
        <f>VLOOKUP($C716,'Four Factors - Road'!$B:$O,14,FALSE)/100</f>
        <v>0.25700000000000001</v>
      </c>
      <c r="P716" s="21">
        <f>VLOOKUP($C716,'Advanced - Road'!B:T,18,FALSE)</f>
        <v>99.18</v>
      </c>
      <c r="Q716" s="21">
        <f>(P716+'Advanced - Road'!$S$33)/2</f>
        <v>99.00046087888532</v>
      </c>
      <c r="R716" s="32">
        <f t="shared" ref="R716" si="6885">AVERAGE(H716,L717)</f>
        <v>0.50449999999999995</v>
      </c>
      <c r="S716" s="32">
        <f t="shared" ref="S716" si="6886">AVERAGE(I716,M717)</f>
        <v>0.28100000000000003</v>
      </c>
      <c r="T716" s="32">
        <f t="shared" ref="T716" si="6887">AVERAGE(J716,N717)</f>
        <v>0.14600000000000002</v>
      </c>
      <c r="U716" s="32">
        <f t="shared" ref="U716" si="6888">AVERAGE(K716,O717)</f>
        <v>0.22699999999999998</v>
      </c>
      <c r="V716" s="21">
        <f>Q716*Q717/'Advanced - Home'!$S$33</f>
        <v>98.336338724903783</v>
      </c>
      <c r="W716" s="21">
        <f t="shared" ref="W716" si="6889">AVERAGE(V716:V717)</f>
        <v>98.333773658745002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98.152883172561616</v>
      </c>
      <c r="R717" s="32">
        <f t="shared" ref="R717" si="6897">AVERAGE(H717,L716)</f>
        <v>0.52550000000000008</v>
      </c>
      <c r="S717" s="32">
        <f t="shared" ref="S717" si="6898">AVERAGE(I717,M716)</f>
        <v>0.307</v>
      </c>
      <c r="T717" s="32">
        <f t="shared" ref="T717" si="6899">AVERAGE(J717,N716)</f>
        <v>0.13900000000000001</v>
      </c>
      <c r="U717" s="32">
        <f t="shared" ref="U717" si="6900">AVERAGE(K717,O716)</f>
        <v>0.26300000000000001</v>
      </c>
      <c r="V717" s="21">
        <f>Q717*Q716/'Advanced - Road'!$S$33</f>
        <v>98.331208592586208</v>
      </c>
      <c r="W717" s="21">
        <f t="shared" ref="W717" si="6901">W716</f>
        <v>98.333773658745002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0.505</v>
      </c>
      <c r="I718" s="31">
        <f>VLOOKUP($C718,'Four Factors - Road'!$B:$O,8,FALSE)</f>
        <v>0.28899999999999998</v>
      </c>
      <c r="J718" s="31">
        <f>VLOOKUP($C718,'Four Factors - Road'!$B:$O,9,FALSE)/100</f>
        <v>0.14899999999999999</v>
      </c>
      <c r="K718" s="31">
        <f>VLOOKUP($C718,'Four Factors - Road'!$B:$O,10,FALSE)/100</f>
        <v>0.21</v>
      </c>
      <c r="L718" s="31">
        <f>VLOOKUP($C718,'Four Factors - Road'!$B:$O,11,FALSE)/100</f>
        <v>0.52500000000000002</v>
      </c>
      <c r="M718" s="31">
        <f>VLOOKUP($C718,'Four Factors - Road'!$B:$O,12,FALSE)</f>
        <v>0.29899999999999999</v>
      </c>
      <c r="N718" s="31">
        <f>VLOOKUP($C718,'Four Factors - Road'!$B:$O,13,FALSE)/100</f>
        <v>0.151</v>
      </c>
      <c r="O718" s="31">
        <f>VLOOKUP($C718,'Four Factors - Road'!$B:$O,14,FALSE)/100</f>
        <v>0.25700000000000001</v>
      </c>
      <c r="P718" s="17">
        <f>VLOOKUP($C718,'Advanced - Road'!B:T,18,FALSE)</f>
        <v>99.18</v>
      </c>
      <c r="Q718" s="17">
        <f>(P718+'Advanced - Road'!$S$33)/2</f>
        <v>99.00046087888532</v>
      </c>
      <c r="R718" s="31">
        <f t="shared" ref="R718" si="6905">AVERAGE(H718,L719)</f>
        <v>0.4955</v>
      </c>
      <c r="S718" s="31">
        <f t="shared" ref="S718" si="6906">AVERAGE(I718,M719)</f>
        <v>0.26249999999999996</v>
      </c>
      <c r="T718" s="31">
        <f t="shared" ref="T718" si="6907">AVERAGE(J718,N719)</f>
        <v>0.14150000000000001</v>
      </c>
      <c r="U718" s="31">
        <f t="shared" ref="U718" si="6908">AVERAGE(K718,O719)</f>
        <v>0.20849999999999999</v>
      </c>
      <c r="V718" s="17">
        <f>Q718*Q719/'Advanced - Home'!$S$33</f>
        <v>96.472862236834089</v>
      </c>
      <c r="W718" s="17">
        <f t="shared" ref="W718" si="6909">AVERAGE(V718:V719)</f>
        <v>96.470345778753853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0.52500000000000002</v>
      </c>
      <c r="I719" s="31">
        <f>VLOOKUP($C719,'Four Factors - Home'!$B:$O,8,FALSE)</f>
        <v>0.311</v>
      </c>
      <c r="J719" s="31">
        <f>VLOOKUP($C719,'Four Factors - Home'!$B:$O,9,FALSE)/100</f>
        <v>0.14499999999999999</v>
      </c>
      <c r="K719" s="31">
        <f>VLOOKUP($C719,'Four Factors - Home'!$B:$O,10,FALSE)/100</f>
        <v>0.215</v>
      </c>
      <c r="L719" s="31">
        <f>VLOOKUP($C719,'Four Factors - Home'!$B:$O,11,FALSE)/100</f>
        <v>0.48599999999999999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0.13400000000000001</v>
      </c>
      <c r="O719" s="31">
        <f>VLOOKUP($C719,'Four Factors - Home'!$B:$O,14,FALSE)/100</f>
        <v>0.20699999999999999</v>
      </c>
      <c r="P719" s="17">
        <f>VLOOKUP($C719,'Advanced - Home'!B:T,18,FALSE)</f>
        <v>93.77</v>
      </c>
      <c r="Q719" s="17">
        <f>(P719+'Advanced - Home'!$S$33)/2</f>
        <v>96.292883172561616</v>
      </c>
      <c r="R719" s="31">
        <f t="shared" ref="R719" si="6917">AVERAGE(H719,L718)</f>
        <v>0.52500000000000002</v>
      </c>
      <c r="S719" s="31">
        <f t="shared" ref="S719" si="6918">AVERAGE(I719,M718)</f>
        <v>0.30499999999999999</v>
      </c>
      <c r="T719" s="31">
        <f t="shared" ref="T719" si="6919">AVERAGE(J719,N718)</f>
        <v>0.14799999999999999</v>
      </c>
      <c r="U719" s="31">
        <f t="shared" ref="U719" si="6920">AVERAGE(K719,O718)</f>
        <v>0.23599999999999999</v>
      </c>
      <c r="V719" s="17">
        <f>Q719*Q718/'Advanced - Road'!$S$33</f>
        <v>96.467829320673616</v>
      </c>
      <c r="W719" s="17">
        <f t="shared" ref="W719" si="6921">W718</f>
        <v>96.470345778753853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0.505</v>
      </c>
      <c r="I720" s="32">
        <f>VLOOKUP($C720,'Four Factors - Road'!$B:$O,8,FALSE)</f>
        <v>0.28899999999999998</v>
      </c>
      <c r="J720" s="32">
        <f>VLOOKUP($C720,'Four Factors - Road'!$B:$O,9,FALSE)/100</f>
        <v>0.14899999999999999</v>
      </c>
      <c r="K720" s="32">
        <f>VLOOKUP($C720,'Four Factors - Road'!$B:$O,10,FALSE)/100</f>
        <v>0.21</v>
      </c>
      <c r="L720" s="32">
        <f>VLOOKUP($C720,'Four Factors - Road'!$B:$O,11,FALSE)/100</f>
        <v>0.52500000000000002</v>
      </c>
      <c r="M720" s="32">
        <f>VLOOKUP($C720,'Four Factors - Road'!$B:$O,12,FALSE)</f>
        <v>0.29899999999999999</v>
      </c>
      <c r="N720" s="32">
        <f>VLOOKUP($C720,'Four Factors - Road'!$B:$O,13,FALSE)/100</f>
        <v>0.151</v>
      </c>
      <c r="O720" s="32">
        <f>VLOOKUP($C720,'Four Factors - Road'!$B:$O,14,FALSE)/100</f>
        <v>0.25700000000000001</v>
      </c>
      <c r="P720" s="21">
        <f>VLOOKUP($C720,'Advanced - Road'!B:T,18,FALSE)</f>
        <v>99.18</v>
      </c>
      <c r="Q720" s="21">
        <f>(P720+'Advanced - Road'!$S$33)/2</f>
        <v>99.00046087888532</v>
      </c>
      <c r="R720" s="32">
        <f t="shared" ref="R720" si="6925">AVERAGE(H720,L721)</f>
        <v>0.51049999999999995</v>
      </c>
      <c r="S720" s="32">
        <f t="shared" ref="S720" si="6926">AVERAGE(I720,M721)</f>
        <v>0.29049999999999998</v>
      </c>
      <c r="T720" s="32">
        <f t="shared" ref="T720" si="6927">AVERAGE(J720,N721)</f>
        <v>0.1555</v>
      </c>
      <c r="U720" s="32">
        <f t="shared" ref="U720" si="6928">AVERAGE(K720,O721)</f>
        <v>0.23299999999999998</v>
      </c>
      <c r="V720" s="21">
        <f>Q720*Q721/'Advanced - Home'!$S$33</f>
        <v>99.24303024194846</v>
      </c>
      <c r="W720" s="21">
        <f t="shared" ref="W720" si="6929">AVERAGE(V720:V721)</f>
        <v>99.240441525084776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</v>
      </c>
      <c r="Q721" s="21">
        <f>(P721+'Advanced - Home'!$S$33)/2</f>
        <v>99.057883172561617</v>
      </c>
      <c r="R721" s="32">
        <f t="shared" ref="R721" si="6937">AVERAGE(H721,L720)</f>
        <v>0.53249999999999997</v>
      </c>
      <c r="S721" s="32">
        <f t="shared" ref="S721" si="6938">AVERAGE(I721,M720)</f>
        <v>0.28100000000000003</v>
      </c>
      <c r="T721" s="32">
        <f t="shared" ref="T721" si="6939">AVERAGE(J721,N720)</f>
        <v>0.15</v>
      </c>
      <c r="U721" s="32">
        <f t="shared" ref="U721" si="6940">AVERAGE(K721,O720)</f>
        <v>0.2545</v>
      </c>
      <c r="V721" s="21">
        <f>Q721*Q720/'Advanced - Road'!$S$33</f>
        <v>99.237852808221106</v>
      </c>
      <c r="W721" s="21">
        <f t="shared" ref="W721" si="6941">W720</f>
        <v>99.240441525084776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0.52100000000000002</v>
      </c>
      <c r="I722" s="31">
        <f>VLOOKUP($C722,'Four Factors - Road'!$B:$O,8,FALSE)</f>
        <v>0.308</v>
      </c>
      <c r="J722" s="31">
        <f>VLOOKUP($C722,'Four Factors - Road'!$B:$O,9,FALSE)/100</f>
        <v>0.13</v>
      </c>
      <c r="K722" s="31">
        <f>VLOOKUP($C722,'Four Factors - Road'!$B:$O,10,FALSE)/100</f>
        <v>0.22</v>
      </c>
      <c r="L722" s="31">
        <f>VLOOKUP($C722,'Four Factors - Road'!$B:$O,11,FALSE)/100</f>
        <v>0.51700000000000002</v>
      </c>
      <c r="M722" s="31">
        <f>VLOOKUP($C722,'Four Factors - Road'!$B:$O,12,FALSE)</f>
        <v>0.28100000000000003</v>
      </c>
      <c r="N722" s="31">
        <f>VLOOKUP($C722,'Four Factors - Road'!$B:$O,13,FALSE)/100</f>
        <v>0.125</v>
      </c>
      <c r="O722" s="31">
        <f>VLOOKUP($C722,'Four Factors - Road'!$B:$O,14,FALSE)/100</f>
        <v>0.22699999999999998</v>
      </c>
      <c r="P722" s="17">
        <f>VLOOKUP($C722,'Advanced - Road'!B:T,18,FALSE)</f>
        <v>98.71</v>
      </c>
      <c r="Q722" s="17">
        <f>(P722+'Advanced - Road'!$S$33)/2</f>
        <v>98.765460878885321</v>
      </c>
      <c r="R722" s="31">
        <f t="shared" ref="R722" si="6945">AVERAGE(H722,L723)</f>
        <v>0.52300000000000002</v>
      </c>
      <c r="S722" s="31">
        <f t="shared" ref="S722" si="6946">AVERAGE(I722,M723)</f>
        <v>0.26300000000000001</v>
      </c>
      <c r="T722" s="31">
        <f t="shared" ref="T722" si="6947">AVERAGE(J722,N723)</f>
        <v>0.14450000000000002</v>
      </c>
      <c r="U722" s="31">
        <f t="shared" ref="U722" si="6948">AVERAGE(K722,O723)</f>
        <v>0.23149999999999998</v>
      </c>
      <c r="V722" s="17">
        <f>Q722*Q723/'Advanced - Home'!$S$33</f>
        <v>98.727596992017965</v>
      </c>
      <c r="W722" s="17">
        <f t="shared" ref="W722" si="6949">AVERAGE(V722:V723)</f>
        <v>98.725021720035429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0.51600000000000001</v>
      </c>
      <c r="I723" s="31">
        <f>VLOOKUP($C723,'Four Factors - Home'!$B:$O,8,FALSE)</f>
        <v>0.28899999999999998</v>
      </c>
      <c r="J723" s="31">
        <f>VLOOKUP($C723,'Four Factors - Home'!$B:$O,9,FALSE)/100</f>
        <v>0.15</v>
      </c>
      <c r="K723" s="31">
        <f>VLOOKUP($C723,'Four Factors - Home'!$B:$O,10,FALSE)/100</f>
        <v>0.248</v>
      </c>
      <c r="L723" s="31">
        <f>VLOOKUP($C723,'Four Factors - Home'!$B:$O,11,FALSE)/100</f>
        <v>0.52500000000000002</v>
      </c>
      <c r="M723" s="31">
        <f>VLOOKUP($C723,'Four Factors - Home'!$B:$O,12,FALSE)</f>
        <v>0.218</v>
      </c>
      <c r="N723" s="31">
        <f>VLOOKUP($C723,'Four Factors - Home'!$B:$O,13,FALSE)/100</f>
        <v>0.159</v>
      </c>
      <c r="O723" s="31">
        <f>VLOOKUP($C723,'Four Factors - Home'!$B:$O,14,FALSE)/100</f>
        <v>0.24299999999999999</v>
      </c>
      <c r="P723" s="17">
        <f>VLOOKUP($C723,'Advanced - Home'!B:T,18,FALSE)</f>
        <v>98.74</v>
      </c>
      <c r="Q723" s="17">
        <f>(P723+'Advanced - Home'!$S$33)/2</f>
        <v>98.777883172561616</v>
      </c>
      <c r="R723" s="31">
        <f t="shared" ref="R723" si="6957">AVERAGE(H723,L722)</f>
        <v>0.51649999999999996</v>
      </c>
      <c r="S723" s="31">
        <f t="shared" ref="S723" si="6958">AVERAGE(I723,M722)</f>
        <v>0.28500000000000003</v>
      </c>
      <c r="T723" s="31">
        <f t="shared" ref="T723" si="6959">AVERAGE(J723,N722)</f>
        <v>0.13750000000000001</v>
      </c>
      <c r="U723" s="31">
        <f t="shared" ref="U723" si="6960">AVERAGE(K723,O722)</f>
        <v>0.23749999999999999</v>
      </c>
      <c r="V723" s="17">
        <f>Q723*Q722/'Advanced - Road'!$S$33</f>
        <v>98.722446448052892</v>
      </c>
      <c r="W723" s="17">
        <f t="shared" ref="W723" si="6961">W722</f>
        <v>98.725021720035429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0.52100000000000002</v>
      </c>
      <c r="I724" s="32">
        <f>VLOOKUP($C724,'Four Factors - Road'!$B:$O,8,FALSE)</f>
        <v>0.308</v>
      </c>
      <c r="J724" s="32">
        <f>VLOOKUP($C724,'Four Factors - Road'!$B:$O,9,FALSE)/100</f>
        <v>0.13</v>
      </c>
      <c r="K724" s="32">
        <f>VLOOKUP($C724,'Four Factors - Road'!$B:$O,10,FALSE)/100</f>
        <v>0.22</v>
      </c>
      <c r="L724" s="32">
        <f>VLOOKUP($C724,'Four Factors - Road'!$B:$O,11,FALSE)/100</f>
        <v>0.51700000000000002</v>
      </c>
      <c r="M724" s="32">
        <f>VLOOKUP($C724,'Four Factors - Road'!$B:$O,12,FALSE)</f>
        <v>0.28100000000000003</v>
      </c>
      <c r="N724" s="32">
        <f>VLOOKUP($C724,'Four Factors - Road'!$B:$O,13,FALSE)/100</f>
        <v>0.125</v>
      </c>
      <c r="O724" s="32">
        <f>VLOOKUP($C724,'Four Factors - Road'!$B:$O,14,FALSE)/100</f>
        <v>0.22699999999999998</v>
      </c>
      <c r="P724" s="21">
        <f>VLOOKUP($C724,'Advanced - Road'!B:T,18,FALSE)</f>
        <v>98.71</v>
      </c>
      <c r="Q724" s="21">
        <f>(P724+'Advanced - Road'!$S$33)/2</f>
        <v>98.765460878885321</v>
      </c>
      <c r="R724" s="32">
        <f t="shared" ref="R724" si="6965">AVERAGE(H724,L725)</f>
        <v>0.51449999999999996</v>
      </c>
      <c r="S724" s="32">
        <f t="shared" ref="S724" si="6966">AVERAGE(I724,M725)</f>
        <v>0.28800000000000003</v>
      </c>
      <c r="T724" s="32">
        <f t="shared" ref="T724" si="6967">AVERAGE(J724,N725)</f>
        <v>0.1295</v>
      </c>
      <c r="U724" s="32">
        <f t="shared" ref="U724" si="6968">AVERAGE(K724,O725)</f>
        <v>0.23399999999999999</v>
      </c>
      <c r="V724" s="21">
        <f>Q724*Q725/'Advanced - Home'!$S$33</f>
        <v>100.93147446312247</v>
      </c>
      <c r="W724" s="21">
        <f t="shared" ref="W724" si="6969">AVERAGE(V724:V725)</f>
        <v>100.92884170383064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-5</v>
      </c>
      <c r="AA724" s="23">
        <f t="shared" ref="AA724" si="6971">Y724+Y725</f>
        <v>219</v>
      </c>
      <c r="AB724" s="22">
        <f t="shared" ref="AB724" si="6972">D724-Z724</f>
        <v>5</v>
      </c>
      <c r="AC724" s="22">
        <f t="shared" ref="AC724" si="6973">AA724-E724</f>
        <v>219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100.98288317256163</v>
      </c>
      <c r="R725" s="32">
        <f t="shared" ref="R725" si="6977">AVERAGE(H725,L724)</f>
        <v>0.50700000000000001</v>
      </c>
      <c r="S725" s="32">
        <f t="shared" ref="S725" si="6978">AVERAGE(I725,M724)</f>
        <v>0.27550000000000002</v>
      </c>
      <c r="T725" s="32">
        <f t="shared" ref="T725" si="6979">AVERAGE(J725,N724)</f>
        <v>0.14599999999999999</v>
      </c>
      <c r="U725" s="32">
        <f t="shared" ref="U725" si="6980">AVERAGE(K725,O724)</f>
        <v>0.2165</v>
      </c>
      <c r="V725" s="21">
        <f>Q725*Q724/'Advanced - Road'!$S$33</f>
        <v>100.92620894453883</v>
      </c>
      <c r="W725" s="21">
        <f t="shared" ref="W725" si="6981">W724</f>
        <v>100.92884170383064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107</v>
      </c>
      <c r="Z725" s="23">
        <f t="shared" ref="Z725" si="6982">-Z724</f>
        <v>5</v>
      </c>
      <c r="AA725" s="23">
        <f t="shared" ref="AA725" si="6983">AA724</f>
        <v>219</v>
      </c>
      <c r="AB725" s="22"/>
      <c r="AC725" s="22"/>
      <c r="AD725" s="22">
        <f t="shared" si="6433"/>
        <v>107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0.52100000000000002</v>
      </c>
      <c r="I726" s="31">
        <f>VLOOKUP($C726,'Four Factors - Road'!$B:$O,8,FALSE)</f>
        <v>0.308</v>
      </c>
      <c r="J726" s="31">
        <f>VLOOKUP($C726,'Four Factors - Road'!$B:$O,9,FALSE)/100</f>
        <v>0.13</v>
      </c>
      <c r="K726" s="31">
        <f>VLOOKUP($C726,'Four Factors - Road'!$B:$O,10,FALSE)/100</f>
        <v>0.22</v>
      </c>
      <c r="L726" s="31">
        <f>VLOOKUP($C726,'Four Factors - Road'!$B:$O,11,FALSE)/100</f>
        <v>0.51700000000000002</v>
      </c>
      <c r="M726" s="31">
        <f>VLOOKUP($C726,'Four Factors - Road'!$B:$O,12,FALSE)</f>
        <v>0.28100000000000003</v>
      </c>
      <c r="N726" s="31">
        <f>VLOOKUP($C726,'Four Factors - Road'!$B:$O,13,FALSE)/100</f>
        <v>0.125</v>
      </c>
      <c r="O726" s="31">
        <f>VLOOKUP($C726,'Four Factors - Road'!$B:$O,14,FALSE)/100</f>
        <v>0.22699999999999998</v>
      </c>
      <c r="P726" s="17">
        <f>VLOOKUP($C726,'Advanced - Road'!B:T,18,FALSE)</f>
        <v>98.71</v>
      </c>
      <c r="Q726" s="17">
        <f>(P726+'Advanced - Road'!$S$33)/2</f>
        <v>98.765460878885321</v>
      </c>
      <c r="R726" s="31">
        <f t="shared" ref="R726" si="6985">AVERAGE(H726,L727)</f>
        <v>0.51200000000000001</v>
      </c>
      <c r="S726" s="31">
        <f t="shared" ref="S726" si="6986">AVERAGE(I726,M727)</f>
        <v>0.28500000000000003</v>
      </c>
      <c r="T726" s="31">
        <f t="shared" ref="T726" si="6987">AVERAGE(J726,N727)</f>
        <v>0.13300000000000001</v>
      </c>
      <c r="U726" s="31">
        <f t="shared" ref="U726" si="6988">AVERAGE(K726,O727)</f>
        <v>0.23699999999999999</v>
      </c>
      <c r="V726" s="17">
        <f>Q726*Q727/'Advanced - Home'!$S$33</f>
        <v>99.262324632399327</v>
      </c>
      <c r="W726" s="17">
        <f t="shared" ref="W726" si="6989">AVERAGE(V726:V727)</f>
        <v>99.259735412248773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99.312883172561612</v>
      </c>
      <c r="R727" s="31">
        <f t="shared" ref="R727" si="6997">AVERAGE(H727,L726)</f>
        <v>0.52300000000000002</v>
      </c>
      <c r="S727" s="31">
        <f t="shared" ref="S727" si="6998">AVERAGE(I727,M726)</f>
        <v>0.27400000000000002</v>
      </c>
      <c r="T727" s="31">
        <f t="shared" ref="T727" si="6999">AVERAGE(J727,N726)</f>
        <v>0.13200000000000001</v>
      </c>
      <c r="U727" s="31">
        <f t="shared" ref="U727" si="7000">AVERAGE(K727,O726)</f>
        <v>0.22499999999999998</v>
      </c>
      <c r="V727" s="17">
        <f>Q727*Q726/'Advanced - Road'!$S$33</f>
        <v>99.257146192098233</v>
      </c>
      <c r="W727" s="17">
        <f t="shared" ref="W727" si="7001">W726</f>
        <v>99.259735412248773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0.52100000000000002</v>
      </c>
      <c r="I728" s="32">
        <f>VLOOKUP($C728,'Four Factors - Road'!$B:$O,8,FALSE)</f>
        <v>0.308</v>
      </c>
      <c r="J728" s="32">
        <f>VLOOKUP($C728,'Four Factors - Road'!$B:$O,9,FALSE)/100</f>
        <v>0.13</v>
      </c>
      <c r="K728" s="32">
        <f>VLOOKUP($C728,'Four Factors - Road'!$B:$O,10,FALSE)/100</f>
        <v>0.22</v>
      </c>
      <c r="L728" s="32">
        <f>VLOOKUP($C728,'Four Factors - Road'!$B:$O,11,FALSE)/100</f>
        <v>0.51700000000000002</v>
      </c>
      <c r="M728" s="32">
        <f>VLOOKUP($C728,'Four Factors - Road'!$B:$O,12,FALSE)</f>
        <v>0.28100000000000003</v>
      </c>
      <c r="N728" s="32">
        <f>VLOOKUP($C728,'Four Factors - Road'!$B:$O,13,FALSE)/100</f>
        <v>0.125</v>
      </c>
      <c r="O728" s="32">
        <f>VLOOKUP($C728,'Four Factors - Road'!$B:$O,14,FALSE)/100</f>
        <v>0.22699999999999998</v>
      </c>
      <c r="P728" s="21">
        <f>VLOOKUP($C728,'Advanced - Road'!B:T,18,FALSE)</f>
        <v>98.71</v>
      </c>
      <c r="Q728" s="21">
        <f>(P728+'Advanced - Road'!$S$33)/2</f>
        <v>98.765460878885321</v>
      </c>
      <c r="R728" s="32">
        <f t="shared" ref="R728" si="7005">AVERAGE(H728,L729)</f>
        <v>0.51200000000000001</v>
      </c>
      <c r="S728" s="32">
        <f t="shared" ref="S728" si="7006">AVERAGE(I728,M729)</f>
        <v>0.2525</v>
      </c>
      <c r="T728" s="32">
        <f t="shared" ref="T728" si="7007">AVERAGE(J728,N729)</f>
        <v>0.13</v>
      </c>
      <c r="U728" s="32">
        <f t="shared" ref="U728" si="7008">AVERAGE(K728,O729)</f>
        <v>0.20800000000000002</v>
      </c>
      <c r="V728" s="21">
        <f>Q728*Q729/'Advanced - Home'!$S$33</f>
        <v>98.872523174925078</v>
      </c>
      <c r="W728" s="21">
        <f t="shared" ref="W728" si="7009">AVERAGE(V728:V729)</f>
        <v>98.869944122597957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98.922883172561626</v>
      </c>
      <c r="R729" s="32">
        <f t="shared" ref="R729" si="7017">AVERAGE(H729,L728)</f>
        <v>0.50800000000000001</v>
      </c>
      <c r="S729" s="32">
        <f t="shared" ref="S729" si="7018">AVERAGE(I729,M728)</f>
        <v>0.29400000000000004</v>
      </c>
      <c r="T729" s="32">
        <f t="shared" ref="T729" si="7019">AVERAGE(J729,N728)</f>
        <v>0.122</v>
      </c>
      <c r="U729" s="32">
        <f t="shared" ref="U729" si="7020">AVERAGE(K729,O728)</f>
        <v>0.21599999999999997</v>
      </c>
      <c r="V729" s="21">
        <f>Q729*Q728/'Advanced - Road'!$S$33</f>
        <v>98.867365070270822</v>
      </c>
      <c r="W729" s="21">
        <f t="shared" ref="W729" si="7021">W728</f>
        <v>98.869944122597957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0.52100000000000002</v>
      </c>
      <c r="I730" s="31">
        <f>VLOOKUP($C730,'Four Factors - Road'!$B:$O,8,FALSE)</f>
        <v>0.308</v>
      </c>
      <c r="J730" s="31">
        <f>VLOOKUP($C730,'Four Factors - Road'!$B:$O,9,FALSE)/100</f>
        <v>0.13</v>
      </c>
      <c r="K730" s="31">
        <f>VLOOKUP($C730,'Four Factors - Road'!$B:$O,10,FALSE)/100</f>
        <v>0.22</v>
      </c>
      <c r="L730" s="31">
        <f>VLOOKUP($C730,'Four Factors - Road'!$B:$O,11,FALSE)/100</f>
        <v>0.51700000000000002</v>
      </c>
      <c r="M730" s="31">
        <f>VLOOKUP($C730,'Four Factors - Road'!$B:$O,12,FALSE)</f>
        <v>0.28100000000000003</v>
      </c>
      <c r="N730" s="31">
        <f>VLOOKUP($C730,'Four Factors - Road'!$B:$O,13,FALSE)/100</f>
        <v>0.125</v>
      </c>
      <c r="O730" s="31">
        <f>VLOOKUP($C730,'Four Factors - Road'!$B:$O,14,FALSE)/100</f>
        <v>0.22699999999999998</v>
      </c>
      <c r="P730" s="17">
        <f>VLOOKUP($C730,'Advanced - Road'!B:T,18,FALSE)</f>
        <v>98.71</v>
      </c>
      <c r="Q730" s="17">
        <f>(P730+'Advanced - Road'!$S$33)/2</f>
        <v>98.765460878885321</v>
      </c>
      <c r="R730" s="31">
        <f t="shared" ref="R730" si="7025">AVERAGE(H730,L731)</f>
        <v>0.51950000000000007</v>
      </c>
      <c r="S730" s="31">
        <f t="shared" ref="S730" si="7026">AVERAGE(I730,M731)</f>
        <v>0.26400000000000001</v>
      </c>
      <c r="T730" s="31">
        <f t="shared" ref="T730" si="7027">AVERAGE(J730,N731)</f>
        <v>0.13350000000000001</v>
      </c>
      <c r="U730" s="31">
        <f t="shared" ref="U730" si="7028">AVERAGE(K730,O731)</f>
        <v>0.21150000000000002</v>
      </c>
      <c r="V730" s="17">
        <f>Q730*Q731/'Advanced - Home'!$S$33</f>
        <v>98.137897351223558</v>
      </c>
      <c r="W730" s="17">
        <f t="shared" ref="W730" si="7029">AVERAGE(V730:V731)</f>
        <v>98.135337461332853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1</v>
      </c>
      <c r="AA730" s="19">
        <f t="shared" ref="AA730" si="7031">Y730+Y731</f>
        <v>215</v>
      </c>
      <c r="AB730" s="4">
        <f t="shared" ref="AB730" si="7032">D730-Z730</f>
        <v>-1</v>
      </c>
      <c r="AC730" s="4">
        <f t="shared" ref="AC730" si="7033">AA730-E730</f>
        <v>215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0.28699999999999998</v>
      </c>
      <c r="J731" s="31">
        <f>VLOOKUP($C731,'Four Factors - Home'!$B:$O,9,FALSE)/100</f>
        <v>0.13200000000000001</v>
      </c>
      <c r="K731" s="31">
        <f>VLOOKUP($C731,'Four Factors - Home'!$B:$O,10,FALSE)/100</f>
        <v>0.29699999999999999</v>
      </c>
      <c r="L731" s="31">
        <f>VLOOKUP($C731,'Four Factors - Home'!$B:$O,11,FALSE)/100</f>
        <v>0.51800000000000002</v>
      </c>
      <c r="M731" s="31">
        <f>VLOOKUP($C731,'Four Factors - Home'!$B:$O,12,FALSE)</f>
        <v>0.22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97.56</v>
      </c>
      <c r="Q731" s="17">
        <f>(P731+'Advanced - Home'!$S$33)/2</f>
        <v>98.187883172561612</v>
      </c>
      <c r="R731" s="31">
        <f t="shared" ref="R731" si="7037">AVERAGE(H731,L730)</f>
        <v>0.49450000000000005</v>
      </c>
      <c r="S731" s="31">
        <f t="shared" ref="S731" si="7038">AVERAGE(I731,M730)</f>
        <v>0.28400000000000003</v>
      </c>
      <c r="T731" s="31">
        <f t="shared" ref="T731" si="7039">AVERAGE(J731,N730)</f>
        <v>0.1285</v>
      </c>
      <c r="U731" s="31">
        <f t="shared" ref="U731" si="7040">AVERAGE(K731,O730)</f>
        <v>0.26200000000000001</v>
      </c>
      <c r="V731" s="17">
        <f>Q731*Q730/'Advanced - Road'!$S$33</f>
        <v>98.132777571442162</v>
      </c>
      <c r="W731" s="17">
        <f t="shared" ref="W731" si="7041">W730</f>
        <v>98.135337461332853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-1</v>
      </c>
      <c r="AA731" s="19">
        <f t="shared" ref="AA731" si="7043">AA730</f>
        <v>215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0.52100000000000002</v>
      </c>
      <c r="I732" s="32">
        <f>VLOOKUP($C732,'Four Factors - Road'!$B:$O,8,FALSE)</f>
        <v>0.308</v>
      </c>
      <c r="J732" s="32">
        <f>VLOOKUP($C732,'Four Factors - Road'!$B:$O,9,FALSE)/100</f>
        <v>0.13</v>
      </c>
      <c r="K732" s="32">
        <f>VLOOKUP($C732,'Four Factors - Road'!$B:$O,10,FALSE)/100</f>
        <v>0.22</v>
      </c>
      <c r="L732" s="32">
        <f>VLOOKUP($C732,'Four Factors - Road'!$B:$O,11,FALSE)/100</f>
        <v>0.51700000000000002</v>
      </c>
      <c r="M732" s="32">
        <f>VLOOKUP($C732,'Four Factors - Road'!$B:$O,12,FALSE)</f>
        <v>0.28100000000000003</v>
      </c>
      <c r="N732" s="32">
        <f>VLOOKUP($C732,'Four Factors - Road'!$B:$O,13,FALSE)/100</f>
        <v>0.125</v>
      </c>
      <c r="O732" s="32">
        <f>VLOOKUP($C732,'Four Factors - Road'!$B:$O,14,FALSE)/100</f>
        <v>0.22699999999999998</v>
      </c>
      <c r="P732" s="21">
        <f>VLOOKUP($C732,'Advanced - Road'!B:T,18,FALSE)</f>
        <v>98.71</v>
      </c>
      <c r="Q732" s="21">
        <f>(P732+'Advanced - Road'!$S$33)/2</f>
        <v>98.765460878885321</v>
      </c>
      <c r="R732" s="32">
        <f t="shared" ref="R732" si="7045">AVERAGE(H732,L733)</f>
        <v>0.51049999999999995</v>
      </c>
      <c r="S732" s="32">
        <f t="shared" ref="S732" si="7046">AVERAGE(I732,M733)</f>
        <v>0.26100000000000001</v>
      </c>
      <c r="T732" s="32">
        <f t="shared" ref="T732" si="7047">AVERAGE(J732,N733)</f>
        <v>0.1285</v>
      </c>
      <c r="U732" s="32">
        <f t="shared" ref="U732" si="7048">AVERAGE(K732,O733)</f>
        <v>0.22849999999999998</v>
      </c>
      <c r="V732" s="21">
        <f>Q732*Q733/'Advanced - Home'!$S$33</f>
        <v>98.727596992017965</v>
      </c>
      <c r="W732" s="21">
        <f t="shared" ref="W732" si="7049">AVERAGE(V732:V733)</f>
        <v>98.725021720035429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0.27900000000000003</v>
      </c>
      <c r="J733" s="32">
        <f>VLOOKUP($C733,'Four Factors - Home'!$B:$O,9,FALSE)/100</f>
        <v>0.13</v>
      </c>
      <c r="K733" s="32">
        <f>VLOOKUP($C733,'Four Factors - Home'!$B:$O,10,FALSE)/100</f>
        <v>0.23699999999999999</v>
      </c>
      <c r="L733" s="32">
        <f>VLOOKUP($C733,'Four Factors - Home'!$B:$O,11,FALSE)/100</f>
        <v>0.5</v>
      </c>
      <c r="M733" s="32">
        <f>VLOOKUP($C733,'Four Factors - Home'!$B:$O,12,FALSE)</f>
        <v>0.214</v>
      </c>
      <c r="N733" s="32">
        <f>VLOOKUP($C733,'Four Factors - Home'!$B:$O,13,FALSE)/100</f>
        <v>0.127</v>
      </c>
      <c r="O733" s="32">
        <f>VLOOKUP($C733,'Four Factors - Home'!$B:$O,14,FALSE)/100</f>
        <v>0.23699999999999999</v>
      </c>
      <c r="P733" s="21">
        <f>VLOOKUP($C733,'Advanced - Home'!B:T,18,FALSE)</f>
        <v>98.74</v>
      </c>
      <c r="Q733" s="21">
        <f>(P733+'Advanced - Home'!$S$33)/2</f>
        <v>98.777883172561616</v>
      </c>
      <c r="R733" s="32">
        <f t="shared" ref="R733" si="7057">AVERAGE(H733,L732)</f>
        <v>0.53700000000000003</v>
      </c>
      <c r="S733" s="32">
        <f t="shared" ref="S733" si="7058">AVERAGE(I733,M732)</f>
        <v>0.28000000000000003</v>
      </c>
      <c r="T733" s="32">
        <f t="shared" ref="T733" si="7059">AVERAGE(J733,N732)</f>
        <v>0.1275</v>
      </c>
      <c r="U733" s="32">
        <f t="shared" ref="U733" si="7060">AVERAGE(K733,O732)</f>
        <v>0.23199999999999998</v>
      </c>
      <c r="V733" s="21">
        <f>Q733*Q732/'Advanced - Road'!$S$33</f>
        <v>98.722446448052892</v>
      </c>
      <c r="W733" s="21">
        <f t="shared" ref="W733" si="7061">W732</f>
        <v>98.725021720035429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0.52100000000000002</v>
      </c>
      <c r="I734" s="31">
        <f>VLOOKUP($C734,'Four Factors - Road'!$B:$O,8,FALSE)</f>
        <v>0.308</v>
      </c>
      <c r="J734" s="31">
        <f>VLOOKUP($C734,'Four Factors - Road'!$B:$O,9,FALSE)/100</f>
        <v>0.13</v>
      </c>
      <c r="K734" s="31">
        <f>VLOOKUP($C734,'Four Factors - Road'!$B:$O,10,FALSE)/100</f>
        <v>0.22</v>
      </c>
      <c r="L734" s="31">
        <f>VLOOKUP($C734,'Four Factors - Road'!$B:$O,11,FALSE)/100</f>
        <v>0.51700000000000002</v>
      </c>
      <c r="M734" s="31">
        <f>VLOOKUP($C734,'Four Factors - Road'!$B:$O,12,FALSE)</f>
        <v>0.28100000000000003</v>
      </c>
      <c r="N734" s="31">
        <f>VLOOKUP($C734,'Four Factors - Road'!$B:$O,13,FALSE)/100</f>
        <v>0.125</v>
      </c>
      <c r="O734" s="31">
        <f>VLOOKUP($C734,'Four Factors - Road'!$B:$O,14,FALSE)/100</f>
        <v>0.22699999999999998</v>
      </c>
      <c r="P734" s="17">
        <f>VLOOKUP($C734,'Advanced - Road'!B:T,18,FALSE)</f>
        <v>98.71</v>
      </c>
      <c r="Q734" s="17">
        <f>(P734+'Advanced - Road'!$S$33)/2</f>
        <v>98.765460878885321</v>
      </c>
      <c r="R734" s="31">
        <f t="shared" ref="R734" si="7065">AVERAGE(H734,L735)</f>
        <v>0.51200000000000001</v>
      </c>
      <c r="S734" s="31">
        <f t="shared" ref="S734" si="7066">AVERAGE(I734,M735)</f>
        <v>0.29200000000000004</v>
      </c>
      <c r="T734" s="31">
        <f t="shared" ref="T734" si="7067">AVERAGE(J734,N735)</f>
        <v>0.14500000000000002</v>
      </c>
      <c r="U734" s="31">
        <f t="shared" ref="U734" si="7068">AVERAGE(K734,O735)</f>
        <v>0.224</v>
      </c>
      <c r="V734" s="17">
        <f>Q734*Q735/'Advanced - Home'!$S$33</f>
        <v>96.198884973018266</v>
      </c>
      <c r="W734" s="17">
        <f t="shared" ref="W734" si="7069">AVERAGE(V734:V735)</f>
        <v>96.196375661531206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0.246</v>
      </c>
      <c r="J735" s="31">
        <f>VLOOKUP($C735,'Four Factors - Home'!$B:$O,9,FALSE)/100</f>
        <v>0.127</v>
      </c>
      <c r="K735" s="31">
        <f>VLOOKUP($C735,'Four Factors - Home'!$B:$O,10,FALSE)/100</f>
        <v>0.188</v>
      </c>
      <c r="L735" s="31">
        <f>VLOOKUP($C735,'Four Factors - Home'!$B:$O,11,FALSE)/100</f>
        <v>0.503</v>
      </c>
      <c r="M735" s="31">
        <f>VLOOKUP($C735,'Four Factors - Home'!$B:$O,12,FALSE)</f>
        <v>0.27600000000000002</v>
      </c>
      <c r="N735" s="31">
        <f>VLOOKUP($C735,'Four Factors - Home'!$B:$O,13,FALSE)/100</f>
        <v>0.16</v>
      </c>
      <c r="O735" s="31">
        <f>VLOOKUP($C735,'Four Factors - Home'!$B:$O,14,FALSE)/100</f>
        <v>0.22800000000000001</v>
      </c>
      <c r="P735" s="17">
        <f>VLOOKUP($C735,'Advanced - Home'!B:T,18,FALSE)</f>
        <v>93.68</v>
      </c>
      <c r="Q735" s="17">
        <f>(P735+'Advanced - Home'!$S$33)/2</f>
        <v>96.247883172561615</v>
      </c>
      <c r="R735" s="31">
        <f t="shared" ref="R735" si="7079">AVERAGE(H735,L734)</f>
        <v>0.51500000000000001</v>
      </c>
      <c r="S735" s="31">
        <f t="shared" ref="S735" si="7080">AVERAGE(I735,M734)</f>
        <v>0.26350000000000001</v>
      </c>
      <c r="T735" s="31">
        <f t="shared" ref="T735" si="7081">AVERAGE(J735,N734)</f>
        <v>0.126</v>
      </c>
      <c r="U735" s="31">
        <f t="shared" ref="U735" si="7082">AVERAGE(K735,O734)</f>
        <v>0.20749999999999999</v>
      </c>
      <c r="V735" s="17">
        <f>Q735*Q734/'Advanced - Road'!$S$33</f>
        <v>96.193866350044146</v>
      </c>
      <c r="W735" s="17">
        <f t="shared" ref="W735" si="7083">W734</f>
        <v>96.196375661531206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0.52100000000000002</v>
      </c>
      <c r="I736" s="32">
        <f>VLOOKUP($C736,'Four Factors - Road'!$B:$O,8,FALSE)</f>
        <v>0.308</v>
      </c>
      <c r="J736" s="32">
        <f>VLOOKUP($C736,'Four Factors - Road'!$B:$O,9,FALSE)/100</f>
        <v>0.13</v>
      </c>
      <c r="K736" s="32">
        <f>VLOOKUP($C736,'Four Factors - Road'!$B:$O,10,FALSE)/100</f>
        <v>0.22</v>
      </c>
      <c r="L736" s="32">
        <f>VLOOKUP($C736,'Four Factors - Road'!$B:$O,11,FALSE)/100</f>
        <v>0.51700000000000002</v>
      </c>
      <c r="M736" s="32">
        <f>VLOOKUP($C736,'Four Factors - Road'!$B:$O,12,FALSE)</f>
        <v>0.28100000000000003</v>
      </c>
      <c r="N736" s="32">
        <f>VLOOKUP($C736,'Four Factors - Road'!$B:$O,13,FALSE)/100</f>
        <v>0.125</v>
      </c>
      <c r="O736" s="32">
        <f>VLOOKUP($C736,'Four Factors - Road'!$B:$O,14,FALSE)/100</f>
        <v>0.22699999999999998</v>
      </c>
      <c r="P736" s="21">
        <f>VLOOKUP($C736,'Advanced - Road'!B:T,18,FALSE)</f>
        <v>98.71</v>
      </c>
      <c r="Q736" s="21">
        <f>(P736+'Advanced - Road'!$S$33)/2</f>
        <v>98.765460878885321</v>
      </c>
      <c r="R736" s="32">
        <f t="shared" ref="R736" si="7087">AVERAGE(H736,L737)</f>
        <v>0.52699999999999991</v>
      </c>
      <c r="S736" s="32">
        <f t="shared" ref="S736" si="7088">AVERAGE(I736,M737)</f>
        <v>0.28149999999999997</v>
      </c>
      <c r="T736" s="32">
        <f t="shared" ref="T736" si="7089">AVERAGE(J736,N737)</f>
        <v>0.1215</v>
      </c>
      <c r="U736" s="32">
        <f t="shared" ref="U736" si="7090">AVERAGE(K736,O737)</f>
        <v>0.2145</v>
      </c>
      <c r="V736" s="21">
        <f>Q736*Q737/'Advanced - Home'!$S$33</f>
        <v>99.352278814893396</v>
      </c>
      <c r="W736" s="21">
        <f t="shared" ref="W736" si="7091">AVERAGE(V736:V737)</f>
        <v>99.349687248322056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0</v>
      </c>
      <c r="AA736" s="23">
        <f t="shared" ref="AA736" si="7093">Y736+Y737</f>
        <v>224</v>
      </c>
      <c r="AB736" s="22">
        <f t="shared" ref="AB736" si="7094">D736-Z736</f>
        <v>0</v>
      </c>
      <c r="AC736" s="22">
        <f t="shared" ref="AC736" si="7095">AA736-E736</f>
        <v>224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0.53700000000000003</v>
      </c>
      <c r="I737" s="32">
        <f>VLOOKUP($C737,'Four Factors - Home'!$B:$O,8,FALSE)</f>
        <v>0.28599999999999998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0.28100000000000003</v>
      </c>
      <c r="L737" s="32">
        <f>VLOOKUP($C737,'Four Factors - Home'!$B:$O,11,FALSE)/100</f>
        <v>0.53299999999999992</v>
      </c>
      <c r="M737" s="32">
        <f>VLOOKUP($C737,'Four Factors - Home'!$B:$O,12,FALSE)</f>
        <v>0.255</v>
      </c>
      <c r="N737" s="32">
        <f>VLOOKUP($C737,'Four Factors - Home'!$B:$O,13,FALSE)/100</f>
        <v>0.113</v>
      </c>
      <c r="O737" s="32">
        <f>VLOOKUP($C737,'Four Factors - Home'!$B:$O,14,FALSE)/100</f>
        <v>0.20899999999999999</v>
      </c>
      <c r="P737" s="21">
        <f>VLOOKUP($C737,'Advanced - Home'!B:T,18,FALSE)</f>
        <v>99.99</v>
      </c>
      <c r="Q737" s="21">
        <f>(P737+'Advanced - Home'!$S$33)/2</f>
        <v>99.402883172561616</v>
      </c>
      <c r="R737" s="32">
        <f t="shared" ref="R737" si="7099">AVERAGE(H737,L736)</f>
        <v>0.52700000000000002</v>
      </c>
      <c r="S737" s="32">
        <f t="shared" ref="S737" si="7100">AVERAGE(I737,M736)</f>
        <v>0.28349999999999997</v>
      </c>
      <c r="T737" s="32">
        <f t="shared" ref="T737" si="7101">AVERAGE(J737,N736)</f>
        <v>0.13450000000000001</v>
      </c>
      <c r="U737" s="32">
        <f t="shared" ref="U737" si="7102">AVERAGE(K737,O736)</f>
        <v>0.254</v>
      </c>
      <c r="V737" s="21">
        <f>Q737*Q736/'Advanced - Road'!$S$33</f>
        <v>99.34709568175073</v>
      </c>
      <c r="W737" s="21">
        <f t="shared" ref="W737" si="7103">W736</f>
        <v>99.349687248322056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112</v>
      </c>
      <c r="Z737" s="23">
        <f t="shared" ref="Z737" si="7104">-Z736</f>
        <v>0</v>
      </c>
      <c r="AA737" s="23">
        <f t="shared" ref="AA737" si="7105">AA736</f>
        <v>224</v>
      </c>
      <c r="AB737" s="22"/>
      <c r="AC737" s="22"/>
      <c r="AD737" s="22">
        <f t="shared" si="7075"/>
        <v>112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0.52100000000000002</v>
      </c>
      <c r="I738" s="31">
        <f>VLOOKUP($C738,'Four Factors - Road'!$B:$O,8,FALSE)</f>
        <v>0.308</v>
      </c>
      <c r="J738" s="31">
        <f>VLOOKUP($C738,'Four Factors - Road'!$B:$O,9,FALSE)/100</f>
        <v>0.13</v>
      </c>
      <c r="K738" s="31">
        <f>VLOOKUP($C738,'Four Factors - Road'!$B:$O,10,FALSE)/100</f>
        <v>0.22</v>
      </c>
      <c r="L738" s="31">
        <f>VLOOKUP($C738,'Four Factors - Road'!$B:$O,11,FALSE)/100</f>
        <v>0.51700000000000002</v>
      </c>
      <c r="M738" s="31">
        <f>VLOOKUP($C738,'Four Factors - Road'!$B:$O,12,FALSE)</f>
        <v>0.28100000000000003</v>
      </c>
      <c r="N738" s="31">
        <f>VLOOKUP($C738,'Four Factors - Road'!$B:$O,13,FALSE)/100</f>
        <v>0.125</v>
      </c>
      <c r="O738" s="31">
        <f>VLOOKUP($C738,'Four Factors - Road'!$B:$O,14,FALSE)/100</f>
        <v>0.22699999999999998</v>
      </c>
      <c r="P738" s="17">
        <f>VLOOKUP($C738,'Advanced - Road'!B:T,18,FALSE)</f>
        <v>98.71</v>
      </c>
      <c r="Q738" s="17">
        <f>(P738+'Advanced - Road'!$S$33)/2</f>
        <v>98.765460878885321</v>
      </c>
      <c r="R738" s="31">
        <f t="shared" ref="R738" si="7107">AVERAGE(H738,L739)</f>
        <v>0.50600000000000001</v>
      </c>
      <c r="S738" s="31">
        <f t="shared" ref="S738" si="7108">AVERAGE(I738,M739)</f>
        <v>0.29049999999999998</v>
      </c>
      <c r="T738" s="31">
        <f t="shared" ref="T738" si="7109">AVERAGE(J738,N739)</f>
        <v>0.13450000000000001</v>
      </c>
      <c r="U738" s="31">
        <f t="shared" ref="U738" si="7110">AVERAGE(K738,O739)</f>
        <v>0.20500000000000002</v>
      </c>
      <c r="V738" s="17">
        <f>Q738*Q739/'Advanced - Home'!$S$33</f>
        <v>98.507708990365813</v>
      </c>
      <c r="W738" s="17">
        <f t="shared" ref="W738" si="7111">AVERAGE(V738:V739)</f>
        <v>98.505139454078545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2</v>
      </c>
      <c r="AA738" s="19">
        <f t="shared" ref="AA738" si="7113">Y738+Y739</f>
        <v>214</v>
      </c>
      <c r="AB738" s="4">
        <f t="shared" ref="AB738" si="7114">D738-Z738</f>
        <v>-2</v>
      </c>
      <c r="AC738" s="4">
        <f t="shared" ref="AC738" si="7115">AA738-E738</f>
        <v>214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0.503</v>
      </c>
      <c r="I739" s="31">
        <f>VLOOKUP($C739,'Four Factors - Home'!$B:$O,8,FALSE)</f>
        <v>0.22600000000000001</v>
      </c>
      <c r="J739" s="31">
        <f>VLOOKUP($C739,'Four Factors - Home'!$B:$O,9,FALSE)/100</f>
        <v>0.124</v>
      </c>
      <c r="K739" s="31">
        <f>VLOOKUP($C739,'Four Factors - Home'!$B:$O,10,FALSE)/100</f>
        <v>0.24199999999999999</v>
      </c>
      <c r="L739" s="31">
        <f>VLOOKUP($C739,'Four Factors - Home'!$B:$O,11,FALSE)/100</f>
        <v>0.49099999999999999</v>
      </c>
      <c r="M739" s="31">
        <f>VLOOKUP($C739,'Four Factors - Home'!$B:$O,12,FALSE)</f>
        <v>0.27300000000000002</v>
      </c>
      <c r="N739" s="31">
        <f>VLOOKUP($C739,'Four Factors - Home'!$B:$O,13,FALSE)/100</f>
        <v>0.13900000000000001</v>
      </c>
      <c r="O739" s="31">
        <f>VLOOKUP($C739,'Four Factors - Home'!$B:$O,14,FALSE)/100</f>
        <v>0.19</v>
      </c>
      <c r="P739" s="17">
        <f>VLOOKUP($C739,'Advanced - Home'!B:T,18,FALSE)</f>
        <v>98.3</v>
      </c>
      <c r="Q739" s="17">
        <f>(P739+'Advanced - Home'!$S$33)/2</f>
        <v>98.557883172561617</v>
      </c>
      <c r="R739" s="31">
        <f t="shared" ref="R739" si="7119">AVERAGE(H739,L738)</f>
        <v>0.51</v>
      </c>
      <c r="S739" s="31">
        <f t="shared" ref="S739" si="7120">AVERAGE(I739,M738)</f>
        <v>0.2535</v>
      </c>
      <c r="T739" s="31">
        <f t="shared" ref="T739" si="7121">AVERAGE(J739,N738)</f>
        <v>0.1245</v>
      </c>
      <c r="U739" s="31">
        <f t="shared" ref="U739" si="7122">AVERAGE(K739,O738)</f>
        <v>0.23449999999999999</v>
      </c>
      <c r="V739" s="17">
        <f>Q739*Q738/'Advanced - Road'!$S$33</f>
        <v>98.502569917791263</v>
      </c>
      <c r="W739" s="17">
        <f t="shared" ref="W739" si="7123">W738</f>
        <v>98.505139454078545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108</v>
      </c>
      <c r="Z739" s="19">
        <f t="shared" ref="Z739" si="7124">-Z738</f>
        <v>-2</v>
      </c>
      <c r="AA739" s="19">
        <f t="shared" ref="AA739" si="7125">AA738</f>
        <v>214</v>
      </c>
      <c r="AB739" s="4"/>
      <c r="AC739" s="4"/>
      <c r="AD739" s="4">
        <f t="shared" si="7075"/>
        <v>108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0.52100000000000002</v>
      </c>
      <c r="I740" s="32">
        <f>VLOOKUP($C740,'Four Factors - Road'!$B:$O,8,FALSE)</f>
        <v>0.308</v>
      </c>
      <c r="J740" s="32">
        <f>VLOOKUP($C740,'Four Factors - Road'!$B:$O,9,FALSE)/100</f>
        <v>0.13</v>
      </c>
      <c r="K740" s="32">
        <f>VLOOKUP($C740,'Four Factors - Road'!$B:$O,10,FALSE)/100</f>
        <v>0.22</v>
      </c>
      <c r="L740" s="32">
        <f>VLOOKUP($C740,'Four Factors - Road'!$B:$O,11,FALSE)/100</f>
        <v>0.51700000000000002</v>
      </c>
      <c r="M740" s="32">
        <f>VLOOKUP($C740,'Four Factors - Road'!$B:$O,12,FALSE)</f>
        <v>0.28100000000000003</v>
      </c>
      <c r="N740" s="32">
        <f>VLOOKUP($C740,'Four Factors - Road'!$B:$O,13,FALSE)/100</f>
        <v>0.125</v>
      </c>
      <c r="O740" s="32">
        <f>VLOOKUP($C740,'Four Factors - Road'!$B:$O,14,FALSE)/100</f>
        <v>0.22699999999999998</v>
      </c>
      <c r="P740" s="21">
        <f>VLOOKUP($C740,'Advanced - Road'!B:T,18,FALSE)</f>
        <v>98.71</v>
      </c>
      <c r="Q740" s="21">
        <f>(P740+'Advanced - Road'!$S$33)/2</f>
        <v>98.765460878885321</v>
      </c>
      <c r="R740" s="32">
        <f t="shared" ref="R740" si="7127">AVERAGE(H740,L741)</f>
        <v>0.499</v>
      </c>
      <c r="S740" s="32">
        <f t="shared" ref="S740" si="7128">AVERAGE(I740,M741)</f>
        <v>0.28100000000000003</v>
      </c>
      <c r="T740" s="32">
        <f t="shared" ref="T740" si="7129">AVERAGE(J740,N741)</f>
        <v>0.13600000000000001</v>
      </c>
      <c r="U740" s="32">
        <f t="shared" ref="U740" si="7130">AVERAGE(K740,O741)</f>
        <v>0.22749999999999998</v>
      </c>
      <c r="V740" s="21">
        <f>Q740*Q741/'Advanced - Home'!$S$33</f>
        <v>100.7115864614703</v>
      </c>
      <c r="W740" s="21">
        <f t="shared" ref="W740" si="7131">AVERAGE(V740:V741)</f>
        <v>100.70895943787374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100.76288317256162</v>
      </c>
      <c r="R741" s="32">
        <f t="shared" ref="R741" si="7139">AVERAGE(H741,L740)</f>
        <v>0.55400000000000005</v>
      </c>
      <c r="S741" s="32">
        <f t="shared" ref="S741" si="7140">AVERAGE(I741,M740)</f>
        <v>0.26800000000000002</v>
      </c>
      <c r="T741" s="32">
        <f t="shared" ref="T741" si="7141">AVERAGE(J741,N740)</f>
        <v>0.13300000000000001</v>
      </c>
      <c r="U741" s="32">
        <f t="shared" ref="U741" si="7142">AVERAGE(K741,O740)</f>
        <v>0.22649999999999998</v>
      </c>
      <c r="V741" s="21">
        <f>Q741*Q740/'Advanced - Road'!$S$33</f>
        <v>100.70633241427717</v>
      </c>
      <c r="W741" s="21">
        <f t="shared" ref="W741" si="7143">W740</f>
        <v>100.70895943787374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0.52100000000000002</v>
      </c>
      <c r="I742" s="31">
        <f>VLOOKUP($C742,'Four Factors - Road'!$B:$O,8,FALSE)</f>
        <v>0.308</v>
      </c>
      <c r="J742" s="31">
        <f>VLOOKUP($C742,'Four Factors - Road'!$B:$O,9,FALSE)/100</f>
        <v>0.13</v>
      </c>
      <c r="K742" s="31">
        <f>VLOOKUP($C742,'Four Factors - Road'!$B:$O,10,FALSE)/100</f>
        <v>0.22</v>
      </c>
      <c r="L742" s="31">
        <f>VLOOKUP($C742,'Four Factors - Road'!$B:$O,11,FALSE)/100</f>
        <v>0.51700000000000002</v>
      </c>
      <c r="M742" s="31">
        <f>VLOOKUP($C742,'Four Factors - Road'!$B:$O,12,FALSE)</f>
        <v>0.28100000000000003</v>
      </c>
      <c r="N742" s="31">
        <f>VLOOKUP($C742,'Four Factors - Road'!$B:$O,13,FALSE)/100</f>
        <v>0.125</v>
      </c>
      <c r="O742" s="31">
        <f>VLOOKUP($C742,'Four Factors - Road'!$B:$O,14,FALSE)/100</f>
        <v>0.22699999999999998</v>
      </c>
      <c r="P742" s="17">
        <f>VLOOKUP($C742,'Advanced - Road'!B:T,18,FALSE)</f>
        <v>98.71</v>
      </c>
      <c r="Q742" s="17">
        <f>(P742+'Advanced - Road'!$S$33)/2</f>
        <v>98.765460878885321</v>
      </c>
      <c r="R742" s="31">
        <f t="shared" ref="R742" si="7147">AVERAGE(H742,L743)</f>
        <v>0.51500000000000001</v>
      </c>
      <c r="S742" s="31">
        <f t="shared" ref="S742" si="7148">AVERAGE(I742,M743)</f>
        <v>0.27249999999999996</v>
      </c>
      <c r="T742" s="31">
        <f t="shared" ref="T742" si="7149">AVERAGE(J742,N743)</f>
        <v>0.13950000000000001</v>
      </c>
      <c r="U742" s="31">
        <f t="shared" ref="U742" si="7150">AVERAGE(K742,O743)</f>
        <v>0.23300000000000001</v>
      </c>
      <c r="V742" s="17">
        <f>Q742*Q743/'Advanced - Home'!$S$33</f>
        <v>100.5516679148142</v>
      </c>
      <c r="W742" s="17">
        <f t="shared" ref="W742" si="7151">AVERAGE(V742:V743)</f>
        <v>100.54904506263236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0.54500000000000004</v>
      </c>
      <c r="I743" s="31">
        <f>VLOOKUP($C743,'Four Factors - Home'!$B:$O,8,FALSE)</f>
        <v>0.312</v>
      </c>
      <c r="J743" s="31">
        <f>VLOOKUP($C743,'Four Factors - Home'!$B:$O,9,FALSE)/100</f>
        <v>0.13800000000000001</v>
      </c>
      <c r="K743" s="31">
        <f>VLOOKUP($C743,'Four Factors - Home'!$B:$O,10,FALSE)/100</f>
        <v>0.252</v>
      </c>
      <c r="L743" s="31">
        <f>VLOOKUP($C743,'Four Factors - Home'!$B:$O,11,FALSE)/100</f>
        <v>0.50900000000000001</v>
      </c>
      <c r="M743" s="31">
        <f>VLOOKUP($C743,'Four Factors - Home'!$B:$O,12,FALSE)</f>
        <v>0.23699999999999999</v>
      </c>
      <c r="N743" s="31">
        <f>VLOOKUP($C743,'Four Factors - Home'!$B:$O,13,FALSE)/100</f>
        <v>0.14899999999999999</v>
      </c>
      <c r="O743" s="31">
        <f>VLOOKUP($C743,'Four Factors - Home'!$B:$O,14,FALSE)/100</f>
        <v>0.24600000000000002</v>
      </c>
      <c r="P743" s="17">
        <f>VLOOKUP($C743,'Advanced - Home'!B:T,18,FALSE)</f>
        <v>102.39</v>
      </c>
      <c r="Q743" s="17">
        <f>(P743+'Advanced - Home'!$S$33)/2</f>
        <v>100.60288317256162</v>
      </c>
      <c r="R743" s="31">
        <f t="shared" ref="R743" si="7159">AVERAGE(H743,L742)</f>
        <v>0.53100000000000003</v>
      </c>
      <c r="S743" s="31">
        <f t="shared" ref="S743" si="7160">AVERAGE(I743,M742)</f>
        <v>0.29649999999999999</v>
      </c>
      <c r="T743" s="31">
        <f t="shared" ref="T743" si="7161">AVERAGE(J743,N742)</f>
        <v>0.13150000000000001</v>
      </c>
      <c r="U743" s="31">
        <f t="shared" ref="U743" si="7162">AVERAGE(K743,O742)</f>
        <v>0.23949999999999999</v>
      </c>
      <c r="V743" s="17">
        <f>Q743*Q742/'Advanced - Road'!$S$33</f>
        <v>100.54642221045053</v>
      </c>
      <c r="W743" s="17">
        <f t="shared" ref="W743" si="7163">W742</f>
        <v>100.54904506263236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0.52100000000000002</v>
      </c>
      <c r="I744" s="32">
        <f>VLOOKUP($C744,'Four Factors - Road'!$B:$O,8,FALSE)</f>
        <v>0.308</v>
      </c>
      <c r="J744" s="32">
        <f>VLOOKUP($C744,'Four Factors - Road'!$B:$O,9,FALSE)/100</f>
        <v>0.13</v>
      </c>
      <c r="K744" s="32">
        <f>VLOOKUP($C744,'Four Factors - Road'!$B:$O,10,FALSE)/100</f>
        <v>0.22</v>
      </c>
      <c r="L744" s="32">
        <f>VLOOKUP($C744,'Four Factors - Road'!$B:$O,11,FALSE)/100</f>
        <v>0.51700000000000002</v>
      </c>
      <c r="M744" s="32">
        <f>VLOOKUP($C744,'Four Factors - Road'!$B:$O,12,FALSE)</f>
        <v>0.28100000000000003</v>
      </c>
      <c r="N744" s="32">
        <f>VLOOKUP($C744,'Four Factors - Road'!$B:$O,13,FALSE)/100</f>
        <v>0.125</v>
      </c>
      <c r="O744" s="32">
        <f>VLOOKUP($C744,'Four Factors - Road'!$B:$O,14,FALSE)/100</f>
        <v>0.22699999999999998</v>
      </c>
      <c r="P744" s="21">
        <f>VLOOKUP($C744,'Advanced - Road'!B:T,18,FALSE)</f>
        <v>98.71</v>
      </c>
      <c r="Q744" s="21">
        <f>(P744+'Advanced - Road'!$S$33)/2</f>
        <v>98.765460878885321</v>
      </c>
      <c r="R744" s="32">
        <f t="shared" ref="R744" si="7167">AVERAGE(H744,L745)</f>
        <v>0.50900000000000001</v>
      </c>
      <c r="S744" s="32">
        <f t="shared" ref="S744" si="7168">AVERAGE(I744,M745)</f>
        <v>0.29449999999999998</v>
      </c>
      <c r="T744" s="32">
        <f t="shared" ref="T744" si="7169">AVERAGE(J744,N745)</f>
        <v>0.14000000000000001</v>
      </c>
      <c r="U744" s="32">
        <f t="shared" ref="U744" si="7170">AVERAGE(K744,O745)</f>
        <v>0.22949999999999998</v>
      </c>
      <c r="V744" s="21">
        <f>Q744*Q745/'Advanced - Home'!$S$33</f>
        <v>98.682619900770959</v>
      </c>
      <c r="W744" s="21">
        <f t="shared" ref="W744" si="7171">AVERAGE(V744:V745)</f>
        <v>98.68004580199883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0.52500000000000002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98.732883172561628</v>
      </c>
      <c r="R745" s="32">
        <f t="shared" ref="R745" si="7179">AVERAGE(H745,L744)</f>
        <v>0.52100000000000002</v>
      </c>
      <c r="S745" s="32">
        <f t="shared" ref="S745" si="7180">AVERAGE(I745,M744)</f>
        <v>0.26600000000000001</v>
      </c>
      <c r="T745" s="32">
        <f t="shared" ref="T745" si="7181">AVERAGE(J745,N744)</f>
        <v>0.1285</v>
      </c>
      <c r="U745" s="32">
        <f t="shared" ref="U745" si="7182">AVERAGE(K745,O744)</f>
        <v>0.21149999999999999</v>
      </c>
      <c r="V745" s="21">
        <f>Q745*Q744/'Advanced - Road'!$S$33</f>
        <v>98.677471703226686</v>
      </c>
      <c r="W745" s="21">
        <f t="shared" ref="W745" si="7183">W744</f>
        <v>98.68004580199883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0.52100000000000002</v>
      </c>
      <c r="I746" s="31">
        <f>VLOOKUP($C746,'Four Factors - Road'!$B:$O,8,FALSE)</f>
        <v>0.308</v>
      </c>
      <c r="J746" s="31">
        <f>VLOOKUP($C746,'Four Factors - Road'!$B:$O,9,FALSE)/100</f>
        <v>0.13</v>
      </c>
      <c r="K746" s="31">
        <f>VLOOKUP($C746,'Four Factors - Road'!$B:$O,10,FALSE)/100</f>
        <v>0.22</v>
      </c>
      <c r="L746" s="31">
        <f>VLOOKUP($C746,'Four Factors - Road'!$B:$O,11,FALSE)/100</f>
        <v>0.51700000000000002</v>
      </c>
      <c r="M746" s="31">
        <f>VLOOKUP($C746,'Four Factors - Road'!$B:$O,12,FALSE)</f>
        <v>0.28100000000000003</v>
      </c>
      <c r="N746" s="31">
        <f>VLOOKUP($C746,'Four Factors - Road'!$B:$O,13,FALSE)/100</f>
        <v>0.125</v>
      </c>
      <c r="O746" s="31">
        <f>VLOOKUP($C746,'Four Factors - Road'!$B:$O,14,FALSE)/100</f>
        <v>0.22699999999999998</v>
      </c>
      <c r="P746" s="17">
        <f>VLOOKUP($C746,'Advanced - Road'!B:T,18,FALSE)</f>
        <v>98.71</v>
      </c>
      <c r="Q746" s="17">
        <f>(P746+'Advanced - Road'!$S$33)/2</f>
        <v>98.765460878885321</v>
      </c>
      <c r="R746" s="31">
        <f t="shared" ref="R746" si="7187">AVERAGE(H746,L747)</f>
        <v>0.50449999999999995</v>
      </c>
      <c r="S746" s="31">
        <f t="shared" ref="S746" si="7188">AVERAGE(I746,M747)</f>
        <v>0.29449999999999998</v>
      </c>
      <c r="T746" s="31">
        <f t="shared" ref="T746" si="7189">AVERAGE(J746,N747)</f>
        <v>0.14050000000000001</v>
      </c>
      <c r="U746" s="31">
        <f t="shared" ref="U746" si="7190">AVERAGE(K746,O747)</f>
        <v>0.23399999999999999</v>
      </c>
      <c r="V746" s="17">
        <f>Q746*Q747/'Advanced - Home'!$S$33</f>
        <v>98.57767335452786</v>
      </c>
      <c r="W746" s="17">
        <f t="shared" ref="W746" si="7191">AVERAGE(V746:V747)</f>
        <v>98.575101993246648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0.53799999999999992</v>
      </c>
      <c r="I747" s="31">
        <f>VLOOKUP($C747,'Four Factors - Home'!$B:$O,8,FALSE)</f>
        <v>0.29599999999999999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0.48799999999999999</v>
      </c>
      <c r="M747" s="31">
        <f>VLOOKUP($C747,'Four Factors - Home'!$B:$O,12,FALSE)</f>
        <v>0.28100000000000003</v>
      </c>
      <c r="N747" s="31">
        <f>VLOOKUP($C747,'Four Factors - Home'!$B:$O,13,FALSE)/100</f>
        <v>0.151</v>
      </c>
      <c r="O747" s="31">
        <f>VLOOKUP($C747,'Four Factors - Home'!$B:$O,14,FALSE)/100</f>
        <v>0.248</v>
      </c>
      <c r="P747" s="17">
        <f>VLOOKUP($C747,'Advanced - Home'!B:T,18,FALSE)</f>
        <v>98.44</v>
      </c>
      <c r="Q747" s="17">
        <f>(P747+'Advanced - Home'!$S$33)/2</f>
        <v>98.62788317256161</v>
      </c>
      <c r="R747" s="31">
        <f t="shared" ref="R747" si="7199">AVERAGE(H747,L746)</f>
        <v>0.52749999999999997</v>
      </c>
      <c r="S747" s="31">
        <f t="shared" ref="S747" si="7200">AVERAGE(I747,M746)</f>
        <v>0.28849999999999998</v>
      </c>
      <c r="T747" s="31">
        <f t="shared" ref="T747" si="7201">AVERAGE(J747,N746)</f>
        <v>0.1305</v>
      </c>
      <c r="U747" s="31">
        <f t="shared" ref="U747" si="7202">AVERAGE(K747,O746)</f>
        <v>0.22399999999999998</v>
      </c>
      <c r="V747" s="17">
        <f>Q747*Q746/'Advanced - Road'!$S$33</f>
        <v>98.572530631965421</v>
      </c>
      <c r="W747" s="17">
        <f t="shared" ref="W747" si="7203">W746</f>
        <v>98.575101993246648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0.52100000000000002</v>
      </c>
      <c r="I748" s="32">
        <f>VLOOKUP($C748,'Four Factors - Road'!$B:$O,8,FALSE)</f>
        <v>0.308</v>
      </c>
      <c r="J748" s="32">
        <f>VLOOKUP($C748,'Four Factors - Road'!$B:$O,9,FALSE)/100</f>
        <v>0.13</v>
      </c>
      <c r="K748" s="32">
        <f>VLOOKUP($C748,'Four Factors - Road'!$B:$O,10,FALSE)/100</f>
        <v>0.22</v>
      </c>
      <c r="L748" s="32">
        <f>VLOOKUP($C748,'Four Factors - Road'!$B:$O,11,FALSE)/100</f>
        <v>0.51700000000000002</v>
      </c>
      <c r="M748" s="32">
        <f>VLOOKUP($C748,'Four Factors - Road'!$B:$O,12,FALSE)</f>
        <v>0.28100000000000003</v>
      </c>
      <c r="N748" s="32">
        <f>VLOOKUP($C748,'Four Factors - Road'!$B:$O,13,FALSE)/100</f>
        <v>0.125</v>
      </c>
      <c r="O748" s="32">
        <f>VLOOKUP($C748,'Four Factors - Road'!$B:$O,14,FALSE)/100</f>
        <v>0.22699999999999998</v>
      </c>
      <c r="P748" s="21">
        <f>VLOOKUP($C748,'Advanced - Road'!B:T,18,FALSE)</f>
        <v>98.71</v>
      </c>
      <c r="Q748" s="21">
        <f>(P748+'Advanced - Road'!$S$33)/2</f>
        <v>98.765460878885321</v>
      </c>
      <c r="R748" s="32">
        <f t="shared" ref="R748" si="7207">AVERAGE(H748,L749)</f>
        <v>0.52649999999999997</v>
      </c>
      <c r="S748" s="32">
        <f t="shared" ref="S748" si="7208">AVERAGE(I748,M749)</f>
        <v>0.28800000000000003</v>
      </c>
      <c r="T748" s="32">
        <f t="shared" ref="T748" si="7209">AVERAGE(J748,N749)</f>
        <v>0.13700000000000001</v>
      </c>
      <c r="U748" s="32">
        <f t="shared" ref="U748" si="7210">AVERAGE(K748,O749)</f>
        <v>0.22699999999999998</v>
      </c>
      <c r="V748" s="21">
        <f>Q748*Q749/'Advanced - Home'!$S$33</f>
        <v>99.532187179881518</v>
      </c>
      <c r="W748" s="21">
        <f t="shared" ref="W748" si="7211">AVERAGE(V748:V749)</f>
        <v>99.529590920468607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0.51500000000000001</v>
      </c>
      <c r="I749" s="32">
        <f>VLOOKUP($C749,'Four Factors - Home'!$B:$O,8,FALSE)</f>
        <v>0.26200000000000001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0.26400000000000001</v>
      </c>
      <c r="L749" s="32">
        <f>VLOOKUP($C749,'Four Factors - Home'!$B:$O,11,FALSE)/100</f>
        <v>0.53200000000000003</v>
      </c>
      <c r="M749" s="32">
        <f>VLOOKUP($C749,'Four Factors - Home'!$B:$O,12,FALSE)</f>
        <v>0.26800000000000002</v>
      </c>
      <c r="N749" s="32">
        <f>VLOOKUP($C749,'Four Factors - Home'!$B:$O,13,FALSE)/100</f>
        <v>0.14400000000000002</v>
      </c>
      <c r="O749" s="32">
        <f>VLOOKUP($C749,'Four Factors - Home'!$B:$O,14,FALSE)/100</f>
        <v>0.23399999999999999</v>
      </c>
      <c r="P749" s="21">
        <f>VLOOKUP($C749,'Advanced - Home'!B:T,18,FALSE)</f>
        <v>100.35</v>
      </c>
      <c r="Q749" s="21">
        <f>(P749+'Advanced - Home'!$S$33)/2</f>
        <v>99.582883172561623</v>
      </c>
      <c r="R749" s="32">
        <f t="shared" ref="R749" si="7219">AVERAGE(H749,L748)</f>
        <v>0.51600000000000001</v>
      </c>
      <c r="S749" s="32">
        <f t="shared" ref="S749" si="7220">AVERAGE(I749,M748)</f>
        <v>0.27150000000000002</v>
      </c>
      <c r="T749" s="32">
        <f t="shared" ref="T749" si="7221">AVERAGE(J749,N748)</f>
        <v>0.13600000000000001</v>
      </c>
      <c r="U749" s="32">
        <f t="shared" ref="U749" si="7222">AVERAGE(K749,O748)</f>
        <v>0.2455</v>
      </c>
      <c r="V749" s="21">
        <f>Q749*Q748/'Advanced - Road'!$S$33</f>
        <v>99.526994661055696</v>
      </c>
      <c r="W749" s="21">
        <f t="shared" ref="W749" si="7223">W748</f>
        <v>99.529590920468607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0.52100000000000002</v>
      </c>
      <c r="I750" s="31">
        <f>VLOOKUP($C750,'Four Factors - Road'!$B:$O,8,FALSE)</f>
        <v>0.308</v>
      </c>
      <c r="J750" s="31">
        <f>VLOOKUP($C750,'Four Factors - Road'!$B:$O,9,FALSE)/100</f>
        <v>0.13</v>
      </c>
      <c r="K750" s="31">
        <f>VLOOKUP($C750,'Four Factors - Road'!$B:$O,10,FALSE)/100</f>
        <v>0.22</v>
      </c>
      <c r="L750" s="31">
        <f>VLOOKUP($C750,'Four Factors - Road'!$B:$O,11,FALSE)/100</f>
        <v>0.51700000000000002</v>
      </c>
      <c r="M750" s="31">
        <f>VLOOKUP($C750,'Four Factors - Road'!$B:$O,12,FALSE)</f>
        <v>0.28100000000000003</v>
      </c>
      <c r="N750" s="31">
        <f>VLOOKUP($C750,'Four Factors - Road'!$B:$O,13,FALSE)/100</f>
        <v>0.125</v>
      </c>
      <c r="O750" s="31">
        <f>VLOOKUP($C750,'Four Factors - Road'!$B:$O,14,FALSE)/100</f>
        <v>0.22699999999999998</v>
      </c>
      <c r="P750" s="17">
        <f>VLOOKUP($C750,'Advanced - Road'!B:T,18,FALSE)</f>
        <v>98.71</v>
      </c>
      <c r="Q750" s="17">
        <f>(P750+'Advanced - Road'!$S$33)/2</f>
        <v>98.765460878885321</v>
      </c>
      <c r="R750" s="31">
        <f t="shared" ref="R750" si="7227">AVERAGE(H750,L751)</f>
        <v>0.499</v>
      </c>
      <c r="S750" s="31">
        <f t="shared" ref="S750" si="7228">AVERAGE(I750,M751)</f>
        <v>0.32999999999999996</v>
      </c>
      <c r="T750" s="31">
        <f t="shared" ref="T750" si="7229">AVERAGE(J750,N751)</f>
        <v>0.14050000000000001</v>
      </c>
      <c r="U750" s="31">
        <f t="shared" ref="U750" si="7230">AVERAGE(K750,O751)</f>
        <v>0.216</v>
      </c>
      <c r="V750" s="17">
        <f>Q750*Q751/'Advanced - Home'!$S$33</f>
        <v>97.30831989044502</v>
      </c>
      <c r="W750" s="17">
        <f t="shared" ref="W750" si="7231">AVERAGE(V750:V751)</f>
        <v>97.305781639768242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0</v>
      </c>
      <c r="AA750" s="19">
        <f t="shared" ref="AA750" si="7233">Y750+Y751</f>
        <v>210</v>
      </c>
      <c r="AB750" s="4">
        <f t="shared" ref="AB750" si="7234">D750-Z750</f>
        <v>0</v>
      </c>
      <c r="AC750" s="4">
        <f t="shared" ref="AC750" si="7235">AA750-E750</f>
        <v>210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0.46899999999999997</v>
      </c>
      <c r="I751" s="31">
        <f>VLOOKUP($C751,'Four Factors - Home'!$B:$O,8,FALSE)</f>
        <v>0.29699999999999999</v>
      </c>
      <c r="J751" s="31">
        <f>VLOOKUP($C751,'Four Factors - Home'!$B:$O,9,FALSE)/100</f>
        <v>0.14199999999999999</v>
      </c>
      <c r="K751" s="31">
        <f>VLOOKUP($C751,'Four Factors - Home'!$B:$O,10,FALSE)/100</f>
        <v>0.27399999999999997</v>
      </c>
      <c r="L751" s="31">
        <f>VLOOKUP($C751,'Four Factors - Home'!$B:$O,11,FALSE)/100</f>
        <v>0.47700000000000004</v>
      </c>
      <c r="M751" s="31">
        <f>VLOOKUP($C751,'Four Factors - Home'!$B:$O,12,FALSE)</f>
        <v>0.35199999999999998</v>
      </c>
      <c r="N751" s="31">
        <f>VLOOKUP($C751,'Four Factors - Home'!$B:$O,13,FALSE)/100</f>
        <v>0.151</v>
      </c>
      <c r="O751" s="31">
        <f>VLOOKUP($C751,'Four Factors - Home'!$B:$O,14,FALSE)/100</f>
        <v>0.21199999999999999</v>
      </c>
      <c r="P751" s="17">
        <f>VLOOKUP($C751,'Advanced - Home'!B:T,18,FALSE)</f>
        <v>95.9</v>
      </c>
      <c r="Q751" s="17">
        <f>(P751+'Advanced - Home'!$S$33)/2</f>
        <v>97.357883172561628</v>
      </c>
      <c r="R751" s="31">
        <f t="shared" ref="R751" si="7239">AVERAGE(H751,L750)</f>
        <v>0.49299999999999999</v>
      </c>
      <c r="S751" s="31">
        <f t="shared" ref="S751" si="7240">AVERAGE(I751,M750)</f>
        <v>0.28900000000000003</v>
      </c>
      <c r="T751" s="31">
        <f t="shared" ref="T751" si="7241">AVERAGE(J751,N750)</f>
        <v>0.13350000000000001</v>
      </c>
      <c r="U751" s="31">
        <f t="shared" ref="U751" si="7242">AVERAGE(K751,O750)</f>
        <v>0.25049999999999994</v>
      </c>
      <c r="V751" s="17">
        <f>Q751*Q750/'Advanced - Road'!$S$33</f>
        <v>97.303243389091477</v>
      </c>
      <c r="W751" s="17">
        <f t="shared" ref="W751" si="7243">W750</f>
        <v>97.305781639768242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105</v>
      </c>
      <c r="Z751" s="19">
        <f t="shared" ref="Z751" si="7244">-Z750</f>
        <v>0</v>
      </c>
      <c r="AA751" s="19">
        <f t="shared" ref="AA751" si="7245">AA750</f>
        <v>210</v>
      </c>
      <c r="AB751" s="4"/>
      <c r="AC751" s="4"/>
      <c r="AD751" s="4">
        <f t="shared" si="7075"/>
        <v>105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0.52100000000000002</v>
      </c>
      <c r="I752" s="32">
        <f>VLOOKUP($C752,'Four Factors - Road'!$B:$O,8,FALSE)</f>
        <v>0.308</v>
      </c>
      <c r="J752" s="32">
        <f>VLOOKUP($C752,'Four Factors - Road'!$B:$O,9,FALSE)/100</f>
        <v>0.13</v>
      </c>
      <c r="K752" s="32">
        <f>VLOOKUP($C752,'Four Factors - Road'!$B:$O,10,FALSE)/100</f>
        <v>0.22</v>
      </c>
      <c r="L752" s="32">
        <f>VLOOKUP($C752,'Four Factors - Road'!$B:$O,11,FALSE)/100</f>
        <v>0.51700000000000002</v>
      </c>
      <c r="M752" s="32">
        <f>VLOOKUP($C752,'Four Factors - Road'!$B:$O,12,FALSE)</f>
        <v>0.28100000000000003</v>
      </c>
      <c r="N752" s="32">
        <f>VLOOKUP($C752,'Four Factors - Road'!$B:$O,13,FALSE)/100</f>
        <v>0.125</v>
      </c>
      <c r="O752" s="32">
        <f>VLOOKUP($C752,'Four Factors - Road'!$B:$O,14,FALSE)/100</f>
        <v>0.22699999999999998</v>
      </c>
      <c r="P752" s="21">
        <f>VLOOKUP($C752,'Advanced - Road'!B:T,18,FALSE)</f>
        <v>98.71</v>
      </c>
      <c r="Q752" s="21">
        <f>(P752+'Advanced - Road'!$S$33)/2</f>
        <v>98.765460878885321</v>
      </c>
      <c r="R752" s="32">
        <f t="shared" ref="R752" si="7247">AVERAGE(H752,L753)</f>
        <v>0.505</v>
      </c>
      <c r="S752" s="32">
        <f t="shared" ref="S752" si="7248">AVERAGE(I752,M753)</f>
        <v>0.28500000000000003</v>
      </c>
      <c r="T752" s="32">
        <f t="shared" ref="T752" si="7249">AVERAGE(J752,N753)</f>
        <v>0.13200000000000001</v>
      </c>
      <c r="U752" s="32">
        <f t="shared" ref="U752" si="7250">AVERAGE(K752,O753)</f>
        <v>0.221</v>
      </c>
      <c r="V752" s="21">
        <f>Q752*Q753/'Advanced - Home'!$S$33</f>
        <v>98.452736989952783</v>
      </c>
      <c r="W752" s="21">
        <f t="shared" ref="W752" si="7251">AVERAGE(V752:V753)</f>
        <v>98.450168887589314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0.53100000000000003</v>
      </c>
      <c r="I753" s="32">
        <f>VLOOKUP($C753,'Four Factors - Home'!$B:$O,8,FALSE)</f>
        <v>0.27100000000000002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0.221</v>
      </c>
      <c r="L753" s="32">
        <f>VLOOKUP($C753,'Four Factors - Home'!$B:$O,11,FALSE)/100</f>
        <v>0.48899999999999999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0.222</v>
      </c>
      <c r="P753" s="21">
        <f>VLOOKUP($C753,'Advanced - Home'!B:T,18,FALSE)</f>
        <v>98.19</v>
      </c>
      <c r="Q753" s="21">
        <f>(P753+'Advanced - Home'!$S$33)/2</f>
        <v>98.50288317256161</v>
      </c>
      <c r="R753" s="32">
        <f t="shared" ref="R753" si="7259">AVERAGE(H753,L752)</f>
        <v>0.52400000000000002</v>
      </c>
      <c r="S753" s="32">
        <f t="shared" ref="S753" si="7260">AVERAGE(I753,M752)</f>
        <v>0.27600000000000002</v>
      </c>
      <c r="T753" s="32">
        <f t="shared" ref="T753" si="7261">AVERAGE(J753,N752)</f>
        <v>0.13200000000000001</v>
      </c>
      <c r="U753" s="32">
        <f t="shared" ref="U753" si="7262">AVERAGE(K753,O752)</f>
        <v>0.22399999999999998</v>
      </c>
      <c r="V753" s="21">
        <f>Q753*Q752/'Advanced - Road'!$S$33</f>
        <v>98.447600785225859</v>
      </c>
      <c r="W753" s="21">
        <f t="shared" ref="W753" si="7263">W752</f>
        <v>98.450168887589314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0.52100000000000002</v>
      </c>
      <c r="I754" s="31">
        <f>VLOOKUP($C754,'Four Factors - Road'!$B:$O,8,FALSE)</f>
        <v>0.308</v>
      </c>
      <c r="J754" s="31">
        <f>VLOOKUP($C754,'Four Factors - Road'!$B:$O,9,FALSE)/100</f>
        <v>0.13</v>
      </c>
      <c r="K754" s="31">
        <f>VLOOKUP($C754,'Four Factors - Road'!$B:$O,10,FALSE)/100</f>
        <v>0.22</v>
      </c>
      <c r="L754" s="31">
        <f>VLOOKUP($C754,'Four Factors - Road'!$B:$O,11,FALSE)/100</f>
        <v>0.51700000000000002</v>
      </c>
      <c r="M754" s="31">
        <f>VLOOKUP($C754,'Four Factors - Road'!$B:$O,12,FALSE)</f>
        <v>0.28100000000000003</v>
      </c>
      <c r="N754" s="31">
        <f>VLOOKUP($C754,'Four Factors - Road'!$B:$O,13,FALSE)/100</f>
        <v>0.125</v>
      </c>
      <c r="O754" s="31">
        <f>VLOOKUP($C754,'Four Factors - Road'!$B:$O,14,FALSE)/100</f>
        <v>0.22699999999999998</v>
      </c>
      <c r="P754" s="17">
        <f>VLOOKUP($C754,'Advanced - Road'!B:T,18,FALSE)</f>
        <v>98.71</v>
      </c>
      <c r="Q754" s="17">
        <f>(P754+'Advanced - Road'!$S$33)/2</f>
        <v>98.765460878885321</v>
      </c>
      <c r="R754" s="31">
        <f t="shared" ref="R754" si="7267">AVERAGE(H754,L755)</f>
        <v>0.52249999999999996</v>
      </c>
      <c r="S754" s="31">
        <f t="shared" ref="S754" si="7268">AVERAGE(I754,M755)</f>
        <v>0.30549999999999999</v>
      </c>
      <c r="T754" s="31">
        <f t="shared" ref="T754" si="7269">AVERAGE(J754,N755)</f>
        <v>0.14600000000000002</v>
      </c>
      <c r="U754" s="31">
        <f t="shared" ref="U754" si="7270">AVERAGE(K754,O755)</f>
        <v>0.22699999999999998</v>
      </c>
      <c r="V754" s="17">
        <f>Q754*Q755/'Advanced - Home'!$S$33</f>
        <v>98.51770389953181</v>
      </c>
      <c r="W754" s="17">
        <f t="shared" ref="W754" si="7271">AVERAGE(V754:V755)</f>
        <v>98.515134102531121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1</v>
      </c>
      <c r="AA754" s="19">
        <f t="shared" ref="AA754" si="7273">Y754+Y755</f>
        <v>219</v>
      </c>
      <c r="AB754" s="4">
        <f t="shared" ref="AB754" si="7274">D754-Z754</f>
        <v>-1</v>
      </c>
      <c r="AC754" s="4">
        <f t="shared" ref="AC754" si="7275">AA754-E754</f>
        <v>219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0.53500000000000003</v>
      </c>
      <c r="I755" s="31">
        <f>VLOOKUP($C755,'Four Factors - Home'!$B:$O,8,FALSE)</f>
        <v>0.29599999999999999</v>
      </c>
      <c r="J755" s="31">
        <f>VLOOKUP($C755,'Four Factors - Home'!$B:$O,9,FALSE)/100</f>
        <v>0.14099999999999999</v>
      </c>
      <c r="K755" s="31">
        <f>VLOOKUP($C755,'Four Factors - Home'!$B:$O,10,FALSE)/100</f>
        <v>0.21199999999999999</v>
      </c>
      <c r="L755" s="31">
        <f>VLOOKUP($C755,'Four Factors - Home'!$B:$O,11,FALSE)/100</f>
        <v>0.52400000000000002</v>
      </c>
      <c r="M755" s="31">
        <f>VLOOKUP($C755,'Four Factors - Home'!$B:$O,12,FALSE)</f>
        <v>0.30299999999999999</v>
      </c>
      <c r="N755" s="31">
        <f>VLOOKUP($C755,'Four Factors - Home'!$B:$O,13,FALSE)/100</f>
        <v>0.16200000000000001</v>
      </c>
      <c r="O755" s="31">
        <f>VLOOKUP($C755,'Four Factors - Home'!$B:$O,14,FALSE)/100</f>
        <v>0.23399999999999999</v>
      </c>
      <c r="P755" s="17">
        <f>VLOOKUP($C755,'Advanced - Home'!B:T,18,FALSE)</f>
        <v>98.32</v>
      </c>
      <c r="Q755" s="17">
        <f>(P755+'Advanced - Home'!$S$33)/2</f>
        <v>98.567883172561608</v>
      </c>
      <c r="R755" s="31">
        <f t="shared" ref="R755" si="7279">AVERAGE(H755,L754)</f>
        <v>0.52600000000000002</v>
      </c>
      <c r="S755" s="31">
        <f t="shared" ref="S755" si="7280">AVERAGE(I755,M754)</f>
        <v>0.28849999999999998</v>
      </c>
      <c r="T755" s="31">
        <f t="shared" ref="T755" si="7281">AVERAGE(J755,N754)</f>
        <v>0.13300000000000001</v>
      </c>
      <c r="U755" s="31">
        <f t="shared" ref="U755" si="7282">AVERAGE(K755,O754)</f>
        <v>0.21949999999999997</v>
      </c>
      <c r="V755" s="17">
        <f>Q755*Q754/'Advanced - Road'!$S$33</f>
        <v>98.512564305530432</v>
      </c>
      <c r="W755" s="17">
        <f t="shared" ref="W755" si="7283">W754</f>
        <v>98.515134102531121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-1</v>
      </c>
      <c r="AA755" s="19">
        <f t="shared" ref="AA755" si="7285">AA754</f>
        <v>219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0.52100000000000002</v>
      </c>
      <c r="I756" s="32">
        <f>VLOOKUP($C756,'Four Factors - Road'!$B:$O,8,FALSE)</f>
        <v>0.308</v>
      </c>
      <c r="J756" s="32">
        <f>VLOOKUP($C756,'Four Factors - Road'!$B:$O,9,FALSE)/100</f>
        <v>0.13</v>
      </c>
      <c r="K756" s="32">
        <f>VLOOKUP($C756,'Four Factors - Road'!$B:$O,10,FALSE)/100</f>
        <v>0.22</v>
      </c>
      <c r="L756" s="32">
        <f>VLOOKUP($C756,'Four Factors - Road'!$B:$O,11,FALSE)/100</f>
        <v>0.51700000000000002</v>
      </c>
      <c r="M756" s="32">
        <f>VLOOKUP($C756,'Four Factors - Road'!$B:$O,12,FALSE)</f>
        <v>0.28100000000000003</v>
      </c>
      <c r="N756" s="32">
        <f>VLOOKUP($C756,'Four Factors - Road'!$B:$O,13,FALSE)/100</f>
        <v>0.125</v>
      </c>
      <c r="O756" s="32">
        <f>VLOOKUP($C756,'Four Factors - Road'!$B:$O,14,FALSE)/100</f>
        <v>0.22699999999999998</v>
      </c>
      <c r="P756" s="21">
        <f>VLOOKUP($C756,'Advanced - Road'!B:T,18,FALSE)</f>
        <v>98.71</v>
      </c>
      <c r="Q756" s="21">
        <f>(P756+'Advanced - Road'!$S$33)/2</f>
        <v>98.765460878885321</v>
      </c>
      <c r="R756" s="32">
        <f t="shared" ref="R756" si="7287">AVERAGE(H756,L757)</f>
        <v>0.52550000000000008</v>
      </c>
      <c r="S756" s="32">
        <f t="shared" ref="S756" si="7288">AVERAGE(I756,M757)</f>
        <v>0.29049999999999998</v>
      </c>
      <c r="T756" s="32">
        <f t="shared" ref="T756" si="7289">AVERAGE(J756,N757)</f>
        <v>0.14100000000000001</v>
      </c>
      <c r="U756" s="32">
        <f t="shared" ref="U756" si="7290">AVERAGE(K756,O757)</f>
        <v>0.2185</v>
      </c>
      <c r="V756" s="21">
        <f>Q756*Q757/'Advanced - Home'!$S$33</f>
        <v>97.678131529587262</v>
      </c>
      <c r="W756" s="21">
        <f t="shared" ref="W756" si="7291">AVERAGE(V756:V757)</f>
        <v>97.67558363251392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97.727883172561619</v>
      </c>
      <c r="R757" s="32">
        <f t="shared" ref="R757" si="7299">AVERAGE(H757,L756)</f>
        <v>0.52049999999999996</v>
      </c>
      <c r="S757" s="32">
        <f t="shared" ref="S757" si="7300">AVERAGE(I757,M756)</f>
        <v>0.28849999999999998</v>
      </c>
      <c r="T757" s="32">
        <f t="shared" ref="T757" si="7301">AVERAGE(J757,N756)</f>
        <v>0.13750000000000001</v>
      </c>
      <c r="U757" s="32">
        <f t="shared" ref="U757" si="7302">AVERAGE(K757,O756)</f>
        <v>0.24799999999999997</v>
      </c>
      <c r="V757" s="21">
        <f>Q757*Q756/'Advanced - Road'!$S$33</f>
        <v>97.673035735440578</v>
      </c>
      <c r="W757" s="21">
        <f t="shared" ref="W757" si="7303">W756</f>
        <v>97.67558363251392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0.52100000000000002</v>
      </c>
      <c r="I758" s="31">
        <f>VLOOKUP($C758,'Four Factors - Road'!$B:$O,8,FALSE)</f>
        <v>0.308</v>
      </c>
      <c r="J758" s="31">
        <f>VLOOKUP($C758,'Four Factors - Road'!$B:$O,9,FALSE)/100</f>
        <v>0.13</v>
      </c>
      <c r="K758" s="31">
        <f>VLOOKUP($C758,'Four Factors - Road'!$B:$O,10,FALSE)/100</f>
        <v>0.22</v>
      </c>
      <c r="L758" s="31">
        <f>VLOOKUP($C758,'Four Factors - Road'!$B:$O,11,FALSE)/100</f>
        <v>0.51700000000000002</v>
      </c>
      <c r="M758" s="31">
        <f>VLOOKUP($C758,'Four Factors - Road'!$B:$O,12,FALSE)</f>
        <v>0.28100000000000003</v>
      </c>
      <c r="N758" s="31">
        <f>VLOOKUP($C758,'Four Factors - Road'!$B:$O,13,FALSE)/100</f>
        <v>0.125</v>
      </c>
      <c r="O758" s="31">
        <f>VLOOKUP($C758,'Four Factors - Road'!$B:$O,14,FALSE)/100</f>
        <v>0.22699999999999998</v>
      </c>
      <c r="P758" s="17">
        <f>VLOOKUP($C758,'Advanced - Road'!B:T,18,FALSE)</f>
        <v>98.71</v>
      </c>
      <c r="Q758" s="17">
        <f>(P758+'Advanced - Road'!$S$33)/2</f>
        <v>98.765460878885321</v>
      </c>
      <c r="R758" s="31">
        <f t="shared" ref="R758" si="7307">AVERAGE(H758,L759)</f>
        <v>0.51200000000000001</v>
      </c>
      <c r="S758" s="31">
        <f t="shared" ref="S758" si="7308">AVERAGE(I758,M759)</f>
        <v>0.27400000000000002</v>
      </c>
      <c r="T758" s="31">
        <f t="shared" ref="T758" si="7309">AVERAGE(J758,N759)</f>
        <v>0.1305</v>
      </c>
      <c r="U758" s="31">
        <f t="shared" ref="U758" si="7310">AVERAGE(K758,O759)</f>
        <v>0.22349999999999998</v>
      </c>
      <c r="V758" s="17">
        <f>Q758*Q759/'Advanced - Home'!$S$33</f>
        <v>99.752075181533655</v>
      </c>
      <c r="W758" s="17">
        <f t="shared" ref="W758" si="7311">AVERAGE(V758:V759)</f>
        <v>99.74947318642549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0.26300000000000001</v>
      </c>
      <c r="J759" s="31">
        <f>VLOOKUP($C759,'Four Factors - Home'!$B:$O,9,FALSE)/100</f>
        <v>0.12300000000000001</v>
      </c>
      <c r="K759" s="31">
        <f>VLOOKUP($C759,'Four Factors - Home'!$B:$O,10,FALSE)/100</f>
        <v>0.184</v>
      </c>
      <c r="L759" s="31">
        <f>VLOOKUP($C759,'Four Factors - Home'!$B:$O,11,FALSE)/100</f>
        <v>0.503</v>
      </c>
      <c r="M759" s="31">
        <f>VLOOKUP($C759,'Four Factors - Home'!$B:$O,12,FALSE)</f>
        <v>0.24</v>
      </c>
      <c r="N759" s="31">
        <f>VLOOKUP($C759,'Four Factors - Home'!$B:$O,13,FALSE)/100</f>
        <v>0.13100000000000001</v>
      </c>
      <c r="O759" s="31">
        <f>VLOOKUP($C759,'Four Factors - Home'!$B:$O,14,FALSE)/100</f>
        <v>0.22699999999999998</v>
      </c>
      <c r="P759" s="17">
        <f>VLOOKUP($C759,'Advanced - Home'!B:T,18,FALSE)</f>
        <v>100.79</v>
      </c>
      <c r="Q759" s="17">
        <f>(P759+'Advanced - Home'!$S$33)/2</f>
        <v>99.802883172561621</v>
      </c>
      <c r="R759" s="31">
        <f t="shared" ref="R759" si="7319">AVERAGE(H759,L758)</f>
        <v>0.51</v>
      </c>
      <c r="S759" s="31">
        <f t="shared" ref="S759" si="7320">AVERAGE(I759,M758)</f>
        <v>0.27200000000000002</v>
      </c>
      <c r="T759" s="31">
        <f t="shared" ref="T759" si="7321">AVERAGE(J759,N758)</f>
        <v>0.124</v>
      </c>
      <c r="U759" s="31">
        <f t="shared" ref="U759" si="7322">AVERAGE(K759,O758)</f>
        <v>0.20549999999999999</v>
      </c>
      <c r="V759" s="17">
        <f>Q759*Q758/'Advanced - Road'!$S$33</f>
        <v>99.746871191317325</v>
      </c>
      <c r="W759" s="17">
        <f t="shared" ref="W759" si="7323">W758</f>
        <v>99.74947318642549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0.52100000000000002</v>
      </c>
      <c r="I760" s="32">
        <f>VLOOKUP($C760,'Four Factors - Road'!$B:$O,8,FALSE)</f>
        <v>0.308</v>
      </c>
      <c r="J760" s="32">
        <f>VLOOKUP($C760,'Four Factors - Road'!$B:$O,9,FALSE)/100</f>
        <v>0.13</v>
      </c>
      <c r="K760" s="32">
        <f>VLOOKUP($C760,'Four Factors - Road'!$B:$O,10,FALSE)/100</f>
        <v>0.22</v>
      </c>
      <c r="L760" s="32">
        <f>VLOOKUP($C760,'Four Factors - Road'!$B:$O,11,FALSE)/100</f>
        <v>0.51700000000000002</v>
      </c>
      <c r="M760" s="32">
        <f>VLOOKUP($C760,'Four Factors - Road'!$B:$O,12,FALSE)</f>
        <v>0.28100000000000003</v>
      </c>
      <c r="N760" s="32">
        <f>VLOOKUP($C760,'Four Factors - Road'!$B:$O,13,FALSE)/100</f>
        <v>0.125</v>
      </c>
      <c r="O760" s="32">
        <f>VLOOKUP($C760,'Four Factors - Road'!$B:$O,14,FALSE)/100</f>
        <v>0.22699999999999998</v>
      </c>
      <c r="P760" s="21">
        <f>VLOOKUP($C760,'Advanced - Road'!B:T,18,FALSE)</f>
        <v>98.71</v>
      </c>
      <c r="Q760" s="21">
        <f>(P760+'Advanced - Road'!$S$33)/2</f>
        <v>98.765460878885321</v>
      </c>
      <c r="R760" s="32">
        <f t="shared" ref="R760" si="7327">AVERAGE(H760,L761)</f>
        <v>0.51449999999999996</v>
      </c>
      <c r="S760" s="32">
        <f t="shared" ref="S760" si="7328">AVERAGE(I760,M761)</f>
        <v>0.28549999999999998</v>
      </c>
      <c r="T760" s="32">
        <f t="shared" ref="T760" si="7329">AVERAGE(J760,N761)</f>
        <v>0.1295</v>
      </c>
      <c r="U760" s="32">
        <f t="shared" ref="U760" si="7330">AVERAGE(K760,O761)</f>
        <v>0.2445</v>
      </c>
      <c r="V760" s="21">
        <f>Q760*Q761/'Advanced - Home'!$S$33</f>
        <v>98.417754807871759</v>
      </c>
      <c r="W760" s="21">
        <f t="shared" ref="W760" si="7331">AVERAGE(V760:V761)</f>
        <v>98.415187618005277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98.467883172561613</v>
      </c>
      <c r="R761" s="32">
        <f t="shared" ref="R761" si="7339">AVERAGE(H761,L760)</f>
        <v>0.51849999999999996</v>
      </c>
      <c r="S761" s="32">
        <f t="shared" ref="S761" si="7340">AVERAGE(I761,M760)</f>
        <v>0.2555</v>
      </c>
      <c r="T761" s="32">
        <f t="shared" ref="T761" si="7341">AVERAGE(J761,N760)</f>
        <v>0.13500000000000001</v>
      </c>
      <c r="U761" s="32">
        <f t="shared" ref="U761" si="7342">AVERAGE(K761,O760)</f>
        <v>0.25</v>
      </c>
      <c r="V761" s="21">
        <f>Q761*Q760/'Advanced - Road'!$S$33</f>
        <v>98.412620428138794</v>
      </c>
      <c r="W761" s="21">
        <f t="shared" ref="W761" si="7343">W760</f>
        <v>98.415187618005277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0.52100000000000002</v>
      </c>
      <c r="I762" s="31">
        <f>VLOOKUP($C762,'Four Factors - Road'!$B:$O,8,FALSE)</f>
        <v>0.308</v>
      </c>
      <c r="J762" s="31">
        <f>VLOOKUP($C762,'Four Factors - Road'!$B:$O,9,FALSE)/100</f>
        <v>0.13</v>
      </c>
      <c r="K762" s="31">
        <f>VLOOKUP($C762,'Four Factors - Road'!$B:$O,10,FALSE)/100</f>
        <v>0.22</v>
      </c>
      <c r="L762" s="31">
        <f>VLOOKUP($C762,'Four Factors - Road'!$B:$O,11,FALSE)/100</f>
        <v>0.51700000000000002</v>
      </c>
      <c r="M762" s="31">
        <f>VLOOKUP($C762,'Four Factors - Road'!$B:$O,12,FALSE)</f>
        <v>0.28100000000000003</v>
      </c>
      <c r="N762" s="31">
        <f>VLOOKUP($C762,'Four Factors - Road'!$B:$O,13,FALSE)/100</f>
        <v>0.125</v>
      </c>
      <c r="O762" s="31">
        <f>VLOOKUP($C762,'Four Factors - Road'!$B:$O,14,FALSE)/100</f>
        <v>0.22699999999999998</v>
      </c>
      <c r="P762" s="17">
        <f>VLOOKUP($C762,'Advanced - Road'!B:T,18,FALSE)</f>
        <v>98.71</v>
      </c>
      <c r="Q762" s="17">
        <f>(P762+'Advanced - Road'!$S$33)/2</f>
        <v>98.765460878885321</v>
      </c>
      <c r="R762" s="31">
        <f t="shared" ref="R762" si="7347">AVERAGE(H762,L763)</f>
        <v>0.50849999999999995</v>
      </c>
      <c r="S762" s="31">
        <f t="shared" ref="S762" si="7348">AVERAGE(I762,M763)</f>
        <v>0.28749999999999998</v>
      </c>
      <c r="T762" s="31">
        <f t="shared" ref="T762" si="7349">AVERAGE(J762,N763)</f>
        <v>0.13200000000000001</v>
      </c>
      <c r="U762" s="31">
        <f t="shared" ref="U762" si="7350">AVERAGE(K762,O763)</f>
        <v>0.2205</v>
      </c>
      <c r="V762" s="17">
        <f>Q762*Q763/'Advanced - Home'!$S$33</f>
        <v>99.767067545282657</v>
      </c>
      <c r="W762" s="17">
        <f t="shared" ref="W762" si="7351">AVERAGE(V762:V763)</f>
        <v>99.764465159104361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0.51900000000000002</v>
      </c>
      <c r="I763" s="31">
        <f>VLOOKUP($C763,'Four Factors - Home'!$B:$O,8,FALSE)</f>
        <v>0.30199999999999999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0.26800000000000002</v>
      </c>
      <c r="L763" s="31">
        <f>VLOOKUP($C763,'Four Factors - Home'!$B:$O,11,FALSE)/100</f>
        <v>0.496</v>
      </c>
      <c r="M763" s="31">
        <f>VLOOKUP($C763,'Four Factors - Home'!$B:$O,12,FALSE)</f>
        <v>0.26700000000000002</v>
      </c>
      <c r="N763" s="31">
        <f>VLOOKUP($C763,'Four Factors - Home'!$B:$O,13,FALSE)/100</f>
        <v>0.13400000000000001</v>
      </c>
      <c r="O763" s="31">
        <f>VLOOKUP($C763,'Four Factors - Home'!$B:$O,14,FALSE)/100</f>
        <v>0.221</v>
      </c>
      <c r="P763" s="17">
        <f>VLOOKUP($C763,'Advanced - Home'!B:T,18,FALSE)</f>
        <v>100.82</v>
      </c>
      <c r="Q763" s="17">
        <f>(P763+'Advanced - Home'!$S$33)/2</f>
        <v>99.817883172561608</v>
      </c>
      <c r="R763" s="31">
        <f t="shared" ref="R763" si="7359">AVERAGE(H763,L762)</f>
        <v>0.51800000000000002</v>
      </c>
      <c r="S763" s="31">
        <f t="shared" ref="S763" si="7360">AVERAGE(I763,M762)</f>
        <v>0.29149999999999998</v>
      </c>
      <c r="T763" s="31">
        <f t="shared" ref="T763" si="7361">AVERAGE(J763,N762)</f>
        <v>0.13600000000000001</v>
      </c>
      <c r="U763" s="31">
        <f t="shared" ref="U763" si="7362">AVERAGE(K763,O762)</f>
        <v>0.2475</v>
      </c>
      <c r="V763" s="17">
        <f>Q763*Q762/'Advanced - Road'!$S$33</f>
        <v>99.761862772926065</v>
      </c>
      <c r="W763" s="17">
        <f t="shared" ref="W763" si="7363">W762</f>
        <v>99.764465159104361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0.52100000000000002</v>
      </c>
      <c r="I764" s="32">
        <f>VLOOKUP($C764,'Four Factors - Road'!$B:$O,8,FALSE)</f>
        <v>0.308</v>
      </c>
      <c r="J764" s="32">
        <f>VLOOKUP($C764,'Four Factors - Road'!$B:$O,9,FALSE)/100</f>
        <v>0.13</v>
      </c>
      <c r="K764" s="32">
        <f>VLOOKUP($C764,'Four Factors - Road'!$B:$O,10,FALSE)/100</f>
        <v>0.22</v>
      </c>
      <c r="L764" s="32">
        <f>VLOOKUP($C764,'Four Factors - Road'!$B:$O,11,FALSE)/100</f>
        <v>0.51700000000000002</v>
      </c>
      <c r="M764" s="32">
        <f>VLOOKUP($C764,'Four Factors - Road'!$B:$O,12,FALSE)</f>
        <v>0.28100000000000003</v>
      </c>
      <c r="N764" s="32">
        <f>VLOOKUP($C764,'Four Factors - Road'!$B:$O,13,FALSE)/100</f>
        <v>0.125</v>
      </c>
      <c r="O764" s="32">
        <f>VLOOKUP($C764,'Four Factors - Road'!$B:$O,14,FALSE)/100</f>
        <v>0.22699999999999998</v>
      </c>
      <c r="P764" s="21">
        <f>VLOOKUP($C764,'Advanced - Road'!B:T,18,FALSE)</f>
        <v>98.71</v>
      </c>
      <c r="Q764" s="21">
        <f>(P764+'Advanced - Road'!$S$33)/2</f>
        <v>98.765460878885321</v>
      </c>
      <c r="R764" s="32">
        <f t="shared" ref="R764" si="7367">AVERAGE(H764,L765)</f>
        <v>0.51449999999999996</v>
      </c>
      <c r="S764" s="32">
        <f t="shared" ref="S764" si="7368">AVERAGE(I764,M765)</f>
        <v>0.29049999999999998</v>
      </c>
      <c r="T764" s="32">
        <f t="shared" ref="T764" si="7369">AVERAGE(J764,N765)</f>
        <v>0.13450000000000001</v>
      </c>
      <c r="U764" s="32">
        <f t="shared" ref="U764" si="7370">AVERAGE(K764,O765)</f>
        <v>0.224</v>
      </c>
      <c r="V764" s="21">
        <f>Q764*Q765/'Advanced - Home'!$S$33</f>
        <v>98.11790753289155</v>
      </c>
      <c r="W764" s="21">
        <f t="shared" ref="W764" si="7371">AVERAGE(V764:V765)</f>
        <v>98.115348164427687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0.47799999999999998</v>
      </c>
      <c r="I765" s="32">
        <f>VLOOKUP($C765,'Four Factors - Home'!$B:$O,8,FALSE)</f>
        <v>0.25900000000000001</v>
      </c>
      <c r="J765" s="32">
        <f>VLOOKUP($C765,'Four Factors - Home'!$B:$O,9,FALSE)/100</f>
        <v>0.13300000000000001</v>
      </c>
      <c r="K765" s="32">
        <f>VLOOKUP($C765,'Four Factors - Home'!$B:$O,10,FALSE)/100</f>
        <v>0.22800000000000001</v>
      </c>
      <c r="L765" s="32">
        <f>VLOOKUP($C765,'Four Factors - Home'!$B:$O,11,FALSE)/100</f>
        <v>0.50800000000000001</v>
      </c>
      <c r="M765" s="32">
        <f>VLOOKUP($C765,'Four Factors - Home'!$B:$O,12,FALSE)</f>
        <v>0.27300000000000002</v>
      </c>
      <c r="N765" s="32">
        <f>VLOOKUP($C765,'Four Factors - Home'!$B:$O,13,FALSE)/100</f>
        <v>0.13900000000000001</v>
      </c>
      <c r="O765" s="32">
        <f>VLOOKUP($C765,'Four Factors - Home'!$B:$O,14,FALSE)/100</f>
        <v>0.22800000000000001</v>
      </c>
      <c r="P765" s="21">
        <f>VLOOKUP($C765,'Advanced - Home'!B:T,18,FALSE)</f>
        <v>97.52</v>
      </c>
      <c r="Q765" s="21">
        <f>(P765+'Advanced - Home'!$S$33)/2</f>
        <v>98.167883172561616</v>
      </c>
      <c r="R765" s="32">
        <f t="shared" ref="R765" si="7379">AVERAGE(H765,L764)</f>
        <v>0.4975</v>
      </c>
      <c r="S765" s="32">
        <f t="shared" ref="S765" si="7380">AVERAGE(I765,M764)</f>
        <v>0.27</v>
      </c>
      <c r="T765" s="32">
        <f t="shared" ref="T765" si="7381">AVERAGE(J765,N764)</f>
        <v>0.129</v>
      </c>
      <c r="U765" s="32">
        <f t="shared" ref="U765" si="7382">AVERAGE(K765,O764)</f>
        <v>0.22749999999999998</v>
      </c>
      <c r="V765" s="21">
        <f>Q765*Q764/'Advanced - Road'!$S$33</f>
        <v>98.112788795963823</v>
      </c>
      <c r="W765" s="21">
        <f t="shared" ref="W765" si="7383">W764</f>
        <v>98.115348164427687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0.52100000000000002</v>
      </c>
      <c r="I766" s="31">
        <f>VLOOKUP($C766,'Four Factors - Road'!$B:$O,8,FALSE)</f>
        <v>0.308</v>
      </c>
      <c r="J766" s="31">
        <f>VLOOKUP($C766,'Four Factors - Road'!$B:$O,9,FALSE)/100</f>
        <v>0.13</v>
      </c>
      <c r="K766" s="31">
        <f>VLOOKUP($C766,'Four Factors - Road'!$B:$O,10,FALSE)/100</f>
        <v>0.22</v>
      </c>
      <c r="L766" s="31">
        <f>VLOOKUP($C766,'Four Factors - Road'!$B:$O,11,FALSE)/100</f>
        <v>0.51700000000000002</v>
      </c>
      <c r="M766" s="31">
        <f>VLOOKUP($C766,'Four Factors - Road'!$B:$O,12,FALSE)</f>
        <v>0.28100000000000003</v>
      </c>
      <c r="N766" s="31">
        <f>VLOOKUP($C766,'Four Factors - Road'!$B:$O,13,FALSE)/100</f>
        <v>0.125</v>
      </c>
      <c r="O766" s="31">
        <f>VLOOKUP($C766,'Four Factors - Road'!$B:$O,14,FALSE)/100</f>
        <v>0.22699999999999998</v>
      </c>
      <c r="P766" s="17">
        <f>VLOOKUP($C766,'Advanced - Road'!B:T,18,FALSE)</f>
        <v>98.71</v>
      </c>
      <c r="Q766" s="17">
        <f>(P766+'Advanced - Road'!$S$33)/2</f>
        <v>98.765460878885321</v>
      </c>
      <c r="R766" s="31">
        <f t="shared" ref="R766" si="7387">AVERAGE(H766,L767)</f>
        <v>0.50849999999999995</v>
      </c>
      <c r="S766" s="31">
        <f t="shared" ref="S766" si="7388">AVERAGE(I766,M767)</f>
        <v>0.312</v>
      </c>
      <c r="T766" s="31">
        <f t="shared" ref="T766" si="7389">AVERAGE(J766,N767)</f>
        <v>0.13650000000000001</v>
      </c>
      <c r="U766" s="31">
        <f t="shared" ref="U766" si="7390">AVERAGE(K766,O767)</f>
        <v>0.22849999999999998</v>
      </c>
      <c r="V766" s="17">
        <f>Q766*Q767/'Advanced - Home'!$S$33</f>
        <v>99.692105726537619</v>
      </c>
      <c r="W766" s="17">
        <f t="shared" ref="W766" si="7391">AVERAGE(V766:V767)</f>
        <v>99.689505295709978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0.50600000000000001</v>
      </c>
      <c r="I767" s="31">
        <f>VLOOKUP($C767,'Four Factors - Home'!$B:$O,8,FALSE)</f>
        <v>0.26900000000000002</v>
      </c>
      <c r="J767" s="31">
        <f>VLOOKUP($C767,'Four Factors - Home'!$B:$O,9,FALSE)/100</f>
        <v>0.16600000000000001</v>
      </c>
      <c r="K767" s="31">
        <f>VLOOKUP($C767,'Four Factors - Home'!$B:$O,10,FALSE)/100</f>
        <v>0.215</v>
      </c>
      <c r="L767" s="31">
        <f>VLOOKUP($C767,'Four Factors - Home'!$B:$O,11,FALSE)/100</f>
        <v>0.496</v>
      </c>
      <c r="M767" s="31">
        <f>VLOOKUP($C767,'Four Factors - Home'!$B:$O,12,FALSE)</f>
        <v>0.316</v>
      </c>
      <c r="N767" s="31">
        <f>VLOOKUP($C767,'Four Factors - Home'!$B:$O,13,FALSE)/100</f>
        <v>0.14300000000000002</v>
      </c>
      <c r="O767" s="31">
        <f>VLOOKUP($C767,'Four Factors - Home'!$B:$O,14,FALSE)/100</f>
        <v>0.23699999999999999</v>
      </c>
      <c r="P767" s="17">
        <f>VLOOKUP($C767,'Advanced - Home'!B:T,18,FALSE)</f>
        <v>100.67</v>
      </c>
      <c r="Q767" s="17">
        <f>(P767+'Advanced - Home'!$S$33)/2</f>
        <v>99.742883172561619</v>
      </c>
      <c r="R767" s="31">
        <f t="shared" ref="R767" si="7399">AVERAGE(H767,L766)</f>
        <v>0.51150000000000007</v>
      </c>
      <c r="S767" s="31">
        <f t="shared" ref="S767" si="7400">AVERAGE(I767,M766)</f>
        <v>0.27500000000000002</v>
      </c>
      <c r="T767" s="31">
        <f t="shared" ref="T767" si="7401">AVERAGE(J767,N766)</f>
        <v>0.14550000000000002</v>
      </c>
      <c r="U767" s="31">
        <f t="shared" ref="U767" si="7402">AVERAGE(K767,O766)</f>
        <v>0.22099999999999997</v>
      </c>
      <c r="V767" s="17">
        <f>Q767*Q766/'Advanced - Road'!$S$33</f>
        <v>99.686904864882337</v>
      </c>
      <c r="W767" s="17">
        <f t="shared" ref="W767" si="7403">W766</f>
        <v>99.689505295709978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0.52100000000000002</v>
      </c>
      <c r="I768" s="32">
        <f>VLOOKUP($C768,'Four Factors - Road'!$B:$O,8,FALSE)</f>
        <v>0.308</v>
      </c>
      <c r="J768" s="32">
        <f>VLOOKUP($C768,'Four Factors - Road'!$B:$O,9,FALSE)/100</f>
        <v>0.13</v>
      </c>
      <c r="K768" s="32">
        <f>VLOOKUP($C768,'Four Factors - Road'!$B:$O,10,FALSE)/100</f>
        <v>0.22</v>
      </c>
      <c r="L768" s="32">
        <f>VLOOKUP($C768,'Four Factors - Road'!$B:$O,11,FALSE)/100</f>
        <v>0.51700000000000002</v>
      </c>
      <c r="M768" s="32">
        <f>VLOOKUP($C768,'Four Factors - Road'!$B:$O,12,FALSE)</f>
        <v>0.28100000000000003</v>
      </c>
      <c r="N768" s="32">
        <f>VLOOKUP($C768,'Four Factors - Road'!$B:$O,13,FALSE)/100</f>
        <v>0.125</v>
      </c>
      <c r="O768" s="32">
        <f>VLOOKUP($C768,'Four Factors - Road'!$B:$O,14,FALSE)/100</f>
        <v>0.22699999999999998</v>
      </c>
      <c r="P768" s="21">
        <f>VLOOKUP($C768,'Advanced - Road'!B:T,18,FALSE)</f>
        <v>98.71</v>
      </c>
      <c r="Q768" s="21">
        <f>(P768+'Advanced - Road'!$S$33)/2</f>
        <v>98.765460878885321</v>
      </c>
      <c r="R768" s="32">
        <f t="shared" ref="R768" si="7407">AVERAGE(H768,L769)</f>
        <v>0.51750000000000007</v>
      </c>
      <c r="S768" s="32">
        <f t="shared" ref="S768" si="7408">AVERAGE(I768,M769)</f>
        <v>0.32150000000000001</v>
      </c>
      <c r="T768" s="32">
        <f t="shared" ref="T768" si="7409">AVERAGE(J768,N769)</f>
        <v>0.13800000000000001</v>
      </c>
      <c r="U768" s="32">
        <f t="shared" ref="U768" si="7410">AVERAGE(K768,O769)</f>
        <v>0.2215</v>
      </c>
      <c r="V768" s="21">
        <f>Q768*Q769/'Advanced - Home'!$S$33</f>
        <v>100.37675700440907</v>
      </c>
      <c r="W768" s="21">
        <f t="shared" ref="W768" si="7411">AVERAGE(V768:V769)</f>
        <v>100.3741387147121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</v>
      </c>
      <c r="I769" s="32">
        <f>VLOOKUP($C769,'Four Factors - Home'!$B:$O,8,FALSE)</f>
        <v>0.30199999999999999</v>
      </c>
      <c r="J769" s="32">
        <f>VLOOKUP($C769,'Four Factors - Home'!$B:$O,9,FALSE)/100</f>
        <v>0.152</v>
      </c>
      <c r="K769" s="32">
        <f>VLOOKUP($C769,'Four Factors - Home'!$B:$O,10,FALSE)/100</f>
        <v>0.26700000000000002</v>
      </c>
      <c r="L769" s="32">
        <f>VLOOKUP($C769,'Four Factors - Home'!$B:$O,11,FALSE)/100</f>
        <v>0.51400000000000001</v>
      </c>
      <c r="M769" s="32">
        <f>VLOOKUP($C769,'Four Factors - Home'!$B:$O,12,FALSE)</f>
        <v>0.33500000000000002</v>
      </c>
      <c r="N769" s="32">
        <f>VLOOKUP($C769,'Four Factors - Home'!$B:$O,13,FALSE)/100</f>
        <v>0.14599999999999999</v>
      </c>
      <c r="O769" s="32">
        <f>VLOOKUP($C769,'Four Factors - Home'!$B:$O,14,FALSE)/100</f>
        <v>0.223</v>
      </c>
      <c r="P769" s="21">
        <f>VLOOKUP($C769,'Advanced - Home'!B:T,18,FALSE)</f>
        <v>102.04</v>
      </c>
      <c r="Q769" s="21">
        <f>(P769+'Advanced - Home'!$S$33)/2</f>
        <v>100.42788317256162</v>
      </c>
      <c r="R769" s="32">
        <f t="shared" ref="R769" si="7419">AVERAGE(H769,L768)</f>
        <v>0.50849999999999995</v>
      </c>
      <c r="S769" s="32">
        <f t="shared" ref="S769" si="7420">AVERAGE(I769,M768)</f>
        <v>0.29149999999999998</v>
      </c>
      <c r="T769" s="32">
        <f t="shared" ref="T769" si="7421">AVERAGE(J769,N768)</f>
        <v>0.13850000000000001</v>
      </c>
      <c r="U769" s="32">
        <f t="shared" ref="U769" si="7422">AVERAGE(K769,O768)</f>
        <v>0.247</v>
      </c>
      <c r="V769" s="21">
        <f>Q769*Q768/'Advanced - Road'!$S$33</f>
        <v>100.37152042501513</v>
      </c>
      <c r="W769" s="21">
        <f t="shared" ref="W769" si="7423">W768</f>
        <v>100.3741387147121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0.52100000000000002</v>
      </c>
      <c r="I770" s="31">
        <f>VLOOKUP($C770,'Four Factors - Road'!$B:$O,8,FALSE)</f>
        <v>0.308</v>
      </c>
      <c r="J770" s="31">
        <f>VLOOKUP($C770,'Four Factors - Road'!$B:$O,9,FALSE)/100</f>
        <v>0.13</v>
      </c>
      <c r="K770" s="31">
        <f>VLOOKUP($C770,'Four Factors - Road'!$B:$O,10,FALSE)/100</f>
        <v>0.22</v>
      </c>
      <c r="L770" s="31">
        <f>VLOOKUP($C770,'Four Factors - Road'!$B:$O,11,FALSE)/100</f>
        <v>0.51700000000000002</v>
      </c>
      <c r="M770" s="31">
        <f>VLOOKUP($C770,'Four Factors - Road'!$B:$O,12,FALSE)</f>
        <v>0.28100000000000003</v>
      </c>
      <c r="N770" s="31">
        <f>VLOOKUP($C770,'Four Factors - Road'!$B:$O,13,FALSE)/100</f>
        <v>0.125</v>
      </c>
      <c r="O770" s="31">
        <f>VLOOKUP($C770,'Four Factors - Road'!$B:$O,14,FALSE)/100</f>
        <v>0.22699999999999998</v>
      </c>
      <c r="P770" s="17">
        <f>VLOOKUP($C770,'Advanced - Road'!B:T,18,FALSE)</f>
        <v>98.71</v>
      </c>
      <c r="Q770" s="17">
        <f>(P770+'Advanced - Road'!$S$33)/2</f>
        <v>98.765460878885321</v>
      </c>
      <c r="R770" s="31">
        <f t="shared" ref="R770" si="7427">AVERAGE(H770,L771)</f>
        <v>0.51300000000000001</v>
      </c>
      <c r="S770" s="31">
        <f t="shared" ref="S770" si="7428">AVERAGE(I770,M771)</f>
        <v>0.3145</v>
      </c>
      <c r="T770" s="31">
        <f t="shared" ref="T770" si="7429">AVERAGE(J770,N771)</f>
        <v>0.1295</v>
      </c>
      <c r="U770" s="31">
        <f t="shared" ref="U770" si="7430">AVERAGE(K770,O771)</f>
        <v>0.22449999999999998</v>
      </c>
      <c r="V770" s="17">
        <f>Q770*Q771/'Advanced - Home'!$S$33</f>
        <v>98.927495175338095</v>
      </c>
      <c r="W770" s="17">
        <f t="shared" ref="W770" si="7431">AVERAGE(V770:V771)</f>
        <v>98.924914689087146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0.13500000000000001</v>
      </c>
      <c r="K771" s="31">
        <f>VLOOKUP($C771,'Four Factors - Home'!$B:$O,10,FALSE)/100</f>
        <v>0.22899999999999998</v>
      </c>
      <c r="L771" s="31">
        <f>VLOOKUP($C771,'Four Factors - Home'!$B:$O,11,FALSE)/100</f>
        <v>0.505</v>
      </c>
      <c r="M771" s="31">
        <f>VLOOKUP($C771,'Four Factors - Home'!$B:$O,12,FALSE)</f>
        <v>0.32100000000000001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99.14</v>
      </c>
      <c r="Q771" s="17">
        <f>(P771+'Advanced - Home'!$S$33)/2</f>
        <v>98.977883172561619</v>
      </c>
      <c r="R771" s="31">
        <f t="shared" ref="R771" si="7439">AVERAGE(H771,L770)</f>
        <v>0.52400000000000002</v>
      </c>
      <c r="S771" s="31">
        <f t="shared" ref="S771" si="7440">AVERAGE(I771,M770)</f>
        <v>0.27400000000000002</v>
      </c>
      <c r="T771" s="31">
        <f t="shared" ref="T771" si="7441">AVERAGE(J771,N770)</f>
        <v>0.13</v>
      </c>
      <c r="U771" s="31">
        <f t="shared" ref="U771" si="7442">AVERAGE(K771,O770)</f>
        <v>0.22799999999999998</v>
      </c>
      <c r="V771" s="17">
        <f>Q771*Q770/'Advanced - Road'!$S$33</f>
        <v>98.922334202836197</v>
      </c>
      <c r="W771" s="17">
        <f t="shared" ref="W771" si="7443">W770</f>
        <v>98.924914689087146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0.52100000000000002</v>
      </c>
      <c r="I772" s="32">
        <f>VLOOKUP($C772,'Four Factors - Road'!$B:$O,8,FALSE)</f>
        <v>0.308</v>
      </c>
      <c r="J772" s="32">
        <f>VLOOKUP($C772,'Four Factors - Road'!$B:$O,9,FALSE)/100</f>
        <v>0.13</v>
      </c>
      <c r="K772" s="32">
        <f>VLOOKUP($C772,'Four Factors - Road'!$B:$O,10,FALSE)/100</f>
        <v>0.22</v>
      </c>
      <c r="L772" s="32">
        <f>VLOOKUP($C772,'Four Factors - Road'!$B:$O,11,FALSE)/100</f>
        <v>0.51700000000000002</v>
      </c>
      <c r="M772" s="32">
        <f>VLOOKUP($C772,'Four Factors - Road'!$B:$O,12,FALSE)</f>
        <v>0.28100000000000003</v>
      </c>
      <c r="N772" s="32">
        <f>VLOOKUP($C772,'Four Factors - Road'!$B:$O,13,FALSE)/100</f>
        <v>0.125</v>
      </c>
      <c r="O772" s="32">
        <f>VLOOKUP($C772,'Four Factors - Road'!$B:$O,14,FALSE)/100</f>
        <v>0.22699999999999998</v>
      </c>
      <c r="P772" s="21">
        <f>VLOOKUP($C772,'Advanced - Road'!B:T,18,FALSE)</f>
        <v>98.71</v>
      </c>
      <c r="Q772" s="21">
        <f>(P772+'Advanced - Road'!$S$33)/2</f>
        <v>98.765460878885321</v>
      </c>
      <c r="R772" s="32">
        <f t="shared" ref="R772" si="7447">AVERAGE(H772,L773)</f>
        <v>0.52400000000000002</v>
      </c>
      <c r="S772" s="32">
        <f t="shared" ref="S772" si="7448">AVERAGE(I772,M773)</f>
        <v>0.307</v>
      </c>
      <c r="T772" s="32">
        <f t="shared" ref="T772" si="7449">AVERAGE(J772,N773)</f>
        <v>0.13850000000000001</v>
      </c>
      <c r="U772" s="32">
        <f t="shared" ref="U772" si="7450">AVERAGE(K772,O773)</f>
        <v>0.22449999999999998</v>
      </c>
      <c r="V772" s="21">
        <f>Q772*Q773/'Advanced - Home'!$S$33</f>
        <v>98.157887169555593</v>
      </c>
      <c r="W772" s="21">
        <f t="shared" ref="W772" si="7451">AVERAGE(V772:V773)</f>
        <v>98.155326758238061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0.52600000000000002</v>
      </c>
      <c r="I773" s="32">
        <f>VLOOKUP($C773,'Four Factors - Home'!$B:$O,8,FALSE)</f>
        <v>0.29599999999999999</v>
      </c>
      <c r="J773" s="32">
        <f>VLOOKUP($C773,'Four Factors - Home'!$B:$O,9,FALSE)/100</f>
        <v>0.157</v>
      </c>
      <c r="K773" s="32">
        <f>VLOOKUP($C773,'Four Factors - Home'!$B:$O,10,FALSE)/100</f>
        <v>0.20800000000000002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0.30599999999999999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0.22899999999999998</v>
      </c>
      <c r="P773" s="21">
        <f>VLOOKUP($C773,'Advanced - Home'!B:T,18,FALSE)</f>
        <v>97.6</v>
      </c>
      <c r="Q773" s="21">
        <f>(P773+'Advanced - Home'!$S$33)/2</f>
        <v>98.207883172561623</v>
      </c>
      <c r="R773" s="32">
        <f t="shared" ref="R773" si="7459">AVERAGE(H773,L772)</f>
        <v>0.52150000000000007</v>
      </c>
      <c r="S773" s="32">
        <f t="shared" ref="S773" si="7460">AVERAGE(I773,M772)</f>
        <v>0.28849999999999998</v>
      </c>
      <c r="T773" s="32">
        <f t="shared" ref="T773" si="7461">AVERAGE(J773,N772)</f>
        <v>0.14100000000000001</v>
      </c>
      <c r="U773" s="32">
        <f t="shared" ref="U773" si="7462">AVERAGE(K773,O772)</f>
        <v>0.2175</v>
      </c>
      <c r="V773" s="21">
        <f>Q773*Q772/'Advanced - Road'!$S$33</f>
        <v>98.152766346920515</v>
      </c>
      <c r="W773" s="21">
        <f t="shared" ref="W773" si="7463">W772</f>
        <v>98.155326758238061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0.52100000000000002</v>
      </c>
      <c r="I774" s="31">
        <f>VLOOKUP($C774,'Four Factors - Road'!$B:$O,8,FALSE)</f>
        <v>0.308</v>
      </c>
      <c r="J774" s="31">
        <f>VLOOKUP($C774,'Four Factors - Road'!$B:$O,9,FALSE)/100</f>
        <v>0.13</v>
      </c>
      <c r="K774" s="31">
        <f>VLOOKUP($C774,'Four Factors - Road'!$B:$O,10,FALSE)/100</f>
        <v>0.22</v>
      </c>
      <c r="L774" s="31">
        <f>VLOOKUP($C774,'Four Factors - Road'!$B:$O,11,FALSE)/100</f>
        <v>0.51700000000000002</v>
      </c>
      <c r="M774" s="31">
        <f>VLOOKUP($C774,'Four Factors - Road'!$B:$O,12,FALSE)</f>
        <v>0.28100000000000003</v>
      </c>
      <c r="N774" s="31">
        <f>VLOOKUP($C774,'Four Factors - Road'!$B:$O,13,FALSE)/100</f>
        <v>0.125</v>
      </c>
      <c r="O774" s="31">
        <f>VLOOKUP($C774,'Four Factors - Road'!$B:$O,14,FALSE)/100</f>
        <v>0.22699999999999998</v>
      </c>
      <c r="P774" s="17">
        <f>VLOOKUP($C774,'Advanced - Road'!B:T,18,FALSE)</f>
        <v>98.71</v>
      </c>
      <c r="Q774" s="17">
        <f>(P774+'Advanced - Road'!$S$33)/2</f>
        <v>98.765460878885321</v>
      </c>
      <c r="R774" s="31">
        <f t="shared" ref="R774" si="7467">AVERAGE(H774,L775)</f>
        <v>0.50350000000000006</v>
      </c>
      <c r="S774" s="31">
        <f t="shared" ref="S774" si="7468">AVERAGE(I774,M775)</f>
        <v>0.28000000000000003</v>
      </c>
      <c r="T774" s="31">
        <f t="shared" ref="T774" si="7469">AVERAGE(J774,N775)</f>
        <v>0.14150000000000001</v>
      </c>
      <c r="U774" s="31">
        <f t="shared" ref="U774" si="7470">AVERAGE(K774,O775)</f>
        <v>0.2175</v>
      </c>
      <c r="V774" s="17">
        <f>Q774*Q775/'Advanced - Home'!$S$33</f>
        <v>97.962986440818455</v>
      </c>
      <c r="W774" s="17">
        <f t="shared" ref="W774" si="7471">AVERAGE(V774:V775)</f>
        <v>97.960431113412625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0.52900000000000003</v>
      </c>
      <c r="I775" s="31">
        <f>VLOOKUP($C775,'Four Factors - Home'!$B:$O,8,FALSE)</f>
        <v>0.29199999999999998</v>
      </c>
      <c r="J775" s="31">
        <f>VLOOKUP($C775,'Four Factors - Home'!$B:$O,9,FALSE)/100</f>
        <v>0.13699999999999998</v>
      </c>
      <c r="K775" s="31">
        <f>VLOOKUP($C775,'Four Factors - Home'!$B:$O,10,FALSE)/100</f>
        <v>0.22699999999999998</v>
      </c>
      <c r="L775" s="31">
        <f>VLOOKUP($C775,'Four Factors - Home'!$B:$O,11,FALSE)/100</f>
        <v>0.48599999999999999</v>
      </c>
      <c r="M775" s="31">
        <f>VLOOKUP($C775,'Four Factors - Home'!$B:$O,12,FALSE)</f>
        <v>0.252</v>
      </c>
      <c r="N775" s="31">
        <f>VLOOKUP($C775,'Four Factors - Home'!$B:$O,13,FALSE)/100</f>
        <v>0.153</v>
      </c>
      <c r="O775" s="31">
        <f>VLOOKUP($C775,'Four Factors - Home'!$B:$O,14,FALSE)/100</f>
        <v>0.215</v>
      </c>
      <c r="P775" s="17">
        <f>VLOOKUP($C775,'Advanced - Home'!B:T,18,FALSE)</f>
        <v>97.21</v>
      </c>
      <c r="Q775" s="17">
        <f>(P775+'Advanced - Home'!$S$33)/2</f>
        <v>98.012883172561615</v>
      </c>
      <c r="R775" s="31">
        <f t="shared" ref="R775" si="7479">AVERAGE(H775,L774)</f>
        <v>0.52300000000000002</v>
      </c>
      <c r="S775" s="31">
        <f t="shared" ref="S775" si="7480">AVERAGE(I775,M774)</f>
        <v>0.28649999999999998</v>
      </c>
      <c r="T775" s="31">
        <f t="shared" ref="T775" si="7481">AVERAGE(J775,N774)</f>
        <v>0.13100000000000001</v>
      </c>
      <c r="U775" s="31">
        <f t="shared" ref="U775" si="7482">AVERAGE(K775,O774)</f>
        <v>0.22699999999999998</v>
      </c>
      <c r="V775" s="17">
        <f>Q775*Q774/'Advanced - Road'!$S$33</f>
        <v>97.957875786006781</v>
      </c>
      <c r="W775" s="17">
        <f t="shared" ref="W775" si="7483">W774</f>
        <v>97.960431113412625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0.52100000000000002</v>
      </c>
      <c r="I776" s="32">
        <f>VLOOKUP($C776,'Four Factors - Road'!$B:$O,8,FALSE)</f>
        <v>0.308</v>
      </c>
      <c r="J776" s="32">
        <f>VLOOKUP($C776,'Four Factors - Road'!$B:$O,9,FALSE)/100</f>
        <v>0.13</v>
      </c>
      <c r="K776" s="32">
        <f>VLOOKUP($C776,'Four Factors - Road'!$B:$O,10,FALSE)/100</f>
        <v>0.22</v>
      </c>
      <c r="L776" s="32">
        <f>VLOOKUP($C776,'Four Factors - Road'!$B:$O,11,FALSE)/100</f>
        <v>0.51700000000000002</v>
      </c>
      <c r="M776" s="32">
        <f>VLOOKUP($C776,'Four Factors - Road'!$B:$O,12,FALSE)</f>
        <v>0.28100000000000003</v>
      </c>
      <c r="N776" s="32">
        <f>VLOOKUP($C776,'Four Factors - Road'!$B:$O,13,FALSE)/100</f>
        <v>0.125</v>
      </c>
      <c r="O776" s="32">
        <f>VLOOKUP($C776,'Four Factors - Road'!$B:$O,14,FALSE)/100</f>
        <v>0.22699999999999998</v>
      </c>
      <c r="P776" s="21">
        <f>VLOOKUP($C776,'Advanced - Road'!B:T,18,FALSE)</f>
        <v>98.71</v>
      </c>
      <c r="Q776" s="21">
        <f>(P776+'Advanced - Road'!$S$33)/2</f>
        <v>98.765460878885321</v>
      </c>
      <c r="R776" s="32">
        <f t="shared" ref="R776" si="7487">AVERAGE(H776,L777)</f>
        <v>0.51249999999999996</v>
      </c>
      <c r="S776" s="32">
        <f t="shared" ref="S776" si="7488">AVERAGE(I776,M777)</f>
        <v>0.29049999999999998</v>
      </c>
      <c r="T776" s="32">
        <f t="shared" ref="T776" si="7489">AVERAGE(J776,N777)</f>
        <v>0.13650000000000001</v>
      </c>
      <c r="U776" s="32">
        <f t="shared" ref="U776" si="7490">AVERAGE(K776,O777)</f>
        <v>0.23199999999999998</v>
      </c>
      <c r="V776" s="21">
        <f>Q776*Q777/'Advanced - Home'!$S$33</f>
        <v>98.102915169142548</v>
      </c>
      <c r="W776" s="21">
        <f t="shared" ref="W776" si="7491">AVERAGE(V776:V777)</f>
        <v>98.100356191748816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98.152883172561616</v>
      </c>
      <c r="R777" s="32">
        <f t="shared" ref="R777" si="7499">AVERAGE(H777,L776)</f>
        <v>0.52150000000000007</v>
      </c>
      <c r="S777" s="32">
        <f t="shared" ref="S777" si="7500">AVERAGE(I777,M776)</f>
        <v>0.29800000000000004</v>
      </c>
      <c r="T777" s="32">
        <f t="shared" ref="T777" si="7501">AVERAGE(J777,N776)</f>
        <v>0.126</v>
      </c>
      <c r="U777" s="32">
        <f t="shared" ref="U777" si="7502">AVERAGE(K777,O776)</f>
        <v>0.24799999999999997</v>
      </c>
      <c r="V777" s="21">
        <f>Q777*Q776/'Advanced - Road'!$S$33</f>
        <v>98.097797214355083</v>
      </c>
      <c r="W777" s="21">
        <f t="shared" ref="W777" si="7503">W776</f>
        <v>98.100356191748816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0.52100000000000002</v>
      </c>
      <c r="I778" s="31">
        <f>VLOOKUP($C778,'Four Factors - Road'!$B:$O,8,FALSE)</f>
        <v>0.308</v>
      </c>
      <c r="J778" s="31">
        <f>VLOOKUP($C778,'Four Factors - Road'!$B:$O,9,FALSE)/100</f>
        <v>0.13</v>
      </c>
      <c r="K778" s="31">
        <f>VLOOKUP($C778,'Four Factors - Road'!$B:$O,10,FALSE)/100</f>
        <v>0.22</v>
      </c>
      <c r="L778" s="31">
        <f>VLOOKUP($C778,'Four Factors - Road'!$B:$O,11,FALSE)/100</f>
        <v>0.51700000000000002</v>
      </c>
      <c r="M778" s="31">
        <f>VLOOKUP($C778,'Four Factors - Road'!$B:$O,12,FALSE)</f>
        <v>0.28100000000000003</v>
      </c>
      <c r="N778" s="31">
        <f>VLOOKUP($C778,'Four Factors - Road'!$B:$O,13,FALSE)/100</f>
        <v>0.125</v>
      </c>
      <c r="O778" s="31">
        <f>VLOOKUP($C778,'Four Factors - Road'!$B:$O,14,FALSE)/100</f>
        <v>0.22699999999999998</v>
      </c>
      <c r="P778" s="17">
        <f>VLOOKUP($C778,'Advanced - Road'!B:T,18,FALSE)</f>
        <v>98.71</v>
      </c>
      <c r="Q778" s="17">
        <f>(P778+'Advanced - Road'!$S$33)/2</f>
        <v>98.765460878885321</v>
      </c>
      <c r="R778" s="31">
        <f t="shared" ref="R778" si="7507">AVERAGE(H778,L779)</f>
        <v>0.50350000000000006</v>
      </c>
      <c r="S778" s="31">
        <f t="shared" ref="S778" si="7508">AVERAGE(I778,M779)</f>
        <v>0.27200000000000002</v>
      </c>
      <c r="T778" s="31">
        <f t="shared" ref="T778" si="7509">AVERAGE(J778,N779)</f>
        <v>0.13200000000000001</v>
      </c>
      <c r="U778" s="31">
        <f t="shared" ref="U778" si="7510">AVERAGE(K778,O779)</f>
        <v>0.2135</v>
      </c>
      <c r="V778" s="17">
        <f>Q778*Q779/'Advanced - Home'!$S$33</f>
        <v>96.243862064265286</v>
      </c>
      <c r="W778" s="17">
        <f t="shared" ref="W778" si="7511">AVERAGE(V778:V779)</f>
        <v>96.241351579567834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0.52500000000000002</v>
      </c>
      <c r="I779" s="31">
        <f>VLOOKUP($C779,'Four Factors - Home'!$B:$O,8,FALSE)</f>
        <v>0.311</v>
      </c>
      <c r="J779" s="31">
        <f>VLOOKUP($C779,'Four Factors - Home'!$B:$O,9,FALSE)/100</f>
        <v>0.14499999999999999</v>
      </c>
      <c r="K779" s="31">
        <f>VLOOKUP($C779,'Four Factors - Home'!$B:$O,10,FALSE)/100</f>
        <v>0.215</v>
      </c>
      <c r="L779" s="31">
        <f>VLOOKUP($C779,'Four Factors - Home'!$B:$O,11,FALSE)/100</f>
        <v>0.48599999999999999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0.13400000000000001</v>
      </c>
      <c r="O779" s="31">
        <f>VLOOKUP($C779,'Four Factors - Home'!$B:$O,14,FALSE)/100</f>
        <v>0.20699999999999999</v>
      </c>
      <c r="P779" s="17">
        <f>VLOOKUP($C779,'Advanced - Home'!B:T,18,FALSE)</f>
        <v>93.77</v>
      </c>
      <c r="Q779" s="17">
        <f>(P779+'Advanced - Home'!$S$33)/2</f>
        <v>96.292883172561616</v>
      </c>
      <c r="R779" s="31">
        <f t="shared" ref="R779" si="7519">AVERAGE(H779,L778)</f>
        <v>0.52100000000000002</v>
      </c>
      <c r="S779" s="31">
        <f t="shared" ref="S779" si="7520">AVERAGE(I779,M778)</f>
        <v>0.29600000000000004</v>
      </c>
      <c r="T779" s="31">
        <f t="shared" ref="T779" si="7521">AVERAGE(J779,N778)</f>
        <v>0.13500000000000001</v>
      </c>
      <c r="U779" s="31">
        <f t="shared" ref="U779" si="7522">AVERAGE(K779,O778)</f>
        <v>0.22099999999999997</v>
      </c>
      <c r="V779" s="17">
        <f>Q779*Q778/'Advanced - Road'!$S$33</f>
        <v>96.238841094870381</v>
      </c>
      <c r="W779" s="17">
        <f t="shared" ref="W779" si="7523">W778</f>
        <v>96.241351579567834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0.52100000000000002</v>
      </c>
      <c r="I780" s="32">
        <f>VLOOKUP($C780,'Four Factors - Road'!$B:$O,8,FALSE)</f>
        <v>0.308</v>
      </c>
      <c r="J780" s="32">
        <f>VLOOKUP($C780,'Four Factors - Road'!$B:$O,9,FALSE)/100</f>
        <v>0.13</v>
      </c>
      <c r="K780" s="32">
        <f>VLOOKUP($C780,'Four Factors - Road'!$B:$O,10,FALSE)/100</f>
        <v>0.22</v>
      </c>
      <c r="L780" s="32">
        <f>VLOOKUP($C780,'Four Factors - Road'!$B:$O,11,FALSE)/100</f>
        <v>0.51700000000000002</v>
      </c>
      <c r="M780" s="32">
        <f>VLOOKUP($C780,'Four Factors - Road'!$B:$O,12,FALSE)</f>
        <v>0.28100000000000003</v>
      </c>
      <c r="N780" s="32">
        <f>VLOOKUP($C780,'Four Factors - Road'!$B:$O,13,FALSE)/100</f>
        <v>0.125</v>
      </c>
      <c r="O780" s="32">
        <f>VLOOKUP($C780,'Four Factors - Road'!$B:$O,14,FALSE)/100</f>
        <v>0.22699999999999998</v>
      </c>
      <c r="P780" s="21">
        <f>VLOOKUP($C780,'Advanced - Road'!B:T,18,FALSE)</f>
        <v>98.71</v>
      </c>
      <c r="Q780" s="21">
        <f>(P780+'Advanced - Road'!$S$33)/2</f>
        <v>98.765460878885321</v>
      </c>
      <c r="R780" s="32">
        <f t="shared" ref="R780" si="7527">AVERAGE(H780,L781)</f>
        <v>0.51849999999999996</v>
      </c>
      <c r="S780" s="32">
        <f t="shared" ref="S780" si="7528">AVERAGE(I780,M781)</f>
        <v>0.3</v>
      </c>
      <c r="T780" s="32">
        <f t="shared" ref="T780" si="7529">AVERAGE(J780,N781)</f>
        <v>0.14600000000000002</v>
      </c>
      <c r="U780" s="32">
        <f t="shared" ref="U780" si="7530">AVERAGE(K780,O781)</f>
        <v>0.23799999999999999</v>
      </c>
      <c r="V780" s="21">
        <f>Q780*Q781/'Advanced - Home'!$S$33</f>
        <v>99.007454448666152</v>
      </c>
      <c r="W780" s="21">
        <f t="shared" ref="W780" si="7531">AVERAGE(V780:V781)</f>
        <v>99.004871876707838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</v>
      </c>
      <c r="Q781" s="21">
        <f>(P781+'Advanced - Home'!$S$33)/2</f>
        <v>99.057883172561617</v>
      </c>
      <c r="R781" s="32">
        <f t="shared" ref="R781" si="7539">AVERAGE(H781,L780)</f>
        <v>0.52849999999999997</v>
      </c>
      <c r="S781" s="32">
        <f t="shared" ref="S781" si="7540">AVERAGE(I781,M780)</f>
        <v>0.27200000000000002</v>
      </c>
      <c r="T781" s="32">
        <f t="shared" ref="T781" si="7541">AVERAGE(J781,N780)</f>
        <v>0.13700000000000001</v>
      </c>
      <c r="U781" s="32">
        <f t="shared" ref="U781" si="7542">AVERAGE(K781,O780)</f>
        <v>0.23949999999999999</v>
      </c>
      <c r="V781" s="21">
        <f>Q781*Q780/'Advanced - Road'!$S$33</f>
        <v>99.002289304749524</v>
      </c>
      <c r="W781" s="21">
        <f t="shared" ref="W781" si="7543">W780</f>
        <v>99.004871876707838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99.985460878885334</v>
      </c>
      <c r="R782" s="31">
        <f t="shared" ref="R782" si="7547">AVERAGE(H782,L783)</f>
        <v>0.503</v>
      </c>
      <c r="S782" s="31">
        <f t="shared" ref="S782" si="7548">AVERAGE(I782,M783)</f>
        <v>0.24099999999999999</v>
      </c>
      <c r="T782" s="31">
        <f t="shared" ref="T782" si="7549">AVERAGE(J782,N783)</f>
        <v>0.158</v>
      </c>
      <c r="U782" s="31">
        <f t="shared" ref="U782" si="7550">AVERAGE(K782,O783)</f>
        <v>0.23949999999999999</v>
      </c>
      <c r="V782" s="17">
        <f>Q782*Q783/'Advanced - Home'!$S$33</f>
        <v>99.947129278491744</v>
      </c>
      <c r="W782" s="17">
        <f t="shared" ref="W782" si="7551">AVERAGE(V782:V783)</f>
        <v>99.944522195471322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0.51600000000000001</v>
      </c>
      <c r="I783" s="31">
        <f>VLOOKUP($C783,'Four Factors - Home'!$B:$O,8,FALSE)</f>
        <v>0.28899999999999998</v>
      </c>
      <c r="J783" s="31">
        <f>VLOOKUP($C783,'Four Factors - Home'!$B:$O,9,FALSE)/100</f>
        <v>0.15</v>
      </c>
      <c r="K783" s="31">
        <f>VLOOKUP($C783,'Four Factors - Home'!$B:$O,10,FALSE)/100</f>
        <v>0.248</v>
      </c>
      <c r="L783" s="31">
        <f>VLOOKUP($C783,'Four Factors - Home'!$B:$O,11,FALSE)/100</f>
        <v>0.52500000000000002</v>
      </c>
      <c r="M783" s="31">
        <f>VLOOKUP($C783,'Four Factors - Home'!$B:$O,12,FALSE)</f>
        <v>0.218</v>
      </c>
      <c r="N783" s="31">
        <f>VLOOKUP($C783,'Four Factors - Home'!$B:$O,13,FALSE)/100</f>
        <v>0.159</v>
      </c>
      <c r="O783" s="31">
        <f>VLOOKUP($C783,'Four Factors - Home'!$B:$O,14,FALSE)/100</f>
        <v>0.24299999999999999</v>
      </c>
      <c r="P783" s="17">
        <f>VLOOKUP($C783,'Advanced - Home'!B:T,18,FALSE)</f>
        <v>98.74</v>
      </c>
      <c r="Q783" s="17">
        <f>(P783+'Advanced - Home'!$S$33)/2</f>
        <v>98.777883172561616</v>
      </c>
      <c r="R783" s="31">
        <f t="shared" ref="R783" si="7559">AVERAGE(H783,L782)</f>
        <v>0.52800000000000002</v>
      </c>
      <c r="S783" s="31">
        <f t="shared" ref="S783" si="7560">AVERAGE(I783,M782)</f>
        <v>0.28699999999999998</v>
      </c>
      <c r="T783" s="31">
        <f t="shared" ref="T783" si="7561">AVERAGE(J783,N782)</f>
        <v>0.14300000000000002</v>
      </c>
      <c r="U783" s="31">
        <f t="shared" ref="U783" si="7562">AVERAGE(K783,O782)</f>
        <v>0.2505</v>
      </c>
      <c r="V783" s="17">
        <f>Q783*Q782/'Advanced - Road'!$S$33</f>
        <v>99.9419151124509</v>
      </c>
      <c r="W783" s="17">
        <f t="shared" ref="W783" si="7563">W782</f>
        <v>99.944522195471322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99.985460878885334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102.1782301381252</v>
      </c>
      <c r="W784" s="21">
        <f t="shared" ref="W784" si="7571">AVERAGE(V784:V785)</f>
        <v>102.1755648576837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100.98288317256163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102.17289957724219</v>
      </c>
      <c r="W785" s="21">
        <f t="shared" ref="W785" si="7583">W784</f>
        <v>102.1755648576837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99.985460878885334</v>
      </c>
      <c r="R786" s="31">
        <f t="shared" ref="R786" si="7587">AVERAGE(H786,L787)</f>
        <v>0.49199999999999999</v>
      </c>
      <c r="S786" s="31">
        <f t="shared" ref="S786" si="7588">AVERAGE(I786,M787)</f>
        <v>0.26300000000000001</v>
      </c>
      <c r="T786" s="31">
        <f t="shared" ref="T786" si="7589">AVERAGE(J786,N787)</f>
        <v>0.14650000000000002</v>
      </c>
      <c r="U786" s="31">
        <f t="shared" ref="U786" si="7590">AVERAGE(K786,O787)</f>
        <v>0.245</v>
      </c>
      <c r="V786" s="17">
        <f>Q786*Q787/'Advanced - Home'!$S$33</f>
        <v>100.48846214012616</v>
      </c>
      <c r="W786" s="17">
        <f t="shared" ref="W786" si="7591">AVERAGE(V786:V787)</f>
        <v>100.48584093664303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99.312883172561612</v>
      </c>
      <c r="R787" s="31">
        <f t="shared" ref="R787" si="7599">AVERAGE(H787,L786)</f>
        <v>0.53449999999999998</v>
      </c>
      <c r="S787" s="31">
        <f t="shared" ref="S787" si="7600">AVERAGE(I787,M786)</f>
        <v>0.27600000000000002</v>
      </c>
      <c r="T787" s="31">
        <f t="shared" ref="T787" si="7601">AVERAGE(J787,N786)</f>
        <v>0.13750000000000001</v>
      </c>
      <c r="U787" s="31">
        <f t="shared" ref="U787" si="7602">AVERAGE(K787,O786)</f>
        <v>0.23799999999999999</v>
      </c>
      <c r="V787" s="17">
        <f>Q787*Q786/'Advanced - Road'!$S$33</f>
        <v>100.48321973315988</v>
      </c>
      <c r="W787" s="17">
        <f t="shared" ref="W787" si="7603">W786</f>
        <v>100.48584093664303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99.985460878885334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100.09384566155154</v>
      </c>
      <c r="W788" s="21">
        <f t="shared" ref="W788" si="7611">AVERAGE(V788:V789)</f>
        <v>100.09123475148982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98.922883172561626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100.0886238414281</v>
      </c>
      <c r="W789" s="21">
        <f t="shared" ref="W789" si="7623">W788</f>
        <v>100.09123475148982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99.985460878885334</v>
      </c>
      <c r="R790" s="31">
        <f t="shared" ref="R790" si="7627">AVERAGE(H790,L791)</f>
        <v>0.49950000000000006</v>
      </c>
      <c r="S790" s="31">
        <f t="shared" ref="S790" si="7628">AVERAGE(I790,M791)</f>
        <v>0.24199999999999999</v>
      </c>
      <c r="T790" s="31">
        <f t="shared" ref="T790" si="7629">AVERAGE(J790,N791)</f>
        <v>0.14699999999999999</v>
      </c>
      <c r="U790" s="31">
        <f t="shared" ref="U790" si="7630">AVERAGE(K790,O791)</f>
        <v>0.21950000000000003</v>
      </c>
      <c r="V790" s="17">
        <f>Q790*Q791/'Advanced - Home'!$S$33</f>
        <v>99.350145375007045</v>
      </c>
      <c r="W790" s="17">
        <f t="shared" ref="W790" si="7631">AVERAGE(V790:V791)</f>
        <v>99.347553864085683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0.28699999999999998</v>
      </c>
      <c r="J791" s="31">
        <f>VLOOKUP($C791,'Four Factors - Home'!$B:$O,9,FALSE)/100</f>
        <v>0.13200000000000001</v>
      </c>
      <c r="K791" s="31">
        <f>VLOOKUP($C791,'Four Factors - Home'!$B:$O,10,FALSE)/100</f>
        <v>0.29699999999999999</v>
      </c>
      <c r="L791" s="31">
        <f>VLOOKUP($C791,'Four Factors - Home'!$B:$O,11,FALSE)/100</f>
        <v>0.51800000000000002</v>
      </c>
      <c r="M791" s="31">
        <f>VLOOKUP($C791,'Four Factors - Home'!$B:$O,12,FALSE)</f>
        <v>0.22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97.56</v>
      </c>
      <c r="Q791" s="17">
        <f>(P791+'Advanced - Home'!$S$33)/2</f>
        <v>98.187883172561612</v>
      </c>
      <c r="R791" s="31">
        <f t="shared" ref="R791" si="7639">AVERAGE(H791,L790)</f>
        <v>0.50600000000000001</v>
      </c>
      <c r="S791" s="31">
        <f t="shared" ref="S791" si="7640">AVERAGE(I791,M790)</f>
        <v>0.28599999999999998</v>
      </c>
      <c r="T791" s="31">
        <f t="shared" ref="T791" si="7641">AVERAGE(J791,N790)</f>
        <v>0.13400000000000001</v>
      </c>
      <c r="U791" s="31">
        <f t="shared" ref="U791" si="7642">AVERAGE(K791,O790)</f>
        <v>0.27500000000000002</v>
      </c>
      <c r="V791" s="17">
        <f>Q791*Q790/'Advanced - Road'!$S$33</f>
        <v>99.344962353164334</v>
      </c>
      <c r="W791" s="17">
        <f t="shared" ref="W791" si="7643">W790</f>
        <v>99.347553864085683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99.985460878885334</v>
      </c>
      <c r="R792" s="32">
        <f t="shared" ref="R792" si="7647">AVERAGE(H792,L793)</f>
        <v>0.49050000000000005</v>
      </c>
      <c r="S792" s="32">
        <f t="shared" ref="S792" si="7648">AVERAGE(I792,M793)</f>
        <v>0.23899999999999999</v>
      </c>
      <c r="T792" s="32">
        <f t="shared" ref="T792" si="7649">AVERAGE(J792,N793)</f>
        <v>0.14200000000000002</v>
      </c>
      <c r="U792" s="32">
        <f t="shared" ref="U792" si="7650">AVERAGE(K792,O793)</f>
        <v>0.23649999999999999</v>
      </c>
      <c r="V792" s="21">
        <f>Q792*Q793/'Advanced - Home'!$S$33</f>
        <v>99.947129278491744</v>
      </c>
      <c r="W792" s="21">
        <f t="shared" ref="W792" si="7651">AVERAGE(V792:V793)</f>
        <v>99.944522195471322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0.27900000000000003</v>
      </c>
      <c r="J793" s="32">
        <f>VLOOKUP($C793,'Four Factors - Home'!$B:$O,9,FALSE)/100</f>
        <v>0.13</v>
      </c>
      <c r="K793" s="32">
        <f>VLOOKUP($C793,'Four Factors - Home'!$B:$O,10,FALSE)/100</f>
        <v>0.23699999999999999</v>
      </c>
      <c r="L793" s="32">
        <f>VLOOKUP($C793,'Four Factors - Home'!$B:$O,11,FALSE)/100</f>
        <v>0.5</v>
      </c>
      <c r="M793" s="32">
        <f>VLOOKUP($C793,'Four Factors - Home'!$B:$O,12,FALSE)</f>
        <v>0.214</v>
      </c>
      <c r="N793" s="32">
        <f>VLOOKUP($C793,'Four Factors - Home'!$B:$O,13,FALSE)/100</f>
        <v>0.127</v>
      </c>
      <c r="O793" s="32">
        <f>VLOOKUP($C793,'Four Factors - Home'!$B:$O,14,FALSE)/100</f>
        <v>0.23699999999999999</v>
      </c>
      <c r="P793" s="21">
        <f>VLOOKUP($C793,'Advanced - Home'!B:T,18,FALSE)</f>
        <v>98.74</v>
      </c>
      <c r="Q793" s="21">
        <f>(P793+'Advanced - Home'!$S$33)/2</f>
        <v>98.777883172561616</v>
      </c>
      <c r="R793" s="32">
        <f t="shared" ref="R793" si="7659">AVERAGE(H793,L792)</f>
        <v>0.54849999999999999</v>
      </c>
      <c r="S793" s="32">
        <f t="shared" ref="S793" si="7660">AVERAGE(I793,M792)</f>
        <v>0.28200000000000003</v>
      </c>
      <c r="T793" s="32">
        <f t="shared" ref="T793" si="7661">AVERAGE(J793,N792)</f>
        <v>0.13300000000000001</v>
      </c>
      <c r="U793" s="32">
        <f t="shared" ref="U793" si="7662">AVERAGE(K793,O792)</f>
        <v>0.245</v>
      </c>
      <c r="V793" s="21">
        <f>Q793*Q792/'Advanced - Road'!$S$33</f>
        <v>99.9419151124509</v>
      </c>
      <c r="W793" s="21">
        <f t="shared" ref="W793" si="7663">W792</f>
        <v>99.944522195471322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99.985460878885334</v>
      </c>
      <c r="R794" s="31">
        <f t="shared" ref="R794" si="7667">AVERAGE(H794,L795)</f>
        <v>0.49199999999999999</v>
      </c>
      <c r="S794" s="31">
        <f t="shared" ref="S794" si="7668">AVERAGE(I794,M795)</f>
        <v>0.27</v>
      </c>
      <c r="T794" s="31">
        <f t="shared" ref="T794" si="7669">AVERAGE(J794,N795)</f>
        <v>0.1585</v>
      </c>
      <c r="U794" s="31">
        <f t="shared" ref="U794" si="7670">AVERAGE(K794,O795)</f>
        <v>0.23200000000000001</v>
      </c>
      <c r="V794" s="17">
        <f>Q794*Q795/'Advanced - Home'!$S$33</f>
        <v>97.387181353379447</v>
      </c>
      <c r="W794" s="17">
        <f t="shared" ref="W794" si="7671">AVERAGE(V794:V795)</f>
        <v>97.38464104563127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0.246</v>
      </c>
      <c r="J795" s="31">
        <f>VLOOKUP($C795,'Four Factors - Home'!$B:$O,9,FALSE)/100</f>
        <v>0.127</v>
      </c>
      <c r="K795" s="31">
        <f>VLOOKUP($C795,'Four Factors - Home'!$B:$O,10,FALSE)/100</f>
        <v>0.188</v>
      </c>
      <c r="L795" s="31">
        <f>VLOOKUP($C795,'Four Factors - Home'!$B:$O,11,FALSE)/100</f>
        <v>0.503</v>
      </c>
      <c r="M795" s="31">
        <f>VLOOKUP($C795,'Four Factors - Home'!$B:$O,12,FALSE)</f>
        <v>0.27600000000000002</v>
      </c>
      <c r="N795" s="31">
        <f>VLOOKUP($C795,'Four Factors - Home'!$B:$O,13,FALSE)/100</f>
        <v>0.16</v>
      </c>
      <c r="O795" s="31">
        <f>VLOOKUP($C795,'Four Factors - Home'!$B:$O,14,FALSE)/100</f>
        <v>0.22800000000000001</v>
      </c>
      <c r="P795" s="17">
        <f>VLOOKUP($C795,'Advanced - Home'!B:T,18,FALSE)</f>
        <v>93.68</v>
      </c>
      <c r="Q795" s="17">
        <f>(P795+'Advanced - Home'!$S$33)/2</f>
        <v>96.247883172561615</v>
      </c>
      <c r="R795" s="31">
        <f t="shared" ref="R795" si="7679">AVERAGE(H795,L794)</f>
        <v>0.52649999999999997</v>
      </c>
      <c r="S795" s="31">
        <f t="shared" ref="S795" si="7680">AVERAGE(I795,M794)</f>
        <v>0.26549999999999996</v>
      </c>
      <c r="T795" s="31">
        <f t="shared" ref="T795" si="7681">AVERAGE(J795,N794)</f>
        <v>0.13150000000000001</v>
      </c>
      <c r="U795" s="31">
        <f t="shared" ref="U795" si="7682">AVERAGE(K795,O794)</f>
        <v>0.2205</v>
      </c>
      <c r="V795" s="17">
        <f>Q795*Q794/'Advanced - Road'!$S$33</f>
        <v>97.382100737883107</v>
      </c>
      <c r="W795" s="17">
        <f t="shared" ref="W795" si="7683">W794</f>
        <v>97.38464104563127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99.985460878885334</v>
      </c>
      <c r="R796" s="32">
        <f t="shared" ref="R796" si="7687">AVERAGE(H796,L797)</f>
        <v>0.50700000000000001</v>
      </c>
      <c r="S796" s="32">
        <f t="shared" ref="S796" si="7688">AVERAGE(I796,M797)</f>
        <v>0.25950000000000001</v>
      </c>
      <c r="T796" s="32">
        <f t="shared" ref="T796" si="7689">AVERAGE(J796,N797)</f>
        <v>0.13500000000000001</v>
      </c>
      <c r="U796" s="32">
        <f t="shared" ref="U796" si="7690">AVERAGE(K796,O797)</f>
        <v>0.2225</v>
      </c>
      <c r="V796" s="21">
        <f>Q796*Q797/'Advanced - Home'!$S$33</f>
        <v>100.57952748133569</v>
      </c>
      <c r="W796" s="21">
        <f t="shared" ref="W796" si="7691">AVERAGE(V796:V797)</f>
        <v>100.57690390244761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0.53700000000000003</v>
      </c>
      <c r="I797" s="32">
        <f>VLOOKUP($C797,'Four Factors - Home'!$B:$O,8,FALSE)</f>
        <v>0.28599999999999998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0.28100000000000003</v>
      </c>
      <c r="L797" s="32">
        <f>VLOOKUP($C797,'Four Factors - Home'!$B:$O,11,FALSE)/100</f>
        <v>0.53299999999999992</v>
      </c>
      <c r="M797" s="32">
        <f>VLOOKUP($C797,'Four Factors - Home'!$B:$O,12,FALSE)</f>
        <v>0.255</v>
      </c>
      <c r="N797" s="32">
        <f>VLOOKUP($C797,'Four Factors - Home'!$B:$O,13,FALSE)/100</f>
        <v>0.113</v>
      </c>
      <c r="O797" s="32">
        <f>VLOOKUP($C797,'Four Factors - Home'!$B:$O,14,FALSE)/100</f>
        <v>0.20899999999999999</v>
      </c>
      <c r="P797" s="21">
        <f>VLOOKUP($C797,'Advanced - Home'!B:T,18,FALSE)</f>
        <v>99.99</v>
      </c>
      <c r="Q797" s="21">
        <f>(P797+'Advanced - Home'!$S$33)/2</f>
        <v>99.402883172561616</v>
      </c>
      <c r="R797" s="32">
        <f t="shared" ref="R797" si="7699">AVERAGE(H797,L796)</f>
        <v>0.53849999999999998</v>
      </c>
      <c r="S797" s="32">
        <f t="shared" ref="S797" si="7700">AVERAGE(I797,M796)</f>
        <v>0.28549999999999998</v>
      </c>
      <c r="T797" s="32">
        <f t="shared" ref="T797" si="7701">AVERAGE(J797,N796)</f>
        <v>0.14000000000000001</v>
      </c>
      <c r="U797" s="32">
        <f t="shared" ref="U797" si="7702">AVERAGE(K797,O796)</f>
        <v>0.26700000000000002</v>
      </c>
      <c r="V797" s="21">
        <f>Q797*Q796/'Advanced - Road'!$S$33</f>
        <v>100.57428032355953</v>
      </c>
      <c r="W797" s="21">
        <f t="shared" ref="W797" si="7703">W796</f>
        <v>100.57690390244761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99.985460878885334</v>
      </c>
      <c r="R798" s="31">
        <f t="shared" ref="R798" si="7707">AVERAGE(H798,L799)</f>
        <v>0.48599999999999999</v>
      </c>
      <c r="S798" s="31">
        <f t="shared" ref="S798" si="7708">AVERAGE(I798,M799)</f>
        <v>0.26850000000000002</v>
      </c>
      <c r="T798" s="31">
        <f t="shared" ref="T798" si="7709">AVERAGE(J798,N799)</f>
        <v>0.14800000000000002</v>
      </c>
      <c r="U798" s="31">
        <f t="shared" ref="U798" si="7710">AVERAGE(K798,O799)</f>
        <v>0.21300000000000002</v>
      </c>
      <c r="V798" s="17">
        <f>Q798*Q799/'Advanced - Home'!$S$33</f>
        <v>99.724525111090671</v>
      </c>
      <c r="W798" s="17">
        <f t="shared" ref="W798" si="7711">AVERAGE(V798:V799)</f>
        <v>99.721923834615666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0.503</v>
      </c>
      <c r="I799" s="31">
        <f>VLOOKUP($C799,'Four Factors - Home'!$B:$O,8,FALSE)</f>
        <v>0.22600000000000001</v>
      </c>
      <c r="J799" s="31">
        <f>VLOOKUP($C799,'Four Factors - Home'!$B:$O,9,FALSE)/100</f>
        <v>0.124</v>
      </c>
      <c r="K799" s="31">
        <f>VLOOKUP($C799,'Four Factors - Home'!$B:$O,10,FALSE)/100</f>
        <v>0.24199999999999999</v>
      </c>
      <c r="L799" s="31">
        <f>VLOOKUP($C799,'Four Factors - Home'!$B:$O,11,FALSE)/100</f>
        <v>0.49099999999999999</v>
      </c>
      <c r="M799" s="31">
        <f>VLOOKUP($C799,'Four Factors - Home'!$B:$O,12,FALSE)</f>
        <v>0.27300000000000002</v>
      </c>
      <c r="N799" s="31">
        <f>VLOOKUP($C799,'Four Factors - Home'!$B:$O,13,FALSE)/100</f>
        <v>0.13900000000000001</v>
      </c>
      <c r="O799" s="31">
        <f>VLOOKUP($C799,'Four Factors - Home'!$B:$O,14,FALSE)/100</f>
        <v>0.19</v>
      </c>
      <c r="P799" s="17">
        <f>VLOOKUP($C799,'Advanced - Home'!B:T,18,FALSE)</f>
        <v>98.3</v>
      </c>
      <c r="Q799" s="17">
        <f>(P799+'Advanced - Home'!$S$33)/2</f>
        <v>98.557883172561617</v>
      </c>
      <c r="R799" s="31">
        <f t="shared" ref="R799" si="7721">AVERAGE(H799,L798)</f>
        <v>0.52150000000000007</v>
      </c>
      <c r="S799" s="31">
        <f t="shared" ref="S799" si="7722">AVERAGE(I799,M798)</f>
        <v>0.2555</v>
      </c>
      <c r="T799" s="31">
        <f t="shared" ref="T799" si="7723">AVERAGE(J799,N798)</f>
        <v>0.13</v>
      </c>
      <c r="U799" s="31">
        <f t="shared" ref="U799" si="7724">AVERAGE(K799,O798)</f>
        <v>0.2475</v>
      </c>
      <c r="V799" s="17">
        <f>Q799*Q798/'Advanced - Road'!$S$33</f>
        <v>99.719322558140647</v>
      </c>
      <c r="W799" s="17">
        <f t="shared" ref="W799" si="7725">W798</f>
        <v>99.721923834615666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99.985460878885334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101.95562597072411</v>
      </c>
      <c r="W800" s="21">
        <f t="shared" ref="W800" si="7733">AVERAGE(V800:V801)</f>
        <v>101.95296649682803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100.76288317256162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101.95030702293194</v>
      </c>
      <c r="W801" s="21">
        <f t="shared" ref="W801" si="7745">W800</f>
        <v>101.95296649682803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99.985460878885334</v>
      </c>
      <c r="R802" s="31">
        <f t="shared" ref="R802" si="7749">AVERAGE(H802,L803)</f>
        <v>0.495</v>
      </c>
      <c r="S802" s="31">
        <f t="shared" ref="S802" si="7750">AVERAGE(I802,M803)</f>
        <v>0.2505</v>
      </c>
      <c r="T802" s="31">
        <f t="shared" ref="T802" si="7751">AVERAGE(J802,N803)</f>
        <v>0.153</v>
      </c>
      <c r="U802" s="31">
        <f t="shared" ref="U802" si="7752">AVERAGE(K802,O803)</f>
        <v>0.24100000000000002</v>
      </c>
      <c r="V802" s="17">
        <f>Q802*Q803/'Advanced - Home'!$S$33</f>
        <v>101.79373203079606</v>
      </c>
      <c r="W802" s="17">
        <f t="shared" ref="W802" si="7753">AVERAGE(V802:V803)</f>
        <v>101.7910767798421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0.54500000000000004</v>
      </c>
      <c r="I803" s="31">
        <f>VLOOKUP($C803,'Four Factors - Home'!$B:$O,8,FALSE)</f>
        <v>0.312</v>
      </c>
      <c r="J803" s="31">
        <f>VLOOKUP($C803,'Four Factors - Home'!$B:$O,9,FALSE)/100</f>
        <v>0.13800000000000001</v>
      </c>
      <c r="K803" s="31">
        <f>VLOOKUP($C803,'Four Factors - Home'!$B:$O,10,FALSE)/100</f>
        <v>0.252</v>
      </c>
      <c r="L803" s="31">
        <f>VLOOKUP($C803,'Four Factors - Home'!$B:$O,11,FALSE)/100</f>
        <v>0.50900000000000001</v>
      </c>
      <c r="M803" s="31">
        <f>VLOOKUP($C803,'Four Factors - Home'!$B:$O,12,FALSE)</f>
        <v>0.23699999999999999</v>
      </c>
      <c r="N803" s="31">
        <f>VLOOKUP($C803,'Four Factors - Home'!$B:$O,13,FALSE)/100</f>
        <v>0.14899999999999999</v>
      </c>
      <c r="O803" s="31">
        <f>VLOOKUP($C803,'Four Factors - Home'!$B:$O,14,FALSE)/100</f>
        <v>0.24600000000000002</v>
      </c>
      <c r="P803" s="17">
        <f>VLOOKUP($C803,'Advanced - Home'!B:T,18,FALSE)</f>
        <v>102.39</v>
      </c>
      <c r="Q803" s="17">
        <f>(P803+'Advanced - Home'!$S$33)/2</f>
        <v>100.60288317256162</v>
      </c>
      <c r="R803" s="31">
        <f t="shared" ref="R803" si="7761">AVERAGE(H803,L802)</f>
        <v>0.54249999999999998</v>
      </c>
      <c r="S803" s="31">
        <f t="shared" ref="S803" si="7762">AVERAGE(I803,M802)</f>
        <v>0.29849999999999999</v>
      </c>
      <c r="T803" s="31">
        <f t="shared" ref="T803" si="7763">AVERAGE(J803,N802)</f>
        <v>0.13700000000000001</v>
      </c>
      <c r="U803" s="31">
        <f t="shared" ref="U803" si="7764">AVERAGE(K803,O802)</f>
        <v>0.2525</v>
      </c>
      <c r="V803" s="17">
        <f>Q803*Q802/'Advanced - Road'!$S$33</f>
        <v>101.78842152888814</v>
      </c>
      <c r="W803" s="17">
        <f t="shared" ref="W803" si="7765">W802</f>
        <v>101.7910767798421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99.985460878885334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99.901596607886987</v>
      </c>
      <c r="W804" s="21">
        <f t="shared" ref="W804" si="7773">AVERAGE(V804:V805)</f>
        <v>99.898990712569031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0.52500000000000002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98.732883172561628</v>
      </c>
      <c r="R805" s="32">
        <f t="shared" ref="R805" si="7781">AVERAGE(H805,L804)</f>
        <v>0.53249999999999997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99.896384817251089</v>
      </c>
      <c r="W805" s="21">
        <f t="shared" ref="W805" si="7785">W804</f>
        <v>99.898990712569031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99.985460878885334</v>
      </c>
      <c r="R806" s="31">
        <f t="shared" ref="R806" si="7789">AVERAGE(H806,L807)</f>
        <v>0.48450000000000004</v>
      </c>
      <c r="S806" s="31">
        <f t="shared" ref="S806" si="7790">AVERAGE(I806,M807)</f>
        <v>0.27250000000000002</v>
      </c>
      <c r="T806" s="31">
        <f t="shared" ref="T806" si="7791">AVERAGE(J806,N807)</f>
        <v>0.154</v>
      </c>
      <c r="U806" s="31">
        <f t="shared" ref="U806" si="7792">AVERAGE(K806,O807)</f>
        <v>0.24199999999999999</v>
      </c>
      <c r="V806" s="17">
        <f>Q806*Q807/'Advanced - Home'!$S$33</f>
        <v>99.795353709809191</v>
      </c>
      <c r="W806" s="17">
        <f t="shared" ref="W806" si="7793">AVERAGE(V806:V807)</f>
        <v>99.792750585796995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0.53799999999999992</v>
      </c>
      <c r="I807" s="31">
        <f>VLOOKUP($C807,'Four Factors - Home'!$B:$O,8,FALSE)</f>
        <v>0.29599999999999999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0.48799999999999999</v>
      </c>
      <c r="M807" s="31">
        <f>VLOOKUP($C807,'Four Factors - Home'!$B:$O,12,FALSE)</f>
        <v>0.28100000000000003</v>
      </c>
      <c r="N807" s="31">
        <f>VLOOKUP($C807,'Four Factors - Home'!$B:$O,13,FALSE)/100</f>
        <v>0.151</v>
      </c>
      <c r="O807" s="31">
        <f>VLOOKUP($C807,'Four Factors - Home'!$B:$O,14,FALSE)/100</f>
        <v>0.248</v>
      </c>
      <c r="P807" s="17">
        <f>VLOOKUP($C807,'Advanced - Home'!B:T,18,FALSE)</f>
        <v>98.44</v>
      </c>
      <c r="Q807" s="17">
        <f>(P807+'Advanced - Home'!$S$33)/2</f>
        <v>98.62788317256161</v>
      </c>
      <c r="R807" s="31">
        <f t="shared" ref="R807" si="7801">AVERAGE(H807,L806)</f>
        <v>0.53899999999999992</v>
      </c>
      <c r="S807" s="31">
        <f t="shared" ref="S807" si="7802">AVERAGE(I807,M806)</f>
        <v>0.29049999999999998</v>
      </c>
      <c r="T807" s="31">
        <f t="shared" ref="T807" si="7803">AVERAGE(J807,N806)</f>
        <v>0.13600000000000001</v>
      </c>
      <c r="U807" s="31">
        <f t="shared" ref="U807" si="7804">AVERAGE(K807,O806)</f>
        <v>0.23699999999999999</v>
      </c>
      <c r="V807" s="17">
        <f>Q807*Q806/'Advanced - Road'!$S$33</f>
        <v>99.790147461784812</v>
      </c>
      <c r="W807" s="17">
        <f t="shared" ref="W807" si="7805">W806</f>
        <v>99.792750585796995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99.985460878885334</v>
      </c>
      <c r="R808" s="32">
        <f t="shared" ref="R808" si="7809">AVERAGE(H808,L809)</f>
        <v>0.50650000000000006</v>
      </c>
      <c r="S808" s="32">
        <f t="shared" ref="S808" si="7810">AVERAGE(I808,M809)</f>
        <v>0.26600000000000001</v>
      </c>
      <c r="T808" s="32">
        <f t="shared" ref="T808" si="7811">AVERAGE(J808,N809)</f>
        <v>0.15050000000000002</v>
      </c>
      <c r="U808" s="32">
        <f t="shared" ref="U808" si="7812">AVERAGE(K808,O809)</f>
        <v>0.23499999999999999</v>
      </c>
      <c r="V808" s="21">
        <f>Q808*Q809/'Advanced - Home'!$S$33</f>
        <v>100.76165816375475</v>
      </c>
      <c r="W808" s="21">
        <f t="shared" ref="W808" si="7813">AVERAGE(V808:V809)</f>
        <v>100.75902983405679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0.51500000000000001</v>
      </c>
      <c r="I809" s="32">
        <f>VLOOKUP($C809,'Four Factors - Home'!$B:$O,8,FALSE)</f>
        <v>0.26200000000000001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0.26400000000000001</v>
      </c>
      <c r="L809" s="32">
        <f>VLOOKUP($C809,'Four Factors - Home'!$B:$O,11,FALSE)/100</f>
        <v>0.53200000000000003</v>
      </c>
      <c r="M809" s="32">
        <f>VLOOKUP($C809,'Four Factors - Home'!$B:$O,12,FALSE)</f>
        <v>0.26800000000000002</v>
      </c>
      <c r="N809" s="32">
        <f>VLOOKUP($C809,'Four Factors - Home'!$B:$O,13,FALSE)/100</f>
        <v>0.14400000000000002</v>
      </c>
      <c r="O809" s="32">
        <f>VLOOKUP($C809,'Four Factors - Home'!$B:$O,14,FALSE)/100</f>
        <v>0.23399999999999999</v>
      </c>
      <c r="P809" s="21">
        <f>VLOOKUP($C809,'Advanced - Home'!B:T,18,FALSE)</f>
        <v>100.35</v>
      </c>
      <c r="Q809" s="21">
        <f>(P809+'Advanced - Home'!$S$33)/2</f>
        <v>99.582883172561623</v>
      </c>
      <c r="R809" s="32">
        <f t="shared" ref="R809" si="7821">AVERAGE(H809,L808)</f>
        <v>0.52750000000000008</v>
      </c>
      <c r="S809" s="32">
        <f t="shared" ref="S809" si="7822">AVERAGE(I809,M808)</f>
        <v>0.27349999999999997</v>
      </c>
      <c r="T809" s="32">
        <f t="shared" ref="T809" si="7823">AVERAGE(J809,N808)</f>
        <v>0.14150000000000001</v>
      </c>
      <c r="U809" s="32">
        <f t="shared" ref="U809" si="7824">AVERAGE(K809,O808)</f>
        <v>0.25850000000000001</v>
      </c>
      <c r="V809" s="21">
        <f>Q809*Q808/'Advanced - Road'!$S$33</f>
        <v>100.75640150435883</v>
      </c>
      <c r="W809" s="21">
        <f t="shared" ref="W809" si="7825">W808</f>
        <v>100.75902983405679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99.985460878885334</v>
      </c>
      <c r="R810" s="31">
        <f t="shared" ref="R810" si="7829">AVERAGE(H810,L811)</f>
        <v>0.47900000000000004</v>
      </c>
      <c r="S810" s="31">
        <f t="shared" ref="S810" si="7830">AVERAGE(I810,M811)</f>
        <v>0.308</v>
      </c>
      <c r="T810" s="31">
        <f t="shared" ref="T810" si="7831">AVERAGE(J810,N811)</f>
        <v>0.154</v>
      </c>
      <c r="U810" s="31">
        <f t="shared" ref="U810" si="7832">AVERAGE(K810,O811)</f>
        <v>0.224</v>
      </c>
      <c r="V810" s="17">
        <f>Q810*Q811/'Advanced - Home'!$S$33</f>
        <v>98.510320561630309</v>
      </c>
      <c r="W810" s="17">
        <f t="shared" ref="W810" si="7833">AVERAGE(V810:V811)</f>
        <v>98.507750957221191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0.46899999999999997</v>
      </c>
      <c r="I811" s="31">
        <f>VLOOKUP($C811,'Four Factors - Home'!$B:$O,8,FALSE)</f>
        <v>0.29699999999999999</v>
      </c>
      <c r="J811" s="31">
        <f>VLOOKUP($C811,'Four Factors - Home'!$B:$O,9,FALSE)/100</f>
        <v>0.14199999999999999</v>
      </c>
      <c r="K811" s="31">
        <f>VLOOKUP($C811,'Four Factors - Home'!$B:$O,10,FALSE)/100</f>
        <v>0.27399999999999997</v>
      </c>
      <c r="L811" s="31">
        <f>VLOOKUP($C811,'Four Factors - Home'!$B:$O,11,FALSE)/100</f>
        <v>0.47700000000000004</v>
      </c>
      <c r="M811" s="31">
        <f>VLOOKUP($C811,'Four Factors - Home'!$B:$O,12,FALSE)</f>
        <v>0.35199999999999998</v>
      </c>
      <c r="N811" s="31">
        <f>VLOOKUP($C811,'Four Factors - Home'!$B:$O,13,FALSE)/100</f>
        <v>0.151</v>
      </c>
      <c r="O811" s="31">
        <f>VLOOKUP($C811,'Four Factors - Home'!$B:$O,14,FALSE)/100</f>
        <v>0.21199999999999999</v>
      </c>
      <c r="P811" s="17">
        <f>VLOOKUP($C811,'Advanced - Home'!B:T,18,FALSE)</f>
        <v>95.9</v>
      </c>
      <c r="Q811" s="17">
        <f>(P811+'Advanced - Home'!$S$33)/2</f>
        <v>97.357883172561628</v>
      </c>
      <c r="R811" s="31">
        <f t="shared" ref="R811" si="7841">AVERAGE(H811,L810)</f>
        <v>0.50449999999999995</v>
      </c>
      <c r="S811" s="31">
        <f t="shared" ref="S811" si="7842">AVERAGE(I811,M810)</f>
        <v>0.29099999999999998</v>
      </c>
      <c r="T811" s="31">
        <f t="shared" ref="T811" si="7843">AVERAGE(J811,N810)</f>
        <v>0.13900000000000001</v>
      </c>
      <c r="U811" s="31">
        <f t="shared" ref="U811" si="7844">AVERAGE(K811,O810)</f>
        <v>0.26349999999999996</v>
      </c>
      <c r="V811" s="17">
        <f>Q811*Q810/'Advanced - Road'!$S$33</f>
        <v>98.505181352812073</v>
      </c>
      <c r="W811" s="17">
        <f t="shared" ref="W811" si="7845">W810</f>
        <v>98.507750957221191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99.985460878885334</v>
      </c>
      <c r="R812" s="32">
        <f t="shared" ref="R812" si="7849">AVERAGE(H812,L813)</f>
        <v>0.48499999999999999</v>
      </c>
      <c r="S812" s="32">
        <f t="shared" ref="S812" si="7850">AVERAGE(I812,M813)</f>
        <v>0.26300000000000001</v>
      </c>
      <c r="T812" s="32">
        <f t="shared" ref="T812" si="7851">AVERAGE(J812,N813)</f>
        <v>0.14550000000000002</v>
      </c>
      <c r="U812" s="32">
        <f t="shared" ref="U812" si="7852">AVERAGE(K812,O813)</f>
        <v>0.22900000000000001</v>
      </c>
      <c r="V812" s="21">
        <f>Q812*Q813/'Advanced - Home'!$S$33</f>
        <v>99.668874069240402</v>
      </c>
      <c r="W812" s="21">
        <f t="shared" ref="W812" si="7853">AVERAGE(V812:V813)</f>
        <v>99.666274244401734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0.53100000000000003</v>
      </c>
      <c r="I813" s="32">
        <f>VLOOKUP($C813,'Four Factors - Home'!$B:$O,8,FALSE)</f>
        <v>0.27100000000000002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0.221</v>
      </c>
      <c r="L813" s="32">
        <f>VLOOKUP($C813,'Four Factors - Home'!$B:$O,11,FALSE)/100</f>
        <v>0.48899999999999999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0.222</v>
      </c>
      <c r="P813" s="21">
        <f>VLOOKUP($C813,'Advanced - Home'!B:T,18,FALSE)</f>
        <v>98.19</v>
      </c>
      <c r="Q813" s="21">
        <f>(P813+'Advanced - Home'!$S$33)/2</f>
        <v>98.50288317256161</v>
      </c>
      <c r="R813" s="32">
        <f t="shared" ref="R813" si="7861">AVERAGE(H813,L812)</f>
        <v>0.53550000000000009</v>
      </c>
      <c r="S813" s="32">
        <f t="shared" ref="S813" si="7862">AVERAGE(I813,M812)</f>
        <v>0.27800000000000002</v>
      </c>
      <c r="T813" s="32">
        <f t="shared" ref="T813" si="7863">AVERAGE(J813,N812)</f>
        <v>0.13750000000000001</v>
      </c>
      <c r="U813" s="32">
        <f t="shared" ref="U813" si="7864">AVERAGE(K813,O812)</f>
        <v>0.23699999999999999</v>
      </c>
      <c r="V813" s="21">
        <f>Q813*Q812/'Advanced - Road'!$S$33</f>
        <v>99.66367441956308</v>
      </c>
      <c r="W813" s="21">
        <f t="shared" ref="W813" si="7865">W812</f>
        <v>99.666274244401734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99.985460878885334</v>
      </c>
      <c r="R814" s="31">
        <f t="shared" ref="R814" si="7869">AVERAGE(H814,L815)</f>
        <v>0.50250000000000006</v>
      </c>
      <c r="S814" s="31">
        <f t="shared" ref="S814" si="7870">AVERAGE(I814,M815)</f>
        <v>0.28349999999999997</v>
      </c>
      <c r="T814" s="31">
        <f t="shared" ref="T814" si="7871">AVERAGE(J814,N815)</f>
        <v>0.1595</v>
      </c>
      <c r="U814" s="31">
        <f t="shared" ref="U814" si="7872">AVERAGE(K814,O815)</f>
        <v>0.23499999999999999</v>
      </c>
      <c r="V814" s="17">
        <f>Q814*Q815/'Advanced - Home'!$S$33</f>
        <v>99.734643482336153</v>
      </c>
      <c r="W814" s="17">
        <f t="shared" ref="W814" si="7873">AVERAGE(V814:V815)</f>
        <v>99.732041941927264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0.53500000000000003</v>
      </c>
      <c r="I815" s="31">
        <f>VLOOKUP($C815,'Four Factors - Home'!$B:$O,8,FALSE)</f>
        <v>0.29599999999999999</v>
      </c>
      <c r="J815" s="31">
        <f>VLOOKUP($C815,'Four Factors - Home'!$B:$O,9,FALSE)/100</f>
        <v>0.14099999999999999</v>
      </c>
      <c r="K815" s="31">
        <f>VLOOKUP($C815,'Four Factors - Home'!$B:$O,10,FALSE)/100</f>
        <v>0.21199999999999999</v>
      </c>
      <c r="L815" s="31">
        <f>VLOOKUP($C815,'Four Factors - Home'!$B:$O,11,FALSE)/100</f>
        <v>0.52400000000000002</v>
      </c>
      <c r="M815" s="31">
        <f>VLOOKUP($C815,'Four Factors - Home'!$B:$O,12,FALSE)</f>
        <v>0.30299999999999999</v>
      </c>
      <c r="N815" s="31">
        <f>VLOOKUP($C815,'Four Factors - Home'!$B:$O,13,FALSE)/100</f>
        <v>0.16200000000000001</v>
      </c>
      <c r="O815" s="31">
        <f>VLOOKUP($C815,'Four Factors - Home'!$B:$O,14,FALSE)/100</f>
        <v>0.23399999999999999</v>
      </c>
      <c r="P815" s="17">
        <f>VLOOKUP($C815,'Advanced - Home'!B:T,18,FALSE)</f>
        <v>98.32</v>
      </c>
      <c r="Q815" s="17">
        <f>(P815+'Advanced - Home'!$S$33)/2</f>
        <v>98.567883172561608</v>
      </c>
      <c r="R815" s="31">
        <f t="shared" ref="R815" si="7881">AVERAGE(H815,L814)</f>
        <v>0.53750000000000009</v>
      </c>
      <c r="S815" s="31">
        <f t="shared" ref="S815" si="7882">AVERAGE(I815,M814)</f>
        <v>0.29049999999999998</v>
      </c>
      <c r="T815" s="31">
        <f t="shared" ref="T815" si="7883">AVERAGE(J815,N814)</f>
        <v>0.13850000000000001</v>
      </c>
      <c r="U815" s="31">
        <f t="shared" ref="U815" si="7884">AVERAGE(K815,O814)</f>
        <v>0.23249999999999998</v>
      </c>
      <c r="V815" s="17">
        <f>Q815*Q814/'Advanced - Road'!$S$33</f>
        <v>99.729440401518374</v>
      </c>
      <c r="W815" s="17">
        <f t="shared" ref="W815" si="7885">W814</f>
        <v>99.732041941927264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99.985460878885334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98.88470029771392</v>
      </c>
      <c r="W816" s="21">
        <f t="shared" ref="W816" si="7893">AVERAGE(V816:V817)</f>
        <v>98.882120927751146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97.727883172561619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98.879541557788386</v>
      </c>
      <c r="W817" s="21">
        <f t="shared" ref="W817" si="7905">W816</f>
        <v>98.882120927751146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99.985460878885334</v>
      </c>
      <c r="R818" s="31">
        <f t="shared" ref="R818" si="7909">AVERAGE(H818,L819)</f>
        <v>0.49199999999999999</v>
      </c>
      <c r="S818" s="31">
        <f t="shared" ref="S818" si="7910">AVERAGE(I818,M819)</f>
        <v>0.252</v>
      </c>
      <c r="T818" s="31">
        <f t="shared" ref="T818" si="7911">AVERAGE(J818,N819)</f>
        <v>0.14400000000000002</v>
      </c>
      <c r="U818" s="31">
        <f t="shared" ref="U818" si="7912">AVERAGE(K818,O819)</f>
        <v>0.23149999999999998</v>
      </c>
      <c r="V818" s="17">
        <f>Q818*Q819/'Advanced - Home'!$S$33</f>
        <v>100.9842623311558</v>
      </c>
      <c r="W818" s="17">
        <f t="shared" ref="W818" si="7913">AVERAGE(V818:V819)</f>
        <v>100.98162819491243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105</v>
      </c>
      <c r="Z818" s="19">
        <f t="shared" ref="Z818" si="7914">Y819-Y818</f>
        <v>7</v>
      </c>
      <c r="AA818" s="19">
        <f t="shared" ref="AA818" si="7915">Y818+Y819</f>
        <v>217</v>
      </c>
      <c r="AB818" s="4">
        <f t="shared" ref="AB818" si="7916">D818-Z818</f>
        <v>-7</v>
      </c>
      <c r="AC818" s="4">
        <f t="shared" ref="AC818" si="7917">AA818-E818</f>
        <v>217</v>
      </c>
      <c r="AD818" s="4">
        <f t="shared" si="7717"/>
        <v>105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0.26300000000000001</v>
      </c>
      <c r="J819" s="31">
        <f>VLOOKUP($C819,'Four Factors - Home'!$B:$O,9,FALSE)/100</f>
        <v>0.12300000000000001</v>
      </c>
      <c r="K819" s="31">
        <f>VLOOKUP($C819,'Four Factors - Home'!$B:$O,10,FALSE)/100</f>
        <v>0.184</v>
      </c>
      <c r="L819" s="31">
        <f>VLOOKUP($C819,'Four Factors - Home'!$B:$O,11,FALSE)/100</f>
        <v>0.503</v>
      </c>
      <c r="M819" s="31">
        <f>VLOOKUP($C819,'Four Factors - Home'!$B:$O,12,FALSE)</f>
        <v>0.24</v>
      </c>
      <c r="N819" s="31">
        <f>VLOOKUP($C819,'Four Factors - Home'!$B:$O,13,FALSE)/100</f>
        <v>0.13100000000000001</v>
      </c>
      <c r="O819" s="31">
        <f>VLOOKUP($C819,'Four Factors - Home'!$B:$O,14,FALSE)/100</f>
        <v>0.22699999999999998</v>
      </c>
      <c r="P819" s="17">
        <f>VLOOKUP($C819,'Advanced - Home'!B:T,18,FALSE)</f>
        <v>100.79</v>
      </c>
      <c r="Q819" s="17">
        <f>(P819+'Advanced - Home'!$S$33)/2</f>
        <v>99.802883172561621</v>
      </c>
      <c r="R819" s="31">
        <f t="shared" ref="R819" si="7921">AVERAGE(H819,L818)</f>
        <v>0.52150000000000007</v>
      </c>
      <c r="S819" s="31">
        <f t="shared" ref="S819" si="7922">AVERAGE(I819,M818)</f>
        <v>0.27400000000000002</v>
      </c>
      <c r="T819" s="31">
        <f t="shared" ref="T819" si="7923">AVERAGE(J819,N818)</f>
        <v>0.1295</v>
      </c>
      <c r="U819" s="31">
        <f t="shared" ref="U819" si="7924">AVERAGE(K819,O818)</f>
        <v>0.2185</v>
      </c>
      <c r="V819" s="17">
        <f>Q819*Q818/'Advanced - Road'!$S$33</f>
        <v>100.97899405866906</v>
      </c>
      <c r="W819" s="17">
        <f t="shared" ref="W819" si="7925">W818</f>
        <v>100.98162819491243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-7</v>
      </c>
      <c r="AA819" s="19">
        <f t="shared" ref="AA819" si="7927">AA818</f>
        <v>217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99.985460878885334</v>
      </c>
      <c r="R820" s="32">
        <f t="shared" ref="R820" si="7929">AVERAGE(H820,L821)</f>
        <v>0.49450000000000005</v>
      </c>
      <c r="S820" s="32">
        <f t="shared" ref="S820" si="7930">AVERAGE(I820,M821)</f>
        <v>0.26350000000000001</v>
      </c>
      <c r="T820" s="32">
        <f t="shared" ref="T820" si="7931">AVERAGE(J820,N821)</f>
        <v>0.14300000000000002</v>
      </c>
      <c r="U820" s="32">
        <f t="shared" ref="U820" si="7932">AVERAGE(K820,O821)</f>
        <v>0.2525</v>
      </c>
      <c r="V820" s="21">
        <f>Q820*Q821/'Advanced - Home'!$S$33</f>
        <v>99.633459769881142</v>
      </c>
      <c r="W820" s="21">
        <f t="shared" ref="W820" si="7933">AVERAGE(V820:V821)</f>
        <v>99.630860868811084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98.467883172561613</v>
      </c>
      <c r="R821" s="32">
        <f t="shared" ref="R821" si="7941">AVERAGE(H821,L820)</f>
        <v>0.53</v>
      </c>
      <c r="S821" s="32">
        <f t="shared" ref="S821" si="7942">AVERAGE(I821,M820)</f>
        <v>0.25750000000000001</v>
      </c>
      <c r="T821" s="32">
        <f t="shared" ref="T821" si="7943">AVERAGE(J821,N820)</f>
        <v>0.14050000000000001</v>
      </c>
      <c r="U821" s="32">
        <f t="shared" ref="U821" si="7944">AVERAGE(K821,O820)</f>
        <v>0.26300000000000001</v>
      </c>
      <c r="V821" s="21">
        <f>Q821*Q820/'Advanced - Road'!$S$33</f>
        <v>99.628261967741011</v>
      </c>
      <c r="W821" s="21">
        <f t="shared" ref="W821" si="7945">W820</f>
        <v>99.630860868811084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99.985460878885334</v>
      </c>
      <c r="R822" s="31">
        <f t="shared" ref="R822" si="7949">AVERAGE(H822,L823)</f>
        <v>0.48850000000000005</v>
      </c>
      <c r="S822" s="31">
        <f t="shared" ref="S822" si="7950">AVERAGE(I822,M823)</f>
        <v>0.26550000000000001</v>
      </c>
      <c r="T822" s="31">
        <f t="shared" ref="T822" si="7951">AVERAGE(J822,N823)</f>
        <v>0.14550000000000002</v>
      </c>
      <c r="U822" s="31">
        <f t="shared" ref="U822" si="7952">AVERAGE(K822,O823)</f>
        <v>0.22850000000000001</v>
      </c>
      <c r="V822" s="17">
        <f>Q822*Q823/'Advanced - Home'!$S$33</f>
        <v>100.99943988802406</v>
      </c>
      <c r="W822" s="17">
        <f t="shared" ref="W822" si="7953">AVERAGE(V822:V823)</f>
        <v>100.99680535587986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0.51900000000000002</v>
      </c>
      <c r="I823" s="31">
        <f>VLOOKUP($C823,'Four Factors - Home'!$B:$O,8,FALSE)</f>
        <v>0.30199999999999999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0.26800000000000002</v>
      </c>
      <c r="L823" s="31">
        <f>VLOOKUP($C823,'Four Factors - Home'!$B:$O,11,FALSE)/100</f>
        <v>0.496</v>
      </c>
      <c r="M823" s="31">
        <f>VLOOKUP($C823,'Four Factors - Home'!$B:$O,12,FALSE)</f>
        <v>0.26700000000000002</v>
      </c>
      <c r="N823" s="31">
        <f>VLOOKUP($C823,'Four Factors - Home'!$B:$O,13,FALSE)/100</f>
        <v>0.13400000000000001</v>
      </c>
      <c r="O823" s="31">
        <f>VLOOKUP($C823,'Four Factors - Home'!$B:$O,14,FALSE)/100</f>
        <v>0.221</v>
      </c>
      <c r="P823" s="17">
        <f>VLOOKUP($C823,'Advanced - Home'!B:T,18,FALSE)</f>
        <v>100.82</v>
      </c>
      <c r="Q823" s="17">
        <f>(P823+'Advanced - Home'!$S$33)/2</f>
        <v>99.817883172561608</v>
      </c>
      <c r="R823" s="31">
        <f t="shared" ref="R823" si="7961">AVERAGE(H823,L822)</f>
        <v>0.52950000000000008</v>
      </c>
      <c r="S823" s="31">
        <f t="shared" ref="S823" si="7962">AVERAGE(I823,M822)</f>
        <v>0.29349999999999998</v>
      </c>
      <c r="T823" s="31">
        <f t="shared" ref="T823" si="7963">AVERAGE(J823,N822)</f>
        <v>0.14150000000000001</v>
      </c>
      <c r="U823" s="31">
        <f t="shared" ref="U823" si="7964">AVERAGE(K823,O822)</f>
        <v>0.26050000000000001</v>
      </c>
      <c r="V823" s="17">
        <f>Q823*Q822/'Advanced - Road'!$S$33</f>
        <v>100.99417082373566</v>
      </c>
      <c r="W823" s="17">
        <f t="shared" ref="W823" si="7965">W822</f>
        <v>100.99680535587986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99.985460878885334</v>
      </c>
      <c r="R824" s="32">
        <f t="shared" ref="R824" si="7969">AVERAGE(H824,L825)</f>
        <v>0.49450000000000005</v>
      </c>
      <c r="S824" s="32">
        <f t="shared" ref="S824" si="7970">AVERAGE(I824,M825)</f>
        <v>0.26850000000000002</v>
      </c>
      <c r="T824" s="32">
        <f t="shared" ref="T824" si="7971">AVERAGE(J824,N825)</f>
        <v>0.14800000000000002</v>
      </c>
      <c r="U824" s="32">
        <f t="shared" ref="U824" si="7972">AVERAGE(K824,O825)</f>
        <v>0.23200000000000001</v>
      </c>
      <c r="V824" s="21">
        <f>Q824*Q825/'Advanced - Home'!$S$33</f>
        <v>99.329908632516037</v>
      </c>
      <c r="W824" s="21">
        <f t="shared" ref="W824" si="7973">AVERAGE(V824:V825)</f>
        <v>99.327317649462444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0.47799999999999998</v>
      </c>
      <c r="I825" s="32">
        <f>VLOOKUP($C825,'Four Factors - Home'!$B:$O,8,FALSE)</f>
        <v>0.25900000000000001</v>
      </c>
      <c r="J825" s="32">
        <f>VLOOKUP($C825,'Four Factors - Home'!$B:$O,9,FALSE)/100</f>
        <v>0.13300000000000001</v>
      </c>
      <c r="K825" s="32">
        <f>VLOOKUP($C825,'Four Factors - Home'!$B:$O,10,FALSE)/100</f>
        <v>0.22800000000000001</v>
      </c>
      <c r="L825" s="32">
        <f>VLOOKUP($C825,'Four Factors - Home'!$B:$O,11,FALSE)/100</f>
        <v>0.50800000000000001</v>
      </c>
      <c r="M825" s="32">
        <f>VLOOKUP($C825,'Four Factors - Home'!$B:$O,12,FALSE)</f>
        <v>0.27300000000000002</v>
      </c>
      <c r="N825" s="32">
        <f>VLOOKUP($C825,'Four Factors - Home'!$B:$O,13,FALSE)/100</f>
        <v>0.13900000000000001</v>
      </c>
      <c r="O825" s="32">
        <f>VLOOKUP($C825,'Four Factors - Home'!$B:$O,14,FALSE)/100</f>
        <v>0.22800000000000001</v>
      </c>
      <c r="P825" s="21">
        <f>VLOOKUP($C825,'Advanced - Home'!B:T,18,FALSE)</f>
        <v>97.52</v>
      </c>
      <c r="Q825" s="21">
        <f>(P825+'Advanced - Home'!$S$33)/2</f>
        <v>98.167883172561616</v>
      </c>
      <c r="R825" s="32">
        <f t="shared" ref="R825" si="7981">AVERAGE(H825,L824)</f>
        <v>0.50900000000000001</v>
      </c>
      <c r="S825" s="32">
        <f t="shared" ref="S825" si="7982">AVERAGE(I825,M824)</f>
        <v>0.27200000000000002</v>
      </c>
      <c r="T825" s="32">
        <f t="shared" ref="T825" si="7983">AVERAGE(J825,N824)</f>
        <v>0.13450000000000001</v>
      </c>
      <c r="U825" s="32">
        <f t="shared" ref="U825" si="7984">AVERAGE(K825,O824)</f>
        <v>0.24049999999999999</v>
      </c>
      <c r="V825" s="21">
        <f>Q825*Q824/'Advanced - Road'!$S$33</f>
        <v>99.32472666640885</v>
      </c>
      <c r="W825" s="21">
        <f t="shared" ref="W825" si="7985">W824</f>
        <v>99.327317649462444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99.985460878885334</v>
      </c>
      <c r="R826" s="31">
        <f t="shared" ref="R826" si="7989">AVERAGE(H826,L827)</f>
        <v>0.48850000000000005</v>
      </c>
      <c r="S826" s="31">
        <f t="shared" ref="S826" si="7990">AVERAGE(I826,M827)</f>
        <v>0.29000000000000004</v>
      </c>
      <c r="T826" s="31">
        <f t="shared" ref="T826" si="7991">AVERAGE(J826,N827)</f>
        <v>0.15000000000000002</v>
      </c>
      <c r="U826" s="31">
        <f t="shared" ref="U826" si="7992">AVERAGE(K826,O827)</f>
        <v>0.23649999999999999</v>
      </c>
      <c r="V826" s="17">
        <f>Q826*Q827/'Advanced - Home'!$S$33</f>
        <v>100.92355210368279</v>
      </c>
      <c r="W826" s="17">
        <f t="shared" ref="W826" si="7993">AVERAGE(V826:V827)</f>
        <v>100.92091955104272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0.50600000000000001</v>
      </c>
      <c r="I827" s="31">
        <f>VLOOKUP($C827,'Four Factors - Home'!$B:$O,8,FALSE)</f>
        <v>0.26900000000000002</v>
      </c>
      <c r="J827" s="31">
        <f>VLOOKUP($C827,'Four Factors - Home'!$B:$O,9,FALSE)/100</f>
        <v>0.16600000000000001</v>
      </c>
      <c r="K827" s="31">
        <f>VLOOKUP($C827,'Four Factors - Home'!$B:$O,10,FALSE)/100</f>
        <v>0.215</v>
      </c>
      <c r="L827" s="31">
        <f>VLOOKUP($C827,'Four Factors - Home'!$B:$O,11,FALSE)/100</f>
        <v>0.496</v>
      </c>
      <c r="M827" s="31">
        <f>VLOOKUP($C827,'Four Factors - Home'!$B:$O,12,FALSE)</f>
        <v>0.316</v>
      </c>
      <c r="N827" s="31">
        <f>VLOOKUP($C827,'Four Factors - Home'!$B:$O,13,FALSE)/100</f>
        <v>0.14300000000000002</v>
      </c>
      <c r="O827" s="31">
        <f>VLOOKUP($C827,'Four Factors - Home'!$B:$O,14,FALSE)/100</f>
        <v>0.23699999999999999</v>
      </c>
      <c r="P827" s="17">
        <f>VLOOKUP($C827,'Advanced - Home'!B:T,18,FALSE)</f>
        <v>100.67</v>
      </c>
      <c r="Q827" s="17">
        <f>(P827+'Advanced - Home'!$S$33)/2</f>
        <v>99.742883172561619</v>
      </c>
      <c r="R827" s="31">
        <f t="shared" ref="R827" si="8001">AVERAGE(H827,L826)</f>
        <v>0.52300000000000002</v>
      </c>
      <c r="S827" s="31">
        <f t="shared" ref="S827" si="8002">AVERAGE(I827,M826)</f>
        <v>0.27700000000000002</v>
      </c>
      <c r="T827" s="31">
        <f t="shared" ref="T827" si="8003">AVERAGE(J827,N826)</f>
        <v>0.15100000000000002</v>
      </c>
      <c r="U827" s="31">
        <f t="shared" ref="U827" si="8004">AVERAGE(K827,O826)</f>
        <v>0.23399999999999999</v>
      </c>
      <c r="V827" s="17">
        <f>Q827*Q826/'Advanced - Road'!$S$33</f>
        <v>100.91828699840264</v>
      </c>
      <c r="W827" s="17">
        <f t="shared" ref="W827" si="8005">W826</f>
        <v>100.92091955104272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99.985460878885334</v>
      </c>
      <c r="R828" s="32">
        <f t="shared" ref="R828" si="8009">AVERAGE(H828,L829)</f>
        <v>0.49750000000000005</v>
      </c>
      <c r="S828" s="32">
        <f t="shared" ref="S828" si="8010">AVERAGE(I828,M829)</f>
        <v>0.29949999999999999</v>
      </c>
      <c r="T828" s="32">
        <f t="shared" ref="T828" si="8011">AVERAGE(J828,N829)</f>
        <v>0.1515</v>
      </c>
      <c r="U828" s="32">
        <f t="shared" ref="U828" si="8012">AVERAGE(K828,O829)</f>
        <v>0.22950000000000001</v>
      </c>
      <c r="V828" s="21">
        <f>Q828*Q829/'Advanced - Home'!$S$33</f>
        <v>101.61666053399976</v>
      </c>
      <c r="W828" s="21">
        <f t="shared" ref="W828" si="8013">AVERAGE(V828:V829)</f>
        <v>101.61400990188874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6</v>
      </c>
      <c r="AA828" s="23">
        <f t="shared" ref="AA828" si="8015">Y828+Y829</f>
        <v>220</v>
      </c>
      <c r="AB828" s="22">
        <f t="shared" ref="AB828" si="8016">D828-Z828</f>
        <v>-6</v>
      </c>
      <c r="AC828" s="22">
        <f t="shared" ref="AC828" si="8017">AA828-E828</f>
        <v>220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</v>
      </c>
      <c r="I829" s="32">
        <f>VLOOKUP($C829,'Four Factors - Home'!$B:$O,8,FALSE)</f>
        <v>0.30199999999999999</v>
      </c>
      <c r="J829" s="32">
        <f>VLOOKUP($C829,'Four Factors - Home'!$B:$O,9,FALSE)/100</f>
        <v>0.152</v>
      </c>
      <c r="K829" s="32">
        <f>VLOOKUP($C829,'Four Factors - Home'!$B:$O,10,FALSE)/100</f>
        <v>0.26700000000000002</v>
      </c>
      <c r="L829" s="32">
        <f>VLOOKUP($C829,'Four Factors - Home'!$B:$O,11,FALSE)/100</f>
        <v>0.51400000000000001</v>
      </c>
      <c r="M829" s="32">
        <f>VLOOKUP($C829,'Four Factors - Home'!$B:$O,12,FALSE)</f>
        <v>0.33500000000000002</v>
      </c>
      <c r="N829" s="32">
        <f>VLOOKUP($C829,'Four Factors - Home'!$B:$O,13,FALSE)/100</f>
        <v>0.14599999999999999</v>
      </c>
      <c r="O829" s="32">
        <f>VLOOKUP($C829,'Four Factors - Home'!$B:$O,14,FALSE)/100</f>
        <v>0.223</v>
      </c>
      <c r="P829" s="21">
        <f>VLOOKUP($C829,'Advanced - Home'!B:T,18,FALSE)</f>
        <v>102.04</v>
      </c>
      <c r="Q829" s="21">
        <f>(P829+'Advanced - Home'!$S$33)/2</f>
        <v>100.42788317256162</v>
      </c>
      <c r="R829" s="32">
        <f t="shared" ref="R829" si="8021">AVERAGE(H829,L828)</f>
        <v>0.52</v>
      </c>
      <c r="S829" s="32">
        <f t="shared" ref="S829" si="8022">AVERAGE(I829,M828)</f>
        <v>0.29349999999999998</v>
      </c>
      <c r="T829" s="32">
        <f t="shared" ref="T829" si="8023">AVERAGE(J829,N828)</f>
        <v>0.14400000000000002</v>
      </c>
      <c r="U829" s="32">
        <f t="shared" ref="U829" si="8024">AVERAGE(K829,O828)</f>
        <v>0.26</v>
      </c>
      <c r="V829" s="21">
        <f>Q829*Q828/'Advanced - Road'!$S$33</f>
        <v>101.61135926977771</v>
      </c>
      <c r="W829" s="21">
        <f t="shared" ref="W829" si="8025">W828</f>
        <v>101.61400990188874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-6</v>
      </c>
      <c r="AA829" s="23">
        <f t="shared" ref="AA829" si="8027">AA828</f>
        <v>220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99.985460878885334</v>
      </c>
      <c r="R830" s="31">
        <f t="shared" ref="R830" si="8029">AVERAGE(H830,L831)</f>
        <v>0.49299999999999999</v>
      </c>
      <c r="S830" s="31">
        <f t="shared" ref="S830" si="8030">AVERAGE(I830,M831)</f>
        <v>0.29249999999999998</v>
      </c>
      <c r="T830" s="31">
        <f t="shared" ref="T830" si="8031">AVERAGE(J830,N831)</f>
        <v>0.14300000000000002</v>
      </c>
      <c r="U830" s="31">
        <f t="shared" ref="U830" si="8032">AVERAGE(K830,O831)</f>
        <v>0.23249999999999998</v>
      </c>
      <c r="V830" s="17">
        <f>Q830*Q831/'Advanced - Home'!$S$33</f>
        <v>100.14949670340181</v>
      </c>
      <c r="W830" s="17">
        <f t="shared" ref="W830" si="8033">AVERAGE(V830:V831)</f>
        <v>100.14688434170374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0.13500000000000001</v>
      </c>
      <c r="K831" s="31">
        <f>VLOOKUP($C831,'Four Factors - Home'!$B:$O,10,FALSE)/100</f>
        <v>0.22899999999999998</v>
      </c>
      <c r="L831" s="31">
        <f>VLOOKUP($C831,'Four Factors - Home'!$B:$O,11,FALSE)/100</f>
        <v>0.505</v>
      </c>
      <c r="M831" s="31">
        <f>VLOOKUP($C831,'Four Factors - Home'!$B:$O,12,FALSE)</f>
        <v>0.32100000000000001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99.14</v>
      </c>
      <c r="Q831" s="17">
        <f>(P831+'Advanced - Home'!$S$33)/2</f>
        <v>98.977883172561619</v>
      </c>
      <c r="R831" s="31">
        <f t="shared" ref="R831" si="8041">AVERAGE(H831,L830)</f>
        <v>0.53550000000000009</v>
      </c>
      <c r="S831" s="31">
        <f t="shared" ref="S831" si="8042">AVERAGE(I831,M830)</f>
        <v>0.27600000000000002</v>
      </c>
      <c r="T831" s="31">
        <f t="shared" ref="T831" si="8043">AVERAGE(J831,N830)</f>
        <v>0.13550000000000001</v>
      </c>
      <c r="U831" s="31">
        <f t="shared" ref="U831" si="8044">AVERAGE(K831,O830)</f>
        <v>0.24099999999999999</v>
      </c>
      <c r="V831" s="17">
        <f>Q831*Q830/'Advanced - Road'!$S$33</f>
        <v>100.14427198000567</v>
      </c>
      <c r="W831" s="17">
        <f t="shared" ref="W831" si="8045">W830</f>
        <v>100.14688434170374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99.985460878885334</v>
      </c>
      <c r="R832" s="32">
        <f t="shared" ref="R832" si="8049">AVERAGE(H832,L833)</f>
        <v>0.504</v>
      </c>
      <c r="S832" s="32">
        <f t="shared" ref="S832" si="8050">AVERAGE(I832,M833)</f>
        <v>0.28500000000000003</v>
      </c>
      <c r="T832" s="32">
        <f t="shared" ref="T832" si="8051">AVERAGE(J832,N833)</f>
        <v>0.152</v>
      </c>
      <c r="U832" s="32">
        <f t="shared" ref="U832" si="8052">AVERAGE(K832,O833)</f>
        <v>0.23249999999999998</v>
      </c>
      <c r="V832" s="21">
        <f>Q832*Q833/'Advanced - Home'!$S$33</f>
        <v>99.370382117498067</v>
      </c>
      <c r="W832" s="21">
        <f t="shared" ref="W832" si="8053">AVERAGE(V832:V833)</f>
        <v>99.367790078708936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0.52600000000000002</v>
      </c>
      <c r="I833" s="32">
        <f>VLOOKUP($C833,'Four Factors - Home'!$B:$O,8,FALSE)</f>
        <v>0.29599999999999999</v>
      </c>
      <c r="J833" s="32">
        <f>VLOOKUP($C833,'Four Factors - Home'!$B:$O,9,FALSE)/100</f>
        <v>0.157</v>
      </c>
      <c r="K833" s="32">
        <f>VLOOKUP($C833,'Four Factors - Home'!$B:$O,10,FALSE)/100</f>
        <v>0.20800000000000002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0.30599999999999999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0.22899999999999998</v>
      </c>
      <c r="P833" s="21">
        <f>VLOOKUP($C833,'Advanced - Home'!B:T,18,FALSE)</f>
        <v>97.6</v>
      </c>
      <c r="Q833" s="21">
        <f>(P833+'Advanced - Home'!$S$33)/2</f>
        <v>98.207883172561623</v>
      </c>
      <c r="R833" s="32">
        <f t="shared" ref="R833" si="8061">AVERAGE(H833,L832)</f>
        <v>0.53300000000000003</v>
      </c>
      <c r="S833" s="32">
        <f t="shared" ref="S833" si="8062">AVERAGE(I833,M832)</f>
        <v>0.29049999999999998</v>
      </c>
      <c r="T833" s="32">
        <f t="shared" ref="T833" si="8063">AVERAGE(J833,N832)</f>
        <v>0.14650000000000002</v>
      </c>
      <c r="U833" s="32">
        <f t="shared" ref="U833" si="8064">AVERAGE(K833,O832)</f>
        <v>0.23050000000000001</v>
      </c>
      <c r="V833" s="21">
        <f>Q833*Q832/'Advanced - Road'!$S$33</f>
        <v>99.365198039919804</v>
      </c>
      <c r="W833" s="21">
        <f t="shared" ref="W833" si="8065">W832</f>
        <v>99.367790078708936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99.985460878885334</v>
      </c>
      <c r="R834" s="31">
        <f t="shared" ref="R834" si="8069">AVERAGE(H834,L835)</f>
        <v>0.48350000000000004</v>
      </c>
      <c r="S834" s="31">
        <f t="shared" ref="S834" si="8070">AVERAGE(I834,M835)</f>
        <v>0.25800000000000001</v>
      </c>
      <c r="T834" s="31">
        <f t="shared" ref="T834" si="8071">AVERAGE(J834,N835)</f>
        <v>0.155</v>
      </c>
      <c r="U834" s="31">
        <f t="shared" ref="U834" si="8072">AVERAGE(K834,O835)</f>
        <v>0.22550000000000001</v>
      </c>
      <c r="V834" s="17">
        <f>Q834*Q835/'Advanced - Home'!$S$33</f>
        <v>99.173073878210744</v>
      </c>
      <c r="W834" s="17">
        <f t="shared" ref="W834" si="8073">AVERAGE(V834:V835)</f>
        <v>99.170486986132317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11</v>
      </c>
      <c r="AA834" s="19">
        <f t="shared" ref="AA834" si="8075">Y834+Y835</f>
        <v>213</v>
      </c>
      <c r="AB834" s="4">
        <f t="shared" ref="AB834" si="8076">D834-Z834</f>
        <v>-11</v>
      </c>
      <c r="AC834" s="4">
        <f t="shared" ref="AC834" si="8077">AA834-E834</f>
        <v>213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0.52900000000000003</v>
      </c>
      <c r="I835" s="31">
        <f>VLOOKUP($C835,'Four Factors - Home'!$B:$O,8,FALSE)</f>
        <v>0.29199999999999998</v>
      </c>
      <c r="J835" s="31">
        <f>VLOOKUP($C835,'Four Factors - Home'!$B:$O,9,FALSE)/100</f>
        <v>0.13699999999999998</v>
      </c>
      <c r="K835" s="31">
        <f>VLOOKUP($C835,'Four Factors - Home'!$B:$O,10,FALSE)/100</f>
        <v>0.22699999999999998</v>
      </c>
      <c r="L835" s="31">
        <f>VLOOKUP($C835,'Four Factors - Home'!$B:$O,11,FALSE)/100</f>
        <v>0.48599999999999999</v>
      </c>
      <c r="M835" s="31">
        <f>VLOOKUP($C835,'Four Factors - Home'!$B:$O,12,FALSE)</f>
        <v>0.252</v>
      </c>
      <c r="N835" s="31">
        <f>VLOOKUP($C835,'Four Factors - Home'!$B:$O,13,FALSE)/100</f>
        <v>0.153</v>
      </c>
      <c r="O835" s="31">
        <f>VLOOKUP($C835,'Four Factors - Home'!$B:$O,14,FALSE)/100</f>
        <v>0.215</v>
      </c>
      <c r="P835" s="17">
        <f>VLOOKUP($C835,'Advanced - Home'!B:T,18,FALSE)</f>
        <v>97.21</v>
      </c>
      <c r="Q835" s="17">
        <f>(P835+'Advanced - Home'!$S$33)/2</f>
        <v>98.012883172561615</v>
      </c>
      <c r="R835" s="31">
        <f t="shared" ref="R835" si="8081">AVERAGE(H835,L834)</f>
        <v>0.53449999999999998</v>
      </c>
      <c r="S835" s="31">
        <f t="shared" ref="S835" si="8082">AVERAGE(I835,M834)</f>
        <v>0.28849999999999998</v>
      </c>
      <c r="T835" s="31">
        <f t="shared" ref="T835" si="8083">AVERAGE(J835,N834)</f>
        <v>0.13650000000000001</v>
      </c>
      <c r="U835" s="31">
        <f t="shared" ref="U835" si="8084">AVERAGE(K835,O834)</f>
        <v>0.24</v>
      </c>
      <c r="V835" s="17">
        <f>Q835*Q834/'Advanced - Road'!$S$33</f>
        <v>99.167900094053905</v>
      </c>
      <c r="W835" s="17">
        <f t="shared" ref="W835" si="8085">W834</f>
        <v>99.170486986132317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112</v>
      </c>
      <c r="Z835" s="19">
        <f t="shared" ref="Z835" si="8086">-Z834</f>
        <v>-11</v>
      </c>
      <c r="AA835" s="19">
        <f t="shared" ref="AA835" si="8087">AA834</f>
        <v>213</v>
      </c>
      <c r="AB835" s="4"/>
      <c r="AC835" s="4"/>
      <c r="AD835" s="4">
        <f t="shared" si="7717"/>
        <v>112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99.985460878885334</v>
      </c>
      <c r="R836" s="32">
        <f t="shared" ref="R836" si="8089">AVERAGE(H836,L837)</f>
        <v>0.49250000000000005</v>
      </c>
      <c r="S836" s="32">
        <f t="shared" ref="S836" si="8090">AVERAGE(I836,M837)</f>
        <v>0.26850000000000002</v>
      </c>
      <c r="T836" s="32">
        <f t="shared" ref="T836" si="8091">AVERAGE(J836,N837)</f>
        <v>0.15000000000000002</v>
      </c>
      <c r="U836" s="32">
        <f t="shared" ref="U836" si="8092">AVERAGE(K836,O837)</f>
        <v>0.24</v>
      </c>
      <c r="V836" s="21">
        <f>Q836*Q837/'Advanced - Home'!$S$33</f>
        <v>99.314731075647799</v>
      </c>
      <c r="W836" s="21">
        <f t="shared" ref="W836" si="8093">AVERAGE(V836:V837)</f>
        <v>99.312140488495032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98.152883172561616</v>
      </c>
      <c r="R837" s="32">
        <f t="shared" ref="R837" si="8101">AVERAGE(H837,L836)</f>
        <v>0.53300000000000003</v>
      </c>
      <c r="S837" s="32">
        <f t="shared" ref="S837" si="8102">AVERAGE(I837,M836)</f>
        <v>0.3</v>
      </c>
      <c r="T837" s="32">
        <f t="shared" ref="T837" si="8103">AVERAGE(J837,N836)</f>
        <v>0.13150000000000001</v>
      </c>
      <c r="U837" s="32">
        <f t="shared" ref="U837" si="8104">AVERAGE(K837,O836)</f>
        <v>0.26100000000000001</v>
      </c>
      <c r="V837" s="21">
        <f>Q837*Q836/'Advanced - Road'!$S$33</f>
        <v>99.309549901342251</v>
      </c>
      <c r="W837" s="21">
        <f t="shared" ref="W837" si="8105">W836</f>
        <v>99.312140488495032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99.985460878885334</v>
      </c>
      <c r="R838" s="31">
        <f t="shared" ref="R838" si="8109">AVERAGE(H838,L839)</f>
        <v>0.48350000000000004</v>
      </c>
      <c r="S838" s="31">
        <f t="shared" ref="S838" si="8110">AVERAGE(I838,M839)</f>
        <v>0.25</v>
      </c>
      <c r="T838" s="31">
        <f t="shared" ref="T838" si="8111">AVERAGE(J838,N839)</f>
        <v>0.14550000000000002</v>
      </c>
      <c r="U838" s="31">
        <f t="shared" ref="U838" si="8112">AVERAGE(K838,O839)</f>
        <v>0.2215</v>
      </c>
      <c r="V838" s="17">
        <f>Q838*Q839/'Advanced - Home'!$S$33</f>
        <v>97.432714023984204</v>
      </c>
      <c r="W838" s="17">
        <f t="shared" ref="W838" si="8113">AVERAGE(V838:V839)</f>
        <v>97.430172528533561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0.52500000000000002</v>
      </c>
      <c r="I839" s="31">
        <f>VLOOKUP($C839,'Four Factors - Home'!$B:$O,8,FALSE)</f>
        <v>0.311</v>
      </c>
      <c r="J839" s="31">
        <f>VLOOKUP($C839,'Four Factors - Home'!$B:$O,9,FALSE)/100</f>
        <v>0.14499999999999999</v>
      </c>
      <c r="K839" s="31">
        <f>VLOOKUP($C839,'Four Factors - Home'!$B:$O,10,FALSE)/100</f>
        <v>0.215</v>
      </c>
      <c r="L839" s="31">
        <f>VLOOKUP($C839,'Four Factors - Home'!$B:$O,11,FALSE)/100</f>
        <v>0.48599999999999999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0.13400000000000001</v>
      </c>
      <c r="O839" s="31">
        <f>VLOOKUP($C839,'Four Factors - Home'!$B:$O,14,FALSE)/100</f>
        <v>0.20699999999999999</v>
      </c>
      <c r="P839" s="17">
        <f>VLOOKUP($C839,'Advanced - Home'!B:T,18,FALSE)</f>
        <v>93.77</v>
      </c>
      <c r="Q839" s="17">
        <f>(P839+'Advanced - Home'!$S$33)/2</f>
        <v>96.292883172561616</v>
      </c>
      <c r="R839" s="31">
        <f t="shared" ref="R839" si="8121">AVERAGE(H839,L838)</f>
        <v>0.53249999999999997</v>
      </c>
      <c r="S839" s="31">
        <f t="shared" ref="S839" si="8122">AVERAGE(I839,M838)</f>
        <v>0.29799999999999999</v>
      </c>
      <c r="T839" s="31">
        <f t="shared" ref="T839" si="8123">AVERAGE(J839,N838)</f>
        <v>0.14050000000000001</v>
      </c>
      <c r="U839" s="31">
        <f t="shared" ref="U839" si="8124">AVERAGE(K839,O838)</f>
        <v>0.23399999999999999</v>
      </c>
      <c r="V839" s="17">
        <f>Q839*Q838/'Advanced - Road'!$S$33</f>
        <v>97.427631033082918</v>
      </c>
      <c r="W839" s="17">
        <f t="shared" ref="W839" si="8125">W838</f>
        <v>97.430172528533561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99.985460878885334</v>
      </c>
      <c r="R840" s="32">
        <f t="shared" ref="R840" si="8129">AVERAGE(H840,L841)</f>
        <v>0.49850000000000005</v>
      </c>
      <c r="S840" s="32">
        <f t="shared" ref="S840" si="8130">AVERAGE(I840,M841)</f>
        <v>0.27800000000000002</v>
      </c>
      <c r="T840" s="32">
        <f t="shared" ref="T840" si="8131">AVERAGE(J840,N841)</f>
        <v>0.1595</v>
      </c>
      <c r="U840" s="32">
        <f t="shared" ref="U840" si="8132">AVERAGE(K840,O841)</f>
        <v>0.246</v>
      </c>
      <c r="V840" s="21">
        <f>Q840*Q841/'Advanced - Home'!$S$33</f>
        <v>100.23044367336584</v>
      </c>
      <c r="W840" s="21">
        <f t="shared" ref="W840" si="8133">AVERAGE(V840:V841)</f>
        <v>100.22782920019671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</v>
      </c>
      <c r="Q841" s="21">
        <f>(P841+'Advanced - Home'!$S$33)/2</f>
        <v>99.057883172561617</v>
      </c>
      <c r="R841" s="32">
        <f t="shared" ref="R841" si="8141">AVERAGE(H841,L840)</f>
        <v>0.54</v>
      </c>
      <c r="S841" s="32">
        <f t="shared" ref="S841" si="8142">AVERAGE(I841,M840)</f>
        <v>0.27400000000000002</v>
      </c>
      <c r="T841" s="32">
        <f t="shared" ref="T841" si="8143">AVERAGE(J841,N840)</f>
        <v>0.14250000000000002</v>
      </c>
      <c r="U841" s="32">
        <f t="shared" ref="U841" si="8144">AVERAGE(K841,O840)</f>
        <v>0.2525</v>
      </c>
      <c r="V841" s="21">
        <f>Q841*Q840/'Advanced - Road'!$S$33</f>
        <v>100.22521472702758</v>
      </c>
      <c r="W841" s="21">
        <f t="shared" ref="W841" si="8145">W840</f>
        <v>100.22782920019671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96.915460878885327</v>
      </c>
      <c r="R842" s="31">
        <f t="shared" ref="R842" si="8149">AVERAGE(H842,L843)</f>
        <v>0.51649999999999996</v>
      </c>
      <c r="S842" s="31">
        <f t="shared" ref="S842" si="8150">AVERAGE(I842,M843)</f>
        <v>0.2505</v>
      </c>
      <c r="T842" s="31">
        <f t="shared" ref="T842" si="8151">AVERAGE(J842,N843)</f>
        <v>0.14250000000000002</v>
      </c>
      <c r="U842" s="31">
        <f t="shared" ref="U842" si="8152">AVERAGE(K842,O843)</f>
        <v>0.23499999999999999</v>
      </c>
      <c r="V842" s="17">
        <f>Q842*Q843/'Advanced - Home'!$S$33</f>
        <v>96.878306229742194</v>
      </c>
      <c r="W842" s="17">
        <f t="shared" ref="W842" si="8153">AVERAGE(V842:V843)</f>
        <v>96.875779195808931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0.51600000000000001</v>
      </c>
      <c r="I843" s="31">
        <f>VLOOKUP($C843,'Four Factors - Home'!$B:$O,8,FALSE)</f>
        <v>0.28899999999999998</v>
      </c>
      <c r="J843" s="31">
        <f>VLOOKUP($C843,'Four Factors - Home'!$B:$O,9,FALSE)/100</f>
        <v>0.15</v>
      </c>
      <c r="K843" s="31">
        <f>VLOOKUP($C843,'Four Factors - Home'!$B:$O,10,FALSE)/100</f>
        <v>0.248</v>
      </c>
      <c r="L843" s="31">
        <f>VLOOKUP($C843,'Four Factors - Home'!$B:$O,11,FALSE)/100</f>
        <v>0.52500000000000002</v>
      </c>
      <c r="M843" s="31">
        <f>VLOOKUP($C843,'Four Factors - Home'!$B:$O,12,FALSE)</f>
        <v>0.218</v>
      </c>
      <c r="N843" s="31">
        <f>VLOOKUP($C843,'Four Factors - Home'!$B:$O,13,FALSE)/100</f>
        <v>0.159</v>
      </c>
      <c r="O843" s="31">
        <f>VLOOKUP($C843,'Four Factors - Home'!$B:$O,14,FALSE)/100</f>
        <v>0.24299999999999999</v>
      </c>
      <c r="P843" s="17">
        <f>VLOOKUP($C843,'Advanced - Home'!B:T,18,FALSE)</f>
        <v>98.74</v>
      </c>
      <c r="Q843" s="17">
        <f>(P843+'Advanced - Home'!$S$33)/2</f>
        <v>98.777883172561616</v>
      </c>
      <c r="R843" s="31">
        <f t="shared" ref="R843" si="8161">AVERAGE(H843,L842)</f>
        <v>0.51950000000000007</v>
      </c>
      <c r="S843" s="31">
        <f t="shared" ref="S843" si="8162">AVERAGE(I843,M842)</f>
        <v>0.32250000000000001</v>
      </c>
      <c r="T843" s="31">
        <f t="shared" ref="T843" si="8163">AVERAGE(J843,N842)</f>
        <v>0.14949999999999999</v>
      </c>
      <c r="U843" s="31">
        <f t="shared" ref="U843" si="8164">AVERAGE(K843,O842)</f>
        <v>0.23849999999999999</v>
      </c>
      <c r="V843" s="17">
        <f>Q843*Q842/'Advanced - Road'!$S$33</f>
        <v>96.873252161875669</v>
      </c>
      <c r="W843" s="17">
        <f t="shared" ref="W843" si="8165">W842</f>
        <v>96.875779195808931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96.915460878885327</v>
      </c>
      <c r="R844" s="32">
        <f t="shared" ref="R844" si="8169">AVERAGE(H844,L845)</f>
        <v>0.50800000000000001</v>
      </c>
      <c r="S844" s="32">
        <f t="shared" ref="S844" si="8170">AVERAGE(I844,M845)</f>
        <v>0.27549999999999997</v>
      </c>
      <c r="T844" s="32">
        <f t="shared" ref="T844" si="8171">AVERAGE(J844,N845)</f>
        <v>0.1275</v>
      </c>
      <c r="U844" s="32">
        <f t="shared" ref="U844" si="8172">AVERAGE(K844,O845)</f>
        <v>0.23749999999999999</v>
      </c>
      <c r="V844" s="21">
        <f>Q844*Q845/'Advanced - Home'!$S$33</f>
        <v>99.040902332995387</v>
      </c>
      <c r="W844" s="21">
        <f t="shared" ref="W844" si="8173">AVERAGE(V844:V845)</f>
        <v>99.038318888561676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100.98288317256163</v>
      </c>
      <c r="R845" s="32">
        <f t="shared" ref="R845" si="8181">AVERAGE(H845,L844)</f>
        <v>0.51</v>
      </c>
      <c r="S845" s="32">
        <f t="shared" ref="S845" si="8182">AVERAGE(I845,M844)</f>
        <v>0.313</v>
      </c>
      <c r="T845" s="32">
        <f t="shared" ref="T845" si="8183">AVERAGE(J845,N844)</f>
        <v>0.15799999999999997</v>
      </c>
      <c r="U845" s="32">
        <f t="shared" ref="U845" si="8184">AVERAGE(K845,O844)</f>
        <v>0.2175</v>
      </c>
      <c r="V845" s="21">
        <f>Q845*Q844/'Advanced - Road'!$S$33</f>
        <v>99.035735444127965</v>
      </c>
      <c r="W845" s="21">
        <f t="shared" ref="W845" si="8185">W844</f>
        <v>99.038318888561676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96.915460878885327</v>
      </c>
      <c r="R846" s="31">
        <f t="shared" ref="R846" si="8189">AVERAGE(H846,L847)</f>
        <v>0.50550000000000006</v>
      </c>
      <c r="S846" s="31">
        <f t="shared" ref="S846" si="8190">AVERAGE(I846,M847)</f>
        <v>0.27249999999999996</v>
      </c>
      <c r="T846" s="31">
        <f t="shared" ref="T846" si="8191">AVERAGE(J846,N847)</f>
        <v>0.13100000000000001</v>
      </c>
      <c r="U846" s="31">
        <f t="shared" ref="U846" si="8192">AVERAGE(K846,O847)</f>
        <v>0.24049999999999999</v>
      </c>
      <c r="V846" s="17">
        <f>Q846*Q847/'Advanced - Home'!$S$33</f>
        <v>97.403017755928332</v>
      </c>
      <c r="W846" s="17">
        <f t="shared" ref="W846" si="8193">AVERAGE(V846:V847)</f>
        <v>97.400477035093601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99.312883172561612</v>
      </c>
      <c r="R847" s="31">
        <f t="shared" ref="R847" si="8201">AVERAGE(H847,L846)</f>
        <v>0.52600000000000002</v>
      </c>
      <c r="S847" s="31">
        <f t="shared" ref="S847" si="8202">AVERAGE(I847,M846)</f>
        <v>0.3115</v>
      </c>
      <c r="T847" s="31">
        <f t="shared" ref="T847" si="8203">AVERAGE(J847,N846)</f>
        <v>0.14400000000000002</v>
      </c>
      <c r="U847" s="31">
        <f t="shared" ref="U847" si="8204">AVERAGE(K847,O846)</f>
        <v>0.22599999999999998</v>
      </c>
      <c r="V847" s="17">
        <f>Q847*Q846/'Advanced - Road'!$S$33</f>
        <v>97.397936314258871</v>
      </c>
      <c r="W847" s="17">
        <f t="shared" ref="W847" si="8205">W846</f>
        <v>97.400477035093601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96.915460878885327</v>
      </c>
      <c r="R848" s="32">
        <f t="shared" ref="R848" si="8209">AVERAGE(H848,L849)</f>
        <v>0.50550000000000006</v>
      </c>
      <c r="S848" s="32">
        <f t="shared" ref="S848" si="8210">AVERAGE(I848,M849)</f>
        <v>0.24</v>
      </c>
      <c r="T848" s="32">
        <f t="shared" ref="T848" si="8211">AVERAGE(J848,N849)</f>
        <v>0.128</v>
      </c>
      <c r="U848" s="32">
        <f t="shared" ref="U848" si="8212">AVERAGE(K848,O849)</f>
        <v>0.21149999999999999</v>
      </c>
      <c r="V848" s="21">
        <f>Q848*Q849/'Advanced - Home'!$S$33</f>
        <v>97.020517764876772</v>
      </c>
      <c r="W848" s="21">
        <f t="shared" ref="W848" si="8213">AVERAGE(V848:V849)</f>
        <v>97.017987021409454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98.922883172561626</v>
      </c>
      <c r="R849" s="32">
        <f t="shared" ref="R849" si="8221">AVERAGE(H849,L848)</f>
        <v>0.51100000000000001</v>
      </c>
      <c r="S849" s="32">
        <f t="shared" ref="S849" si="8222">AVERAGE(I849,M848)</f>
        <v>0.33150000000000002</v>
      </c>
      <c r="T849" s="32">
        <f t="shared" ref="T849" si="8223">AVERAGE(J849,N848)</f>
        <v>0.13400000000000001</v>
      </c>
      <c r="U849" s="32">
        <f t="shared" ref="U849" si="8224">AVERAGE(K849,O848)</f>
        <v>0.21699999999999997</v>
      </c>
      <c r="V849" s="21">
        <f>Q849*Q848/'Advanced - Road'!$S$33</f>
        <v>97.01545627794215</v>
      </c>
      <c r="W849" s="21">
        <f t="shared" ref="W849" si="8225">W848</f>
        <v>97.017987021409454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96.915460878885327</v>
      </c>
      <c r="R850" s="31">
        <f t="shared" ref="R850" si="8229">AVERAGE(H850,L851)</f>
        <v>0.51300000000000001</v>
      </c>
      <c r="S850" s="31">
        <f t="shared" ref="S850" si="8230">AVERAGE(I850,M851)</f>
        <v>0.2515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96.299652397125669</v>
      </c>
      <c r="W850" s="17">
        <f t="shared" ref="W850" si="8233">AVERAGE(V850:V851)</f>
        <v>96.29714045715852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0.28699999999999998</v>
      </c>
      <c r="J851" s="31">
        <f>VLOOKUP($C851,'Four Factors - Home'!$B:$O,9,FALSE)/100</f>
        <v>0.13200000000000001</v>
      </c>
      <c r="K851" s="31">
        <f>VLOOKUP($C851,'Four Factors - Home'!$B:$O,10,FALSE)/100</f>
        <v>0.29699999999999999</v>
      </c>
      <c r="L851" s="31">
        <f>VLOOKUP($C851,'Four Factors - Home'!$B:$O,11,FALSE)/100</f>
        <v>0.51800000000000002</v>
      </c>
      <c r="M851" s="31">
        <f>VLOOKUP($C851,'Four Factors - Home'!$B:$O,12,FALSE)</f>
        <v>0.22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97.56</v>
      </c>
      <c r="Q851" s="17">
        <f>(P851+'Advanced - Home'!$S$33)/2</f>
        <v>98.187883172561612</v>
      </c>
      <c r="R851" s="31">
        <f t="shared" ref="R851" si="8241">AVERAGE(H851,L850)</f>
        <v>0.49750000000000005</v>
      </c>
      <c r="S851" s="31">
        <f t="shared" ref="S851" si="8242">AVERAGE(I851,M850)</f>
        <v>0.32150000000000001</v>
      </c>
      <c r="T851" s="31">
        <f t="shared" ref="T851" si="8243">AVERAGE(J851,N850)</f>
        <v>0.14050000000000001</v>
      </c>
      <c r="U851" s="31">
        <f t="shared" ref="U851" si="8244">AVERAGE(K851,O850)</f>
        <v>0.26300000000000001</v>
      </c>
      <c r="V851" s="17">
        <f>Q851*Q850/'Advanced - Road'!$S$33</f>
        <v>96.294628517191356</v>
      </c>
      <c r="W851" s="17">
        <f t="shared" ref="W851" si="8245">W850</f>
        <v>96.29714045715852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96.915460878885327</v>
      </c>
      <c r="R852" s="32">
        <f t="shared" ref="R852" si="8249">AVERAGE(H852,L853)</f>
        <v>0.504</v>
      </c>
      <c r="S852" s="32">
        <f t="shared" ref="S852" si="8250">AVERAGE(I852,M853)</f>
        <v>0.2485</v>
      </c>
      <c r="T852" s="32">
        <f t="shared" ref="T852" si="8251">AVERAGE(J852,N853)</f>
        <v>0.1265</v>
      </c>
      <c r="U852" s="32">
        <f t="shared" ref="U852" si="8252">AVERAGE(K852,O853)</f>
        <v>0.23199999999999998</v>
      </c>
      <c r="V852" s="21">
        <f>Q852*Q853/'Advanced - Home'!$S$33</f>
        <v>96.878306229742194</v>
      </c>
      <c r="W852" s="21">
        <f t="shared" ref="W852" si="8253">AVERAGE(V852:V853)</f>
        <v>96.875779195808931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0.27900000000000003</v>
      </c>
      <c r="J853" s="32">
        <f>VLOOKUP($C853,'Four Factors - Home'!$B:$O,9,FALSE)/100</f>
        <v>0.13</v>
      </c>
      <c r="K853" s="32">
        <f>VLOOKUP($C853,'Four Factors - Home'!$B:$O,10,FALSE)/100</f>
        <v>0.23699999999999999</v>
      </c>
      <c r="L853" s="32">
        <f>VLOOKUP($C853,'Four Factors - Home'!$B:$O,11,FALSE)/100</f>
        <v>0.5</v>
      </c>
      <c r="M853" s="32">
        <f>VLOOKUP($C853,'Four Factors - Home'!$B:$O,12,FALSE)</f>
        <v>0.214</v>
      </c>
      <c r="N853" s="32">
        <f>VLOOKUP($C853,'Four Factors - Home'!$B:$O,13,FALSE)/100</f>
        <v>0.127</v>
      </c>
      <c r="O853" s="32">
        <f>VLOOKUP($C853,'Four Factors - Home'!$B:$O,14,FALSE)/100</f>
        <v>0.23699999999999999</v>
      </c>
      <c r="P853" s="21">
        <f>VLOOKUP($C853,'Advanced - Home'!B:T,18,FALSE)</f>
        <v>98.74</v>
      </c>
      <c r="Q853" s="21">
        <f>(P853+'Advanced - Home'!$S$33)/2</f>
        <v>98.777883172561616</v>
      </c>
      <c r="R853" s="32">
        <f t="shared" ref="R853" si="8261">AVERAGE(H853,L852)</f>
        <v>0.54</v>
      </c>
      <c r="S853" s="32">
        <f t="shared" ref="S853" si="8262">AVERAGE(I853,M852)</f>
        <v>0.3175</v>
      </c>
      <c r="T853" s="32">
        <f t="shared" ref="T853" si="8263">AVERAGE(J853,N852)</f>
        <v>0.13950000000000001</v>
      </c>
      <c r="U853" s="32">
        <f t="shared" ref="U853" si="8264">AVERAGE(K853,O852)</f>
        <v>0.23299999999999998</v>
      </c>
      <c r="V853" s="21">
        <f>Q853*Q852/'Advanced - Road'!$S$33</f>
        <v>96.873252161875669</v>
      </c>
      <c r="W853" s="21">
        <f t="shared" ref="W853" si="8265">W852</f>
        <v>96.875779195808931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96.915460878885327</v>
      </c>
      <c r="R854" s="31">
        <f t="shared" ref="R854" si="8269">AVERAGE(H854,L855)</f>
        <v>0.50550000000000006</v>
      </c>
      <c r="S854" s="31">
        <f t="shared" ref="S854" si="8270">AVERAGE(I854,M855)</f>
        <v>0.27949999999999997</v>
      </c>
      <c r="T854" s="31">
        <f t="shared" ref="T854" si="8271">AVERAGE(J854,N855)</f>
        <v>0.14300000000000002</v>
      </c>
      <c r="U854" s="31">
        <f t="shared" ref="U854" si="8272">AVERAGE(K854,O855)</f>
        <v>0.22749999999999998</v>
      </c>
      <c r="V854" s="17">
        <f>Q854*Q855/'Advanced - Home'!$S$33</f>
        <v>94.396960133945996</v>
      </c>
      <c r="W854" s="17">
        <f t="shared" ref="W854" si="8273">AVERAGE(V854:V855)</f>
        <v>94.394497824986033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0.246</v>
      </c>
      <c r="J855" s="31">
        <f>VLOOKUP($C855,'Four Factors - Home'!$B:$O,9,FALSE)/100</f>
        <v>0.127</v>
      </c>
      <c r="K855" s="31">
        <f>VLOOKUP($C855,'Four Factors - Home'!$B:$O,10,FALSE)/100</f>
        <v>0.188</v>
      </c>
      <c r="L855" s="31">
        <f>VLOOKUP($C855,'Four Factors - Home'!$B:$O,11,FALSE)/100</f>
        <v>0.503</v>
      </c>
      <c r="M855" s="31">
        <f>VLOOKUP($C855,'Four Factors - Home'!$B:$O,12,FALSE)</f>
        <v>0.27600000000000002</v>
      </c>
      <c r="N855" s="31">
        <f>VLOOKUP($C855,'Four Factors - Home'!$B:$O,13,FALSE)/100</f>
        <v>0.16</v>
      </c>
      <c r="O855" s="31">
        <f>VLOOKUP($C855,'Four Factors - Home'!$B:$O,14,FALSE)/100</f>
        <v>0.22800000000000001</v>
      </c>
      <c r="P855" s="17">
        <f>VLOOKUP($C855,'Advanced - Home'!B:T,18,FALSE)</f>
        <v>93.68</v>
      </c>
      <c r="Q855" s="17">
        <f>(P855+'Advanced - Home'!$S$33)/2</f>
        <v>96.247883172561615</v>
      </c>
      <c r="R855" s="31">
        <f t="shared" ref="R855" si="8281">AVERAGE(H855,L854)</f>
        <v>0.51800000000000002</v>
      </c>
      <c r="S855" s="31">
        <f t="shared" ref="S855" si="8282">AVERAGE(I855,M854)</f>
        <v>0.30099999999999999</v>
      </c>
      <c r="T855" s="31">
        <f t="shared" ref="T855" si="8283">AVERAGE(J855,N854)</f>
        <v>0.13800000000000001</v>
      </c>
      <c r="U855" s="31">
        <f t="shared" ref="U855" si="8284">AVERAGE(K855,O854)</f>
        <v>0.20849999999999999</v>
      </c>
      <c r="V855" s="17">
        <f>Q855*Q854/'Advanced - Road'!$S$33</f>
        <v>94.39203551602607</v>
      </c>
      <c r="W855" s="17">
        <f t="shared" ref="W855" si="8285">W854</f>
        <v>94.394497824986033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96.915460878885327</v>
      </c>
      <c r="R856" s="32">
        <f t="shared" ref="R856" si="8289">AVERAGE(H856,L857)</f>
        <v>0.52049999999999996</v>
      </c>
      <c r="S856" s="32">
        <f t="shared" ref="S856" si="8290">AVERAGE(I856,M857)</f>
        <v>0.26900000000000002</v>
      </c>
      <c r="T856" s="32">
        <f t="shared" ref="T856" si="8291">AVERAGE(J856,N857)</f>
        <v>0.1195</v>
      </c>
      <c r="U856" s="32">
        <f t="shared" ref="U856" si="8292">AVERAGE(K856,O857)</f>
        <v>0.21799999999999997</v>
      </c>
      <c r="V856" s="21">
        <f>Q856*Q857/'Advanced - Home'!$S$33</f>
        <v>97.491286984632552</v>
      </c>
      <c r="W856" s="21">
        <f t="shared" ref="W856" si="8293">AVERAGE(V856:V857)</f>
        <v>97.48874396132841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0.53700000000000003</v>
      </c>
      <c r="I857" s="32">
        <f>VLOOKUP($C857,'Four Factors - Home'!$B:$O,8,FALSE)</f>
        <v>0.28599999999999998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0.28100000000000003</v>
      </c>
      <c r="L857" s="32">
        <f>VLOOKUP($C857,'Four Factors - Home'!$B:$O,11,FALSE)/100</f>
        <v>0.53299999999999992</v>
      </c>
      <c r="M857" s="32">
        <f>VLOOKUP($C857,'Four Factors - Home'!$B:$O,12,FALSE)</f>
        <v>0.255</v>
      </c>
      <c r="N857" s="32">
        <f>VLOOKUP($C857,'Four Factors - Home'!$B:$O,13,FALSE)/100</f>
        <v>0.113</v>
      </c>
      <c r="O857" s="32">
        <f>VLOOKUP($C857,'Four Factors - Home'!$B:$O,14,FALSE)/100</f>
        <v>0.20899999999999999</v>
      </c>
      <c r="P857" s="21">
        <f>VLOOKUP($C857,'Advanced - Home'!B:T,18,FALSE)</f>
        <v>99.99</v>
      </c>
      <c r="Q857" s="21">
        <f>(P857+'Advanced - Home'!$S$33)/2</f>
        <v>99.402883172561616</v>
      </c>
      <c r="R857" s="32">
        <f t="shared" ref="R857" si="8301">AVERAGE(H857,L856)</f>
        <v>0.53</v>
      </c>
      <c r="S857" s="32">
        <f t="shared" ref="S857" si="8302">AVERAGE(I857,M856)</f>
        <v>0.32099999999999995</v>
      </c>
      <c r="T857" s="32">
        <f t="shared" ref="T857" si="8303">AVERAGE(J857,N856)</f>
        <v>0.14650000000000002</v>
      </c>
      <c r="U857" s="32">
        <f t="shared" ref="U857" si="8304">AVERAGE(K857,O856)</f>
        <v>0.255</v>
      </c>
      <c r="V857" s="21">
        <f>Q857*Q856/'Advanced - Road'!$S$33</f>
        <v>97.486200938024268</v>
      </c>
      <c r="W857" s="21">
        <f t="shared" ref="W857" si="8305">W856</f>
        <v>97.48874396132841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96.915460878885327</v>
      </c>
      <c r="R858" s="31">
        <f t="shared" ref="R858" si="8309">AVERAGE(H858,L859)</f>
        <v>0.4995</v>
      </c>
      <c r="S858" s="31">
        <f t="shared" ref="S858" si="8310">AVERAGE(I858,M859)</f>
        <v>0.27800000000000002</v>
      </c>
      <c r="T858" s="31">
        <f t="shared" ref="T858" si="8311">AVERAGE(J858,N859)</f>
        <v>0.13250000000000001</v>
      </c>
      <c r="U858" s="31">
        <f t="shared" ref="U858" si="8312">AVERAGE(K858,O859)</f>
        <v>0.20849999999999999</v>
      </c>
      <c r="V858" s="17">
        <f>Q858*Q859/'Advanced - Home'!$S$33</f>
        <v>96.662537004020777</v>
      </c>
      <c r="W858" s="17">
        <f t="shared" ref="W858" si="8313">AVERAGE(V858:V859)</f>
        <v>96.660015598346064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0.503</v>
      </c>
      <c r="I859" s="31">
        <f>VLOOKUP($C859,'Four Factors - Home'!$B:$O,8,FALSE)</f>
        <v>0.22600000000000001</v>
      </c>
      <c r="J859" s="31">
        <f>VLOOKUP($C859,'Four Factors - Home'!$B:$O,9,FALSE)/100</f>
        <v>0.124</v>
      </c>
      <c r="K859" s="31">
        <f>VLOOKUP($C859,'Four Factors - Home'!$B:$O,10,FALSE)/100</f>
        <v>0.24199999999999999</v>
      </c>
      <c r="L859" s="31">
        <f>VLOOKUP($C859,'Four Factors - Home'!$B:$O,11,FALSE)/100</f>
        <v>0.49099999999999999</v>
      </c>
      <c r="M859" s="31">
        <f>VLOOKUP($C859,'Four Factors - Home'!$B:$O,12,FALSE)</f>
        <v>0.27300000000000002</v>
      </c>
      <c r="N859" s="31">
        <f>VLOOKUP($C859,'Four Factors - Home'!$B:$O,13,FALSE)/100</f>
        <v>0.13900000000000001</v>
      </c>
      <c r="O859" s="31">
        <f>VLOOKUP($C859,'Four Factors - Home'!$B:$O,14,FALSE)/100</f>
        <v>0.19</v>
      </c>
      <c r="P859" s="17">
        <f>VLOOKUP($C859,'Advanced - Home'!B:T,18,FALSE)</f>
        <v>98.3</v>
      </c>
      <c r="Q859" s="17">
        <f>(P859+'Advanced - Home'!$S$33)/2</f>
        <v>98.557883172561617</v>
      </c>
      <c r="R859" s="31">
        <f t="shared" ref="R859" si="8321">AVERAGE(H859,L858)</f>
        <v>0.51300000000000001</v>
      </c>
      <c r="S859" s="31">
        <f t="shared" ref="S859" si="8322">AVERAGE(I859,M858)</f>
        <v>0.29099999999999998</v>
      </c>
      <c r="T859" s="31">
        <f t="shared" ref="T859" si="8323">AVERAGE(J859,N858)</f>
        <v>0.13650000000000001</v>
      </c>
      <c r="U859" s="31">
        <f t="shared" ref="U859" si="8324">AVERAGE(K859,O858)</f>
        <v>0.23549999999999999</v>
      </c>
      <c r="V859" s="17">
        <f>Q859*Q858/'Advanced - Road'!$S$33</f>
        <v>96.657494192671336</v>
      </c>
      <c r="W859" s="17">
        <f t="shared" ref="W859" si="8325">W858</f>
        <v>96.660015598346064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96.915460878885327</v>
      </c>
      <c r="R860" s="32">
        <f t="shared" ref="R860" si="8329">AVERAGE(H860,L861)</f>
        <v>0.49250000000000005</v>
      </c>
      <c r="S860" s="32">
        <f t="shared" ref="S860" si="8330">AVERAGE(I860,M861)</f>
        <v>0.26849999999999996</v>
      </c>
      <c r="T860" s="32">
        <f t="shared" ref="T860" si="8331">AVERAGE(J860,N861)</f>
        <v>0.13400000000000001</v>
      </c>
      <c r="U860" s="32">
        <f t="shared" ref="U860" si="8332">AVERAGE(K860,O861)</f>
        <v>0.23099999999999998</v>
      </c>
      <c r="V860" s="21">
        <f>Q860*Q861/'Advanced - Home'!$S$33</f>
        <v>98.82513310727397</v>
      </c>
      <c r="W860" s="21">
        <f t="shared" ref="W860" si="8333">AVERAGE(V860:V861)</f>
        <v>98.822555291098809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100.76288317256162</v>
      </c>
      <c r="R861" s="32">
        <f t="shared" ref="R861" si="8341">AVERAGE(H861,L860)</f>
        <v>0.55699999999999994</v>
      </c>
      <c r="S861" s="32">
        <f t="shared" ref="S861" si="8342">AVERAGE(I861,M860)</f>
        <v>0.30549999999999999</v>
      </c>
      <c r="T861" s="32">
        <f t="shared" ref="T861" si="8343">AVERAGE(J861,N860)</f>
        <v>0.14499999999999999</v>
      </c>
      <c r="U861" s="32">
        <f t="shared" ref="U861" si="8344">AVERAGE(K861,O860)</f>
        <v>0.22749999999999998</v>
      </c>
      <c r="V861" s="21">
        <f>Q861*Q860/'Advanced - Road'!$S$33</f>
        <v>98.819977474923647</v>
      </c>
      <c r="W861" s="21">
        <f t="shared" ref="W861" si="8345">W860</f>
        <v>98.822555291098809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96.915460878885327</v>
      </c>
      <c r="R862" s="31">
        <f t="shared" ref="R862" si="8349">AVERAGE(H862,L863)</f>
        <v>0.50849999999999995</v>
      </c>
      <c r="S862" s="31">
        <f t="shared" ref="S862" si="8350">AVERAGE(I862,M863)</f>
        <v>0.26</v>
      </c>
      <c r="T862" s="31">
        <f t="shared" ref="T862" si="8351">AVERAGE(J862,N863)</f>
        <v>0.13750000000000001</v>
      </c>
      <c r="U862" s="31">
        <f t="shared" ref="U862" si="8352">AVERAGE(K862,O863)</f>
        <v>0.23649999999999999</v>
      </c>
      <c r="V862" s="17">
        <f>Q862*Q863/'Advanced - Home'!$S$33</f>
        <v>98.668210034022053</v>
      </c>
      <c r="W862" s="17">
        <f t="shared" ref="W862" si="8353">AVERAGE(V862:V863)</f>
        <v>98.665636311125837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0.54500000000000004</v>
      </c>
      <c r="I863" s="31">
        <f>VLOOKUP($C863,'Four Factors - Home'!$B:$O,8,FALSE)</f>
        <v>0.312</v>
      </c>
      <c r="J863" s="31">
        <f>VLOOKUP($C863,'Four Factors - Home'!$B:$O,9,FALSE)/100</f>
        <v>0.13800000000000001</v>
      </c>
      <c r="K863" s="31">
        <f>VLOOKUP($C863,'Four Factors - Home'!$B:$O,10,FALSE)/100</f>
        <v>0.252</v>
      </c>
      <c r="L863" s="31">
        <f>VLOOKUP($C863,'Four Factors - Home'!$B:$O,11,FALSE)/100</f>
        <v>0.50900000000000001</v>
      </c>
      <c r="M863" s="31">
        <f>VLOOKUP($C863,'Four Factors - Home'!$B:$O,12,FALSE)</f>
        <v>0.23699999999999999</v>
      </c>
      <c r="N863" s="31">
        <f>VLOOKUP($C863,'Four Factors - Home'!$B:$O,13,FALSE)/100</f>
        <v>0.14899999999999999</v>
      </c>
      <c r="O863" s="31">
        <f>VLOOKUP($C863,'Four Factors - Home'!$B:$O,14,FALSE)/100</f>
        <v>0.24600000000000002</v>
      </c>
      <c r="P863" s="17">
        <f>VLOOKUP($C863,'Advanced - Home'!B:T,18,FALSE)</f>
        <v>102.39</v>
      </c>
      <c r="Q863" s="17">
        <f>(P863+'Advanced - Home'!$S$33)/2</f>
        <v>100.60288317256162</v>
      </c>
      <c r="R863" s="31">
        <f t="shared" ref="R863" si="8363">AVERAGE(H863,L862)</f>
        <v>0.53400000000000003</v>
      </c>
      <c r="S863" s="31">
        <f t="shared" ref="S863" si="8364">AVERAGE(I863,M862)</f>
        <v>0.33399999999999996</v>
      </c>
      <c r="T863" s="31">
        <f t="shared" ref="T863" si="8365">AVERAGE(J863,N862)</f>
        <v>0.14350000000000002</v>
      </c>
      <c r="U863" s="31">
        <f t="shared" ref="U863" si="8366">AVERAGE(K863,O862)</f>
        <v>0.24049999999999999</v>
      </c>
      <c r="V863" s="17">
        <f>Q863*Q862/'Advanced - Road'!$S$33</f>
        <v>98.663062588229607</v>
      </c>
      <c r="W863" s="17">
        <f t="shared" ref="W863" si="8367">W862</f>
        <v>98.665636311125837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96.915460878885327</v>
      </c>
      <c r="R864" s="32">
        <f t="shared" ref="R864" si="8371">AVERAGE(H864,L865)</f>
        <v>0.50250000000000006</v>
      </c>
      <c r="S864" s="32">
        <f t="shared" ref="S864" si="8372">AVERAGE(I864,M865)</f>
        <v>0.28200000000000003</v>
      </c>
      <c r="T864" s="32">
        <f t="shared" ref="T864" si="8373">AVERAGE(J864,N865)</f>
        <v>0.13800000000000001</v>
      </c>
      <c r="U864" s="32">
        <f t="shared" ref="U864" si="8374">AVERAGE(K864,O865)</f>
        <v>0.23299999999999998</v>
      </c>
      <c r="V864" s="21">
        <f>Q864*Q865/'Advanced - Home'!$S$33</f>
        <v>96.83417161539009</v>
      </c>
      <c r="W864" s="21">
        <f t="shared" ref="W864" si="8375">AVERAGE(V864:V865)</f>
        <v>96.831645732691527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0.52500000000000002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98.732883172561628</v>
      </c>
      <c r="R865" s="32">
        <f t="shared" ref="R865" si="8383">AVERAGE(H865,L864)</f>
        <v>0.52400000000000002</v>
      </c>
      <c r="S865" s="32">
        <f t="shared" ref="S865" si="8384">AVERAGE(I865,M864)</f>
        <v>0.30349999999999999</v>
      </c>
      <c r="T865" s="32">
        <f t="shared" ref="T865" si="8385">AVERAGE(J865,N864)</f>
        <v>0.14050000000000001</v>
      </c>
      <c r="U865" s="32">
        <f t="shared" ref="U865" si="8386">AVERAGE(K865,O864)</f>
        <v>0.21249999999999999</v>
      </c>
      <c r="V865" s="21">
        <f>Q865*Q864/'Advanced - Road'!$S$33</f>
        <v>96.829119849992964</v>
      </c>
      <c r="W865" s="21">
        <f t="shared" ref="W865" si="8387">W864</f>
        <v>96.831645732691527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96.915460878885327</v>
      </c>
      <c r="R866" s="31">
        <f t="shared" ref="R866" si="8391">AVERAGE(H866,L867)</f>
        <v>0.498</v>
      </c>
      <c r="S866" s="31">
        <f t="shared" ref="S866" si="8392">AVERAGE(I866,M867)</f>
        <v>0.28200000000000003</v>
      </c>
      <c r="T866" s="31">
        <f t="shared" ref="T866" si="8393">AVERAGE(J866,N867)</f>
        <v>0.13850000000000001</v>
      </c>
      <c r="U866" s="31">
        <f t="shared" ref="U866" si="8394">AVERAGE(K866,O867)</f>
        <v>0.23749999999999999</v>
      </c>
      <c r="V866" s="17">
        <f>Q866*Q867/'Advanced - Home'!$S$33</f>
        <v>96.731190848568488</v>
      </c>
      <c r="W866" s="17">
        <f t="shared" ref="W866" si="8395">AVERAGE(V866:V867)</f>
        <v>96.728667652084226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0.53799999999999992</v>
      </c>
      <c r="I867" s="31">
        <f>VLOOKUP($C867,'Four Factors - Home'!$B:$O,8,FALSE)</f>
        <v>0.29599999999999999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0.48799999999999999</v>
      </c>
      <c r="M867" s="31">
        <f>VLOOKUP($C867,'Four Factors - Home'!$B:$O,12,FALSE)</f>
        <v>0.28100000000000003</v>
      </c>
      <c r="N867" s="31">
        <f>VLOOKUP($C867,'Four Factors - Home'!$B:$O,13,FALSE)/100</f>
        <v>0.151</v>
      </c>
      <c r="O867" s="31">
        <f>VLOOKUP($C867,'Four Factors - Home'!$B:$O,14,FALSE)/100</f>
        <v>0.248</v>
      </c>
      <c r="P867" s="17">
        <f>VLOOKUP($C867,'Advanced - Home'!B:T,18,FALSE)</f>
        <v>98.44</v>
      </c>
      <c r="Q867" s="17">
        <f>(P867+'Advanced - Home'!$S$33)/2</f>
        <v>98.62788317256161</v>
      </c>
      <c r="R867" s="31">
        <f t="shared" ref="R867" si="8403">AVERAGE(H867,L866)</f>
        <v>0.53049999999999997</v>
      </c>
      <c r="S867" s="31">
        <f t="shared" ref="S867" si="8404">AVERAGE(I867,M866)</f>
        <v>0.32599999999999996</v>
      </c>
      <c r="T867" s="31">
        <f t="shared" ref="T867" si="8405">AVERAGE(J867,N866)</f>
        <v>0.14250000000000002</v>
      </c>
      <c r="U867" s="31">
        <f t="shared" ref="U867" si="8406">AVERAGE(K867,O866)</f>
        <v>0.22499999999999998</v>
      </c>
      <c r="V867" s="17">
        <f>Q867*Q866/'Advanced - Road'!$S$33</f>
        <v>96.726144455599979</v>
      </c>
      <c r="W867" s="17">
        <f t="shared" ref="W867" si="8407">W866</f>
        <v>96.728667652084226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96.915460878885327</v>
      </c>
      <c r="R868" s="32">
        <f t="shared" ref="R868" si="8411">AVERAGE(H868,L869)</f>
        <v>0.52</v>
      </c>
      <c r="S868" s="32">
        <f t="shared" ref="S868" si="8412">AVERAGE(I868,M869)</f>
        <v>0.27549999999999997</v>
      </c>
      <c r="T868" s="32">
        <f t="shared" ref="T868" si="8413">AVERAGE(J868,N869)</f>
        <v>0.13500000000000001</v>
      </c>
      <c r="U868" s="32">
        <f t="shared" ref="U868" si="8414">AVERAGE(K868,O869)</f>
        <v>0.23049999999999998</v>
      </c>
      <c r="V868" s="21">
        <f>Q868*Q869/'Advanced - Home'!$S$33</f>
        <v>97.667825442040979</v>
      </c>
      <c r="W868" s="21">
        <f t="shared" ref="W868" si="8415">AVERAGE(V868:V869)</f>
        <v>97.665277813798028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0.51500000000000001</v>
      </c>
      <c r="I869" s="32">
        <f>VLOOKUP($C869,'Four Factors - Home'!$B:$O,8,FALSE)</f>
        <v>0.26200000000000001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0.26400000000000001</v>
      </c>
      <c r="L869" s="32">
        <f>VLOOKUP($C869,'Four Factors - Home'!$B:$O,11,FALSE)/100</f>
        <v>0.53200000000000003</v>
      </c>
      <c r="M869" s="32">
        <f>VLOOKUP($C869,'Four Factors - Home'!$B:$O,12,FALSE)</f>
        <v>0.26800000000000002</v>
      </c>
      <c r="N869" s="32">
        <f>VLOOKUP($C869,'Four Factors - Home'!$B:$O,13,FALSE)/100</f>
        <v>0.14400000000000002</v>
      </c>
      <c r="O869" s="32">
        <f>VLOOKUP($C869,'Four Factors - Home'!$B:$O,14,FALSE)/100</f>
        <v>0.23399999999999999</v>
      </c>
      <c r="P869" s="21">
        <f>VLOOKUP($C869,'Advanced - Home'!B:T,18,FALSE)</f>
        <v>100.35</v>
      </c>
      <c r="Q869" s="21">
        <f>(P869+'Advanced - Home'!$S$33)/2</f>
        <v>99.582883172561623</v>
      </c>
      <c r="R869" s="32">
        <f t="shared" ref="R869" si="8423">AVERAGE(H869,L868)</f>
        <v>0.51900000000000002</v>
      </c>
      <c r="S869" s="32">
        <f t="shared" ref="S869" si="8424">AVERAGE(I869,M868)</f>
        <v>0.309</v>
      </c>
      <c r="T869" s="32">
        <f t="shared" ref="T869" si="8425">AVERAGE(J869,N868)</f>
        <v>0.14799999999999999</v>
      </c>
      <c r="U869" s="32">
        <f t="shared" ref="U869" si="8426">AVERAGE(K869,O868)</f>
        <v>0.2465</v>
      </c>
      <c r="V869" s="21">
        <f>Q869*Q868/'Advanced - Road'!$S$33</f>
        <v>97.662730185555077</v>
      </c>
      <c r="W869" s="21">
        <f t="shared" ref="W869" si="8427">W868</f>
        <v>97.665277813798028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96.915460878885327</v>
      </c>
      <c r="R870" s="31">
        <f t="shared" ref="R870" si="8431">AVERAGE(H870,L871)</f>
        <v>0.49250000000000005</v>
      </c>
      <c r="S870" s="31">
        <f t="shared" ref="S870" si="8432">AVERAGE(I870,M871)</f>
        <v>0.3175</v>
      </c>
      <c r="T870" s="31">
        <f t="shared" ref="T870" si="8433">AVERAGE(J870,N871)</f>
        <v>0.13850000000000001</v>
      </c>
      <c r="U870" s="31">
        <f t="shared" ref="U870" si="8434">AVERAGE(K870,O871)</f>
        <v>0.21949999999999997</v>
      </c>
      <c r="V870" s="17">
        <f>Q870*Q871/'Advanced - Home'!$S$33</f>
        <v>95.48561395463129</v>
      </c>
      <c r="W870" s="17">
        <f t="shared" ref="W870" si="8435">AVERAGE(V870:V871)</f>
        <v>95.483123248548651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2</v>
      </c>
      <c r="AA870" s="19">
        <f t="shared" ref="AA870" si="8437">Y870+Y871</f>
        <v>206</v>
      </c>
      <c r="AB870" s="4">
        <f t="shared" ref="AB870" si="8438">D870-Z870</f>
        <v>-2</v>
      </c>
      <c r="AC870" s="4">
        <f t="shared" ref="AC870" si="8439">AA870-E870</f>
        <v>206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0.46899999999999997</v>
      </c>
      <c r="I871" s="31">
        <f>VLOOKUP($C871,'Four Factors - Home'!$B:$O,8,FALSE)</f>
        <v>0.29699999999999999</v>
      </c>
      <c r="J871" s="31">
        <f>VLOOKUP($C871,'Four Factors - Home'!$B:$O,9,FALSE)/100</f>
        <v>0.14199999999999999</v>
      </c>
      <c r="K871" s="31">
        <f>VLOOKUP($C871,'Four Factors - Home'!$B:$O,10,FALSE)/100</f>
        <v>0.27399999999999997</v>
      </c>
      <c r="L871" s="31">
        <f>VLOOKUP($C871,'Four Factors - Home'!$B:$O,11,FALSE)/100</f>
        <v>0.47700000000000004</v>
      </c>
      <c r="M871" s="31">
        <f>VLOOKUP($C871,'Four Factors - Home'!$B:$O,12,FALSE)</f>
        <v>0.35199999999999998</v>
      </c>
      <c r="N871" s="31">
        <f>VLOOKUP($C871,'Four Factors - Home'!$B:$O,13,FALSE)/100</f>
        <v>0.151</v>
      </c>
      <c r="O871" s="31">
        <f>VLOOKUP($C871,'Four Factors - Home'!$B:$O,14,FALSE)/100</f>
        <v>0.21199999999999999</v>
      </c>
      <c r="P871" s="17">
        <f>VLOOKUP($C871,'Advanced - Home'!B:T,18,FALSE)</f>
        <v>95.9</v>
      </c>
      <c r="Q871" s="17">
        <f>(P871+'Advanced - Home'!$S$33)/2</f>
        <v>97.357883172561628</v>
      </c>
      <c r="R871" s="31">
        <f t="shared" ref="R871" si="8443">AVERAGE(H871,L870)</f>
        <v>0.496</v>
      </c>
      <c r="S871" s="31">
        <f t="shared" ref="S871" si="8444">AVERAGE(I871,M870)</f>
        <v>0.32650000000000001</v>
      </c>
      <c r="T871" s="31">
        <f t="shared" ref="T871" si="8445">AVERAGE(J871,N870)</f>
        <v>0.14549999999999999</v>
      </c>
      <c r="U871" s="31">
        <f t="shared" ref="U871" si="8446">AVERAGE(K871,O870)</f>
        <v>0.25149999999999995</v>
      </c>
      <c r="V871" s="17">
        <f>Q871*Q870/'Advanced - Road'!$S$33</f>
        <v>95.480632542466012</v>
      </c>
      <c r="W871" s="17">
        <f t="shared" ref="W871" si="8447">W870</f>
        <v>95.483123248548651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-2</v>
      </c>
      <c r="AA871" s="19">
        <f t="shared" ref="AA871" si="8449">AA870</f>
        <v>206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96.915460878885327</v>
      </c>
      <c r="R872" s="32">
        <f t="shared" ref="R872" si="8451">AVERAGE(H872,L873)</f>
        <v>0.4985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0.22449999999999998</v>
      </c>
      <c r="V872" s="21">
        <f>Q872*Q873/'Advanced - Home'!$S$33</f>
        <v>96.608594697590419</v>
      </c>
      <c r="W872" s="21">
        <f t="shared" ref="W872" si="8455">AVERAGE(V872:V873)</f>
        <v>96.606074698980336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0.53100000000000003</v>
      </c>
      <c r="I873" s="32">
        <f>VLOOKUP($C873,'Four Factors - Home'!$B:$O,8,FALSE)</f>
        <v>0.27100000000000002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0.221</v>
      </c>
      <c r="L873" s="32">
        <f>VLOOKUP($C873,'Four Factors - Home'!$B:$O,11,FALSE)/100</f>
        <v>0.48899999999999999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0.222</v>
      </c>
      <c r="P873" s="21">
        <f>VLOOKUP($C873,'Advanced - Home'!B:T,18,FALSE)</f>
        <v>98.19</v>
      </c>
      <c r="Q873" s="21">
        <f>(P873+'Advanced - Home'!$S$33)/2</f>
        <v>98.50288317256161</v>
      </c>
      <c r="R873" s="32">
        <f t="shared" ref="R873" si="8463">AVERAGE(H873,L872)</f>
        <v>0.52700000000000002</v>
      </c>
      <c r="S873" s="32">
        <f t="shared" ref="S873" si="8464">AVERAGE(I873,M872)</f>
        <v>0.3135</v>
      </c>
      <c r="T873" s="32">
        <f t="shared" ref="T873" si="8465">AVERAGE(J873,N872)</f>
        <v>0.14400000000000002</v>
      </c>
      <c r="U873" s="32">
        <f t="shared" ref="U873" si="8466">AVERAGE(K873,O872)</f>
        <v>0.22499999999999998</v>
      </c>
      <c r="V873" s="21">
        <f>Q873*Q872/'Advanced - Road'!$S$33</f>
        <v>96.603554700370267</v>
      </c>
      <c r="W873" s="21">
        <f t="shared" ref="W873" si="8467">W872</f>
        <v>96.606074698980336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96.915460878885327</v>
      </c>
      <c r="R874" s="31">
        <f t="shared" ref="R874" si="8471">AVERAGE(H874,L875)</f>
        <v>0.51600000000000001</v>
      </c>
      <c r="S874" s="31">
        <f t="shared" ref="S874" si="8472">AVERAGE(I874,M875)</f>
        <v>0.29299999999999998</v>
      </c>
      <c r="T874" s="31">
        <f t="shared" ref="T874" si="8473">AVERAGE(J874,N875)</f>
        <v>0.14400000000000002</v>
      </c>
      <c r="U874" s="31">
        <f t="shared" ref="U874" si="8474">AVERAGE(K874,O875)</f>
        <v>0.23049999999999998</v>
      </c>
      <c r="V874" s="17">
        <f>Q874*Q875/'Advanced - Home'!$S$33</f>
        <v>96.672344696099017</v>
      </c>
      <c r="W874" s="17">
        <f t="shared" ref="W874" si="8475">AVERAGE(V874:V875)</f>
        <v>96.669823034594373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0.53500000000000003</v>
      </c>
      <c r="I875" s="31">
        <f>VLOOKUP($C875,'Four Factors - Home'!$B:$O,8,FALSE)</f>
        <v>0.29599999999999999</v>
      </c>
      <c r="J875" s="31">
        <f>VLOOKUP($C875,'Four Factors - Home'!$B:$O,9,FALSE)/100</f>
        <v>0.14099999999999999</v>
      </c>
      <c r="K875" s="31">
        <f>VLOOKUP($C875,'Four Factors - Home'!$B:$O,10,FALSE)/100</f>
        <v>0.21199999999999999</v>
      </c>
      <c r="L875" s="31">
        <f>VLOOKUP($C875,'Four Factors - Home'!$B:$O,11,FALSE)/100</f>
        <v>0.52400000000000002</v>
      </c>
      <c r="M875" s="31">
        <f>VLOOKUP($C875,'Four Factors - Home'!$B:$O,12,FALSE)</f>
        <v>0.30299999999999999</v>
      </c>
      <c r="N875" s="31">
        <f>VLOOKUP($C875,'Four Factors - Home'!$B:$O,13,FALSE)/100</f>
        <v>0.16200000000000001</v>
      </c>
      <c r="O875" s="31">
        <f>VLOOKUP($C875,'Four Factors - Home'!$B:$O,14,FALSE)/100</f>
        <v>0.23399999999999999</v>
      </c>
      <c r="P875" s="17">
        <f>VLOOKUP($C875,'Advanced - Home'!B:T,18,FALSE)</f>
        <v>98.32</v>
      </c>
      <c r="Q875" s="17">
        <f>(P875+'Advanced - Home'!$S$33)/2</f>
        <v>98.567883172561608</v>
      </c>
      <c r="R875" s="31">
        <f t="shared" ref="R875" si="8483">AVERAGE(H875,L874)</f>
        <v>0.52900000000000003</v>
      </c>
      <c r="S875" s="31">
        <f t="shared" ref="S875" si="8484">AVERAGE(I875,M874)</f>
        <v>0.32599999999999996</v>
      </c>
      <c r="T875" s="31">
        <f t="shared" ref="T875" si="8485">AVERAGE(J875,N874)</f>
        <v>0.14499999999999999</v>
      </c>
      <c r="U875" s="31">
        <f t="shared" ref="U875" si="8486">AVERAGE(K875,O874)</f>
        <v>0.22049999999999997</v>
      </c>
      <c r="V875" s="17">
        <f>Q875*Q874/'Advanced - Road'!$S$33</f>
        <v>96.667301373089714</v>
      </c>
      <c r="W875" s="17">
        <f t="shared" ref="W875" si="8487">W874</f>
        <v>96.669823034594373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96.915460878885327</v>
      </c>
      <c r="R876" s="32">
        <f t="shared" ref="R876" si="8491">AVERAGE(H876,L877)</f>
        <v>0.51900000000000002</v>
      </c>
      <c r="S876" s="32">
        <f t="shared" ref="S876" si="8492">AVERAGE(I876,M877)</f>
        <v>0.27800000000000002</v>
      </c>
      <c r="T876" s="32">
        <f t="shared" ref="T876" si="8493">AVERAGE(J876,N877)</f>
        <v>0.13900000000000001</v>
      </c>
      <c r="U876" s="32">
        <f t="shared" ref="U876" si="8494">AVERAGE(K876,O877)</f>
        <v>0.22199999999999998</v>
      </c>
      <c r="V876" s="21">
        <f>Q876*Q877/'Advanced - Home'!$S$33</f>
        <v>95.84849856152637</v>
      </c>
      <c r="W876" s="21">
        <f t="shared" ref="W876" si="8495">AVERAGE(V876:V877)</f>
        <v>95.845998389736167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97.727883172561619</v>
      </c>
      <c r="R877" s="32">
        <f t="shared" ref="R877" si="8503">AVERAGE(H877,L876)</f>
        <v>0.52350000000000008</v>
      </c>
      <c r="S877" s="32">
        <f t="shared" ref="S877" si="8504">AVERAGE(I877,M876)</f>
        <v>0.32599999999999996</v>
      </c>
      <c r="T877" s="32">
        <f t="shared" ref="T877" si="8505">AVERAGE(J877,N876)</f>
        <v>0.14949999999999999</v>
      </c>
      <c r="U877" s="32">
        <f t="shared" ref="U877" si="8506">AVERAGE(K877,O876)</f>
        <v>0.24899999999999997</v>
      </c>
      <c r="V877" s="21">
        <f>Q877*Q876/'Advanced - Road'!$S$33</f>
        <v>95.843498217945978</v>
      </c>
      <c r="W877" s="21">
        <f t="shared" ref="W877" si="8507">W876</f>
        <v>95.845998389736167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96.915460878885327</v>
      </c>
      <c r="R878" s="31">
        <f t="shared" ref="R878" si="8511">AVERAGE(H878,L879)</f>
        <v>0.50550000000000006</v>
      </c>
      <c r="S878" s="31">
        <f t="shared" ref="S878" si="8512">AVERAGE(I878,M879)</f>
        <v>0.26149999999999995</v>
      </c>
      <c r="T878" s="31">
        <f t="shared" ref="T878" si="8513">AVERAGE(J878,N879)</f>
        <v>0.1285</v>
      </c>
      <c r="U878" s="31">
        <f t="shared" ref="U878" si="8514">AVERAGE(K878,O879)</f>
        <v>0.22699999999999998</v>
      </c>
      <c r="V878" s="17">
        <f>Q878*Q879/'Advanced - Home'!$S$33</f>
        <v>97.883594667762381</v>
      </c>
      <c r="W878" s="17">
        <f t="shared" ref="W878" si="8515">AVERAGE(V878:V879)</f>
        <v>97.881041411260881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0.26300000000000001</v>
      </c>
      <c r="J879" s="31">
        <f>VLOOKUP($C879,'Four Factors - Home'!$B:$O,9,FALSE)/100</f>
        <v>0.12300000000000001</v>
      </c>
      <c r="K879" s="31">
        <f>VLOOKUP($C879,'Four Factors - Home'!$B:$O,10,FALSE)/100</f>
        <v>0.184</v>
      </c>
      <c r="L879" s="31">
        <f>VLOOKUP($C879,'Four Factors - Home'!$B:$O,11,FALSE)/100</f>
        <v>0.503</v>
      </c>
      <c r="M879" s="31">
        <f>VLOOKUP($C879,'Four Factors - Home'!$B:$O,12,FALSE)</f>
        <v>0.24</v>
      </c>
      <c r="N879" s="31">
        <f>VLOOKUP($C879,'Four Factors - Home'!$B:$O,13,FALSE)/100</f>
        <v>0.13100000000000001</v>
      </c>
      <c r="O879" s="31">
        <f>VLOOKUP($C879,'Four Factors - Home'!$B:$O,14,FALSE)/100</f>
        <v>0.22699999999999998</v>
      </c>
      <c r="P879" s="17">
        <f>VLOOKUP($C879,'Advanced - Home'!B:T,18,FALSE)</f>
        <v>100.79</v>
      </c>
      <c r="Q879" s="17">
        <f>(P879+'Advanced - Home'!$S$33)/2</f>
        <v>99.802883172561621</v>
      </c>
      <c r="R879" s="31">
        <f t="shared" ref="R879" si="8523">AVERAGE(H879,L878)</f>
        <v>0.51300000000000001</v>
      </c>
      <c r="S879" s="31">
        <f t="shared" ref="S879" si="8524">AVERAGE(I879,M878)</f>
        <v>0.3095</v>
      </c>
      <c r="T879" s="31">
        <f t="shared" ref="T879" si="8525">AVERAGE(J879,N878)</f>
        <v>0.13600000000000001</v>
      </c>
      <c r="U879" s="31">
        <f t="shared" ref="U879" si="8526">AVERAGE(K879,O878)</f>
        <v>0.20649999999999999</v>
      </c>
      <c r="V879" s="17">
        <f>Q879*Q878/'Advanced - Road'!$S$33</f>
        <v>97.878488154759381</v>
      </c>
      <c r="W879" s="17">
        <f t="shared" ref="W879" si="8527">W878</f>
        <v>97.881041411260881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96.915460878885327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96.574267775316571</v>
      </c>
      <c r="W880" s="21">
        <f t="shared" ref="W880" si="8535">AVERAGE(V880:V881)</f>
        <v>96.571748672111255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98.467883172561613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96.569229568905939</v>
      </c>
      <c r="W881" s="21">
        <f t="shared" ref="W881" si="8547">W880</f>
        <v>96.571748672111255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96.915460878885327</v>
      </c>
      <c r="R882" s="31">
        <f t="shared" ref="R882" si="8551">AVERAGE(H882,L883)</f>
        <v>0.502</v>
      </c>
      <c r="S882" s="31">
        <f t="shared" ref="S882" si="8552">AVERAGE(I882,M883)</f>
        <v>0.27500000000000002</v>
      </c>
      <c r="T882" s="31">
        <f t="shared" ref="T882" si="8553">AVERAGE(J882,N883)</f>
        <v>0.13</v>
      </c>
      <c r="U882" s="31">
        <f t="shared" ref="U882" si="8554">AVERAGE(K882,O883)</f>
        <v>0.22399999999999998</v>
      </c>
      <c r="V882" s="17">
        <f>Q882*Q883/'Advanced - Home'!$S$33</f>
        <v>97.898306205879749</v>
      </c>
      <c r="W882" s="17">
        <f t="shared" ref="W882" si="8555">AVERAGE(V882:V883)</f>
        <v>97.895752565633359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0.51900000000000002</v>
      </c>
      <c r="I883" s="31">
        <f>VLOOKUP($C883,'Four Factors - Home'!$B:$O,8,FALSE)</f>
        <v>0.30199999999999999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0.26800000000000002</v>
      </c>
      <c r="L883" s="31">
        <f>VLOOKUP($C883,'Four Factors - Home'!$B:$O,11,FALSE)/100</f>
        <v>0.496</v>
      </c>
      <c r="M883" s="31">
        <f>VLOOKUP($C883,'Four Factors - Home'!$B:$O,12,FALSE)</f>
        <v>0.26700000000000002</v>
      </c>
      <c r="N883" s="31">
        <f>VLOOKUP($C883,'Four Factors - Home'!$B:$O,13,FALSE)/100</f>
        <v>0.13400000000000001</v>
      </c>
      <c r="O883" s="31">
        <f>VLOOKUP($C883,'Four Factors - Home'!$B:$O,14,FALSE)/100</f>
        <v>0.221</v>
      </c>
      <c r="P883" s="17">
        <f>VLOOKUP($C883,'Advanced - Home'!B:T,18,FALSE)</f>
        <v>100.82</v>
      </c>
      <c r="Q883" s="17">
        <f>(P883+'Advanced - Home'!$S$33)/2</f>
        <v>99.817883172561608</v>
      </c>
      <c r="R883" s="31">
        <f t="shared" ref="R883" si="8563">AVERAGE(H883,L882)</f>
        <v>0.52100000000000002</v>
      </c>
      <c r="S883" s="31">
        <f t="shared" ref="S883" si="8564">AVERAGE(I883,M882)</f>
        <v>0.32899999999999996</v>
      </c>
      <c r="T883" s="31">
        <f t="shared" ref="T883" si="8565">AVERAGE(J883,N882)</f>
        <v>0.14799999999999999</v>
      </c>
      <c r="U883" s="31">
        <f t="shared" ref="U883" si="8566">AVERAGE(K883,O882)</f>
        <v>0.2485</v>
      </c>
      <c r="V883" s="17">
        <f>Q883*Q882/'Advanced - Road'!$S$33</f>
        <v>97.893198925386955</v>
      </c>
      <c r="W883" s="17">
        <f t="shared" ref="W883" si="8567">W882</f>
        <v>97.895752565633359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96.915460878885327</v>
      </c>
      <c r="R884" s="32">
        <f t="shared" ref="R884" si="8571">AVERAGE(H884,L885)</f>
        <v>0.50800000000000001</v>
      </c>
      <c r="S884" s="32">
        <f t="shared" ref="S884" si="8572">AVERAGE(I884,M885)</f>
        <v>0.27800000000000002</v>
      </c>
      <c r="T884" s="32">
        <f t="shared" ref="T884" si="8573">AVERAGE(J884,N885)</f>
        <v>0.13250000000000001</v>
      </c>
      <c r="U884" s="32">
        <f t="shared" ref="U884" si="8574">AVERAGE(K884,O885)</f>
        <v>0.22749999999999998</v>
      </c>
      <c r="V884" s="21">
        <f>Q884*Q885/'Advanced - Home'!$S$33</f>
        <v>96.280037012969188</v>
      </c>
      <c r="W884" s="21">
        <f t="shared" ref="W884" si="8575">AVERAGE(V884:V885)</f>
        <v>96.277525584661902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0.47799999999999998</v>
      </c>
      <c r="I885" s="32">
        <f>VLOOKUP($C885,'Four Factors - Home'!$B:$O,8,FALSE)</f>
        <v>0.25900000000000001</v>
      </c>
      <c r="J885" s="32">
        <f>VLOOKUP($C885,'Four Factors - Home'!$B:$O,9,FALSE)/100</f>
        <v>0.13300000000000001</v>
      </c>
      <c r="K885" s="32">
        <f>VLOOKUP($C885,'Four Factors - Home'!$B:$O,10,FALSE)/100</f>
        <v>0.22800000000000001</v>
      </c>
      <c r="L885" s="32">
        <f>VLOOKUP($C885,'Four Factors - Home'!$B:$O,11,FALSE)/100</f>
        <v>0.50800000000000001</v>
      </c>
      <c r="M885" s="32">
        <f>VLOOKUP($C885,'Four Factors - Home'!$B:$O,12,FALSE)</f>
        <v>0.27300000000000002</v>
      </c>
      <c r="N885" s="32">
        <f>VLOOKUP($C885,'Four Factors - Home'!$B:$O,13,FALSE)/100</f>
        <v>0.13900000000000001</v>
      </c>
      <c r="O885" s="32">
        <f>VLOOKUP($C885,'Four Factors - Home'!$B:$O,14,FALSE)/100</f>
        <v>0.22800000000000001</v>
      </c>
      <c r="P885" s="21">
        <f>VLOOKUP($C885,'Advanced - Home'!B:T,18,FALSE)</f>
        <v>97.52</v>
      </c>
      <c r="Q885" s="21">
        <f>(P885+'Advanced - Home'!$S$33)/2</f>
        <v>98.167883172561616</v>
      </c>
      <c r="R885" s="32">
        <f t="shared" ref="R885" si="8583">AVERAGE(H885,L884)</f>
        <v>0.50049999999999994</v>
      </c>
      <c r="S885" s="32">
        <f t="shared" ref="S885" si="8584">AVERAGE(I885,M884)</f>
        <v>0.3075</v>
      </c>
      <c r="T885" s="32">
        <f t="shared" ref="T885" si="8585">AVERAGE(J885,N884)</f>
        <v>0.14100000000000001</v>
      </c>
      <c r="U885" s="32">
        <f t="shared" ref="U885" si="8586">AVERAGE(K885,O884)</f>
        <v>0.22849999999999998</v>
      </c>
      <c r="V885" s="21">
        <f>Q885*Q884/'Advanced - Road'!$S$33</f>
        <v>96.275014156354601</v>
      </c>
      <c r="W885" s="21">
        <f t="shared" ref="W885" si="8587">W884</f>
        <v>96.277525584661902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96.915460878885327</v>
      </c>
      <c r="R886" s="31">
        <f t="shared" ref="R886" si="8591">AVERAGE(H886,L887)</f>
        <v>0.502</v>
      </c>
      <c r="S886" s="31">
        <f t="shared" ref="S886" si="8592">AVERAGE(I886,M887)</f>
        <v>0.29949999999999999</v>
      </c>
      <c r="T886" s="31">
        <f t="shared" ref="T886" si="8593">AVERAGE(J886,N887)</f>
        <v>0.13450000000000001</v>
      </c>
      <c r="U886" s="31">
        <f t="shared" ref="U886" si="8594">AVERAGE(K886,O887)</f>
        <v>0.23199999999999998</v>
      </c>
      <c r="V886" s="17">
        <f>Q886*Q887/'Advanced - Home'!$S$33</f>
        <v>97.82474851529291</v>
      </c>
      <c r="W886" s="17">
        <f t="shared" ref="W886" si="8595">AVERAGE(V886:V887)</f>
        <v>97.822196793771013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0.50600000000000001</v>
      </c>
      <c r="I887" s="31">
        <f>VLOOKUP($C887,'Four Factors - Home'!$B:$O,8,FALSE)</f>
        <v>0.26900000000000002</v>
      </c>
      <c r="J887" s="31">
        <f>VLOOKUP($C887,'Four Factors - Home'!$B:$O,9,FALSE)/100</f>
        <v>0.16600000000000001</v>
      </c>
      <c r="K887" s="31">
        <f>VLOOKUP($C887,'Four Factors - Home'!$B:$O,10,FALSE)/100</f>
        <v>0.215</v>
      </c>
      <c r="L887" s="31">
        <f>VLOOKUP($C887,'Four Factors - Home'!$B:$O,11,FALSE)/100</f>
        <v>0.496</v>
      </c>
      <c r="M887" s="31">
        <f>VLOOKUP($C887,'Four Factors - Home'!$B:$O,12,FALSE)</f>
        <v>0.316</v>
      </c>
      <c r="N887" s="31">
        <f>VLOOKUP($C887,'Four Factors - Home'!$B:$O,13,FALSE)/100</f>
        <v>0.14300000000000002</v>
      </c>
      <c r="O887" s="31">
        <f>VLOOKUP($C887,'Four Factors - Home'!$B:$O,14,FALSE)/100</f>
        <v>0.23699999999999999</v>
      </c>
      <c r="P887" s="17">
        <f>VLOOKUP($C887,'Advanced - Home'!B:T,18,FALSE)</f>
        <v>100.67</v>
      </c>
      <c r="Q887" s="17">
        <f>(P887+'Advanced - Home'!$S$33)/2</f>
        <v>99.742883172561619</v>
      </c>
      <c r="R887" s="31">
        <f t="shared" ref="R887" si="8603">AVERAGE(H887,L886)</f>
        <v>0.51449999999999996</v>
      </c>
      <c r="S887" s="31">
        <f t="shared" ref="S887" si="8604">AVERAGE(I887,M886)</f>
        <v>0.3125</v>
      </c>
      <c r="T887" s="31">
        <f t="shared" ref="T887" si="8605">AVERAGE(J887,N886)</f>
        <v>0.1575</v>
      </c>
      <c r="U887" s="31">
        <f t="shared" ref="U887" si="8606">AVERAGE(K887,O886)</f>
        <v>0.22199999999999998</v>
      </c>
      <c r="V887" s="17">
        <f>Q887*Q886/'Advanced - Road'!$S$33</f>
        <v>97.819645072249116</v>
      </c>
      <c r="W887" s="17">
        <f t="shared" ref="W887" si="8607">W886</f>
        <v>97.822196793771013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96.915460878885327</v>
      </c>
      <c r="R888" s="32">
        <f t="shared" ref="R888" si="8611">AVERAGE(H888,L889)</f>
        <v>0.51100000000000001</v>
      </c>
      <c r="S888" s="32">
        <f t="shared" ref="S888" si="8612">AVERAGE(I888,M889)</f>
        <v>0.309</v>
      </c>
      <c r="T888" s="32">
        <f t="shared" ref="T888" si="8613">AVERAGE(J888,N889)</f>
        <v>0.13600000000000001</v>
      </c>
      <c r="U888" s="32">
        <f t="shared" ref="U888" si="8614">AVERAGE(K888,O889)</f>
        <v>0.22499999999999998</v>
      </c>
      <c r="V888" s="21">
        <f>Q888*Q889/'Advanced - Home'!$S$33</f>
        <v>98.496575422652754</v>
      </c>
      <c r="W888" s="21">
        <f t="shared" ref="W888" si="8615">AVERAGE(V888:V889)</f>
        <v>98.494006176780374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0</v>
      </c>
      <c r="AA888" s="23">
        <f t="shared" ref="AA888" si="8617">Y888+Y889</f>
        <v>216</v>
      </c>
      <c r="AB888" s="22">
        <f t="shared" ref="AB888" si="8618">D888-Z888</f>
        <v>0</v>
      </c>
      <c r="AC888" s="22">
        <f t="shared" ref="AC888" si="8619">AA888-E888</f>
        <v>216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</v>
      </c>
      <c r="I889" s="32">
        <f>VLOOKUP($C889,'Four Factors - Home'!$B:$O,8,FALSE)</f>
        <v>0.30199999999999999</v>
      </c>
      <c r="J889" s="32">
        <f>VLOOKUP($C889,'Four Factors - Home'!$B:$O,9,FALSE)/100</f>
        <v>0.152</v>
      </c>
      <c r="K889" s="32">
        <f>VLOOKUP($C889,'Four Factors - Home'!$B:$O,10,FALSE)/100</f>
        <v>0.26700000000000002</v>
      </c>
      <c r="L889" s="32">
        <f>VLOOKUP($C889,'Four Factors - Home'!$B:$O,11,FALSE)/100</f>
        <v>0.51400000000000001</v>
      </c>
      <c r="M889" s="32">
        <f>VLOOKUP($C889,'Four Factors - Home'!$B:$O,12,FALSE)</f>
        <v>0.33500000000000002</v>
      </c>
      <c r="N889" s="32">
        <f>VLOOKUP($C889,'Four Factors - Home'!$B:$O,13,FALSE)/100</f>
        <v>0.14599999999999999</v>
      </c>
      <c r="O889" s="32">
        <f>VLOOKUP($C889,'Four Factors - Home'!$B:$O,14,FALSE)/100</f>
        <v>0.223</v>
      </c>
      <c r="P889" s="21">
        <f>VLOOKUP($C889,'Advanced - Home'!B:T,18,FALSE)</f>
        <v>102.04</v>
      </c>
      <c r="Q889" s="21">
        <f>(P889+'Advanced - Home'!$S$33)/2</f>
        <v>100.42788317256162</v>
      </c>
      <c r="R889" s="32">
        <f t="shared" ref="R889" si="8623">AVERAGE(H889,L888)</f>
        <v>0.51150000000000007</v>
      </c>
      <c r="S889" s="32">
        <f t="shared" ref="S889" si="8624">AVERAGE(I889,M888)</f>
        <v>0.32899999999999996</v>
      </c>
      <c r="T889" s="32">
        <f t="shared" ref="T889" si="8625">AVERAGE(J889,N888)</f>
        <v>0.15049999999999999</v>
      </c>
      <c r="U889" s="32">
        <f t="shared" ref="U889" si="8626">AVERAGE(K889,O888)</f>
        <v>0.248</v>
      </c>
      <c r="V889" s="21">
        <f>Q889*Q888/'Advanced - Road'!$S$33</f>
        <v>98.491436930908009</v>
      </c>
      <c r="W889" s="21">
        <f t="shared" ref="W889" si="8627">W888</f>
        <v>98.494006176780374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0</v>
      </c>
      <c r="AA889" s="23">
        <f t="shared" ref="AA889" si="8629">AA888</f>
        <v>216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96.915460878885327</v>
      </c>
      <c r="R890" s="31">
        <f t="shared" ref="R890" si="8631">AVERAGE(H890,L891)</f>
        <v>0.50649999999999995</v>
      </c>
      <c r="S890" s="31">
        <f t="shared" ref="S890" si="8632">AVERAGE(I890,M891)</f>
        <v>0.30199999999999999</v>
      </c>
      <c r="T890" s="31">
        <f t="shared" ref="T890" si="8633">AVERAGE(J890,N891)</f>
        <v>0.1275</v>
      </c>
      <c r="U890" s="31">
        <f t="shared" ref="U890" si="8634">AVERAGE(K890,O891)</f>
        <v>0.22799999999999998</v>
      </c>
      <c r="V890" s="17">
        <f>Q890*Q891/'Advanced - Home'!$S$33</f>
        <v>97.074460071307101</v>
      </c>
      <c r="W890" s="17">
        <f t="shared" ref="W890" si="8635">AVERAGE(V890:V891)</f>
        <v>97.071927920775153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0.13500000000000001</v>
      </c>
      <c r="K891" s="31">
        <f>VLOOKUP($C891,'Four Factors - Home'!$B:$O,10,FALSE)/100</f>
        <v>0.22899999999999998</v>
      </c>
      <c r="L891" s="31">
        <f>VLOOKUP($C891,'Four Factors - Home'!$B:$O,11,FALSE)/100</f>
        <v>0.505</v>
      </c>
      <c r="M891" s="31">
        <f>VLOOKUP($C891,'Four Factors - Home'!$B:$O,12,FALSE)</f>
        <v>0.32100000000000001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99.14</v>
      </c>
      <c r="Q891" s="17">
        <f>(P891+'Advanced - Home'!$S$33)/2</f>
        <v>98.977883172561619</v>
      </c>
      <c r="R891" s="31">
        <f t="shared" ref="R891" si="8643">AVERAGE(H891,L890)</f>
        <v>0.52700000000000002</v>
      </c>
      <c r="S891" s="31">
        <f t="shared" ref="S891" si="8644">AVERAGE(I891,M890)</f>
        <v>0.3115</v>
      </c>
      <c r="T891" s="31">
        <f t="shared" ref="T891" si="8645">AVERAGE(J891,N890)</f>
        <v>0.14200000000000002</v>
      </c>
      <c r="U891" s="31">
        <f t="shared" ref="U891" si="8646">AVERAGE(K891,O890)</f>
        <v>0.22899999999999998</v>
      </c>
      <c r="V891" s="17">
        <f>Q891*Q890/'Advanced - Road'!$S$33</f>
        <v>97.069395770243204</v>
      </c>
      <c r="W891" s="17">
        <f t="shared" ref="W891" si="8647">W890</f>
        <v>97.071927920775153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96.915460878885327</v>
      </c>
      <c r="R892" s="32">
        <f t="shared" ref="R892" si="8651">AVERAGE(H892,L893)</f>
        <v>0.51750000000000007</v>
      </c>
      <c r="S892" s="32">
        <f t="shared" ref="S892" si="8652">AVERAGE(I892,M893)</f>
        <v>0.29449999999999998</v>
      </c>
      <c r="T892" s="32">
        <f t="shared" ref="T892" si="8653">AVERAGE(J892,N893)</f>
        <v>0.13650000000000001</v>
      </c>
      <c r="U892" s="32">
        <f t="shared" ref="U892" si="8654">AVERAGE(K892,O893)</f>
        <v>0.22799999999999998</v>
      </c>
      <c r="V892" s="21">
        <f>Q892*Q893/'Advanced - Home'!$S$33</f>
        <v>96.319267781282178</v>
      </c>
      <c r="W892" s="21">
        <f t="shared" ref="W892" si="8655">AVERAGE(V892:V893)</f>
        <v>96.316755329655166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0.52600000000000002</v>
      </c>
      <c r="I893" s="32">
        <f>VLOOKUP($C893,'Four Factors - Home'!$B:$O,8,FALSE)</f>
        <v>0.29599999999999999</v>
      </c>
      <c r="J893" s="32">
        <f>VLOOKUP($C893,'Four Factors - Home'!$B:$O,9,FALSE)/100</f>
        <v>0.157</v>
      </c>
      <c r="K893" s="32">
        <f>VLOOKUP($C893,'Four Factors - Home'!$B:$O,10,FALSE)/100</f>
        <v>0.20800000000000002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0.30599999999999999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0.22899999999999998</v>
      </c>
      <c r="P893" s="21">
        <f>VLOOKUP($C893,'Advanced - Home'!B:T,18,FALSE)</f>
        <v>97.6</v>
      </c>
      <c r="Q893" s="21">
        <f>(P893+'Advanced - Home'!$S$33)/2</f>
        <v>98.207883172561623</v>
      </c>
      <c r="R893" s="32">
        <f t="shared" ref="R893" si="8663">AVERAGE(H893,L892)</f>
        <v>0.52449999999999997</v>
      </c>
      <c r="S893" s="32">
        <f t="shared" ref="S893" si="8664">AVERAGE(I893,M892)</f>
        <v>0.32599999999999996</v>
      </c>
      <c r="T893" s="32">
        <f t="shared" ref="T893" si="8665">AVERAGE(J893,N892)</f>
        <v>0.153</v>
      </c>
      <c r="U893" s="32">
        <f t="shared" ref="U893" si="8666">AVERAGE(K893,O892)</f>
        <v>0.2185</v>
      </c>
      <c r="V893" s="21">
        <f>Q893*Q892/'Advanced - Road'!$S$33</f>
        <v>96.314242878028139</v>
      </c>
      <c r="W893" s="21">
        <f t="shared" ref="W893" si="8667">W892</f>
        <v>96.316755329655166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96.915460878885327</v>
      </c>
      <c r="R894" s="31">
        <f t="shared" ref="R894" si="8671">AVERAGE(H894,L895)</f>
        <v>0.497</v>
      </c>
      <c r="S894" s="31">
        <f t="shared" ref="S894" si="8672">AVERAGE(I894,M895)</f>
        <v>0.26749999999999996</v>
      </c>
      <c r="T894" s="31">
        <f t="shared" ref="T894" si="8673">AVERAGE(J894,N895)</f>
        <v>0.13950000000000001</v>
      </c>
      <c r="U894" s="31">
        <f t="shared" ref="U894" si="8674">AVERAGE(K894,O895)</f>
        <v>0.22099999999999997</v>
      </c>
      <c r="V894" s="17">
        <f>Q894*Q895/'Advanced - Home'!$S$33</f>
        <v>96.128017785756384</v>
      </c>
      <c r="W894" s="17">
        <f t="shared" ref="W894" si="8675">AVERAGE(V894:V895)</f>
        <v>96.125510322813071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0.52900000000000003</v>
      </c>
      <c r="I895" s="31">
        <f>VLOOKUP($C895,'Four Factors - Home'!$B:$O,8,FALSE)</f>
        <v>0.29199999999999998</v>
      </c>
      <c r="J895" s="31">
        <f>VLOOKUP($C895,'Four Factors - Home'!$B:$O,9,FALSE)/100</f>
        <v>0.13699999999999998</v>
      </c>
      <c r="K895" s="31">
        <f>VLOOKUP($C895,'Four Factors - Home'!$B:$O,10,FALSE)/100</f>
        <v>0.22699999999999998</v>
      </c>
      <c r="L895" s="31">
        <f>VLOOKUP($C895,'Four Factors - Home'!$B:$O,11,FALSE)/100</f>
        <v>0.48599999999999999</v>
      </c>
      <c r="M895" s="31">
        <f>VLOOKUP($C895,'Four Factors - Home'!$B:$O,12,FALSE)</f>
        <v>0.252</v>
      </c>
      <c r="N895" s="31">
        <f>VLOOKUP($C895,'Four Factors - Home'!$B:$O,13,FALSE)/100</f>
        <v>0.153</v>
      </c>
      <c r="O895" s="31">
        <f>VLOOKUP($C895,'Four Factors - Home'!$B:$O,14,FALSE)/100</f>
        <v>0.215</v>
      </c>
      <c r="P895" s="17">
        <f>VLOOKUP($C895,'Advanced - Home'!B:T,18,FALSE)</f>
        <v>97.21</v>
      </c>
      <c r="Q895" s="17">
        <f>(P895+'Advanced - Home'!$S$33)/2</f>
        <v>98.012883172561615</v>
      </c>
      <c r="R895" s="31">
        <f t="shared" ref="R895" si="8683">AVERAGE(H895,L894)</f>
        <v>0.52600000000000002</v>
      </c>
      <c r="S895" s="31">
        <f t="shared" ref="S895" si="8684">AVERAGE(I895,M894)</f>
        <v>0.32399999999999995</v>
      </c>
      <c r="T895" s="31">
        <f t="shared" ref="T895" si="8685">AVERAGE(J895,N894)</f>
        <v>0.14299999999999999</v>
      </c>
      <c r="U895" s="31">
        <f t="shared" ref="U895" si="8686">AVERAGE(K895,O894)</f>
        <v>0.22799999999999998</v>
      </c>
      <c r="V895" s="17">
        <f>Q895*Q894/'Advanced - Road'!$S$33</f>
        <v>96.123002859869757</v>
      </c>
      <c r="W895" s="17">
        <f t="shared" ref="W895" si="8687">W894</f>
        <v>96.125510322813071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96.915460878885327</v>
      </c>
      <c r="R896" s="32">
        <f t="shared" ref="R896" si="8691">AVERAGE(H896,L897)</f>
        <v>0.50600000000000001</v>
      </c>
      <c r="S896" s="32">
        <f t="shared" ref="S896" si="8692">AVERAGE(I896,M897)</f>
        <v>0.27800000000000002</v>
      </c>
      <c r="T896" s="32">
        <f t="shared" ref="T896" si="8693">AVERAGE(J896,N897)</f>
        <v>0.13450000000000001</v>
      </c>
      <c r="U896" s="32">
        <f t="shared" ref="U896" si="8694">AVERAGE(K896,O897)</f>
        <v>0.23549999999999999</v>
      </c>
      <c r="V896" s="21">
        <f>Q896*Q897/'Advanced - Home'!$S$33</f>
        <v>96.265325474851821</v>
      </c>
      <c r="W896" s="21">
        <f t="shared" ref="W896" si="8695">AVERAGE(V896:V897)</f>
        <v>96.262814430289438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98.152883172561616</v>
      </c>
      <c r="R897" s="32">
        <f t="shared" ref="R897" si="8703">AVERAGE(H897,L896)</f>
        <v>0.52449999999999997</v>
      </c>
      <c r="S897" s="32">
        <f t="shared" ref="S897" si="8704">AVERAGE(I897,M896)</f>
        <v>0.33550000000000002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96.260303385727042</v>
      </c>
      <c r="W897" s="21">
        <f t="shared" ref="W897" si="8707">W896</f>
        <v>96.262814430289438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96.915460878885327</v>
      </c>
      <c r="R898" s="31">
        <f t="shared" ref="R898" si="8711">AVERAGE(H898,L899)</f>
        <v>0.497</v>
      </c>
      <c r="S898" s="31">
        <f t="shared" ref="S898" si="8712">AVERAGE(I898,M899)</f>
        <v>0.25949999999999995</v>
      </c>
      <c r="T898" s="31">
        <f t="shared" ref="T898" si="8713">AVERAGE(J898,N899)</f>
        <v>0.13</v>
      </c>
      <c r="U898" s="31">
        <f t="shared" ref="U898" si="8714">AVERAGE(K898,O899)</f>
        <v>0.21699999999999997</v>
      </c>
      <c r="V898" s="17">
        <f>Q898*Q899/'Advanced - Home'!$S$33</f>
        <v>94.441094748298099</v>
      </c>
      <c r="W898" s="17">
        <f t="shared" ref="W898" si="8715">AVERAGE(V898:V899)</f>
        <v>94.438631288103437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0.52500000000000002</v>
      </c>
      <c r="I899" s="31">
        <f>VLOOKUP($C899,'Four Factors - Home'!$B:$O,8,FALSE)</f>
        <v>0.311</v>
      </c>
      <c r="J899" s="31">
        <f>VLOOKUP($C899,'Four Factors - Home'!$B:$O,9,FALSE)/100</f>
        <v>0.14499999999999999</v>
      </c>
      <c r="K899" s="31">
        <f>VLOOKUP($C899,'Four Factors - Home'!$B:$O,10,FALSE)/100</f>
        <v>0.215</v>
      </c>
      <c r="L899" s="31">
        <f>VLOOKUP($C899,'Four Factors - Home'!$B:$O,11,FALSE)/100</f>
        <v>0.48599999999999999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0.13400000000000001</v>
      </c>
      <c r="O899" s="31">
        <f>VLOOKUP($C899,'Four Factors - Home'!$B:$O,14,FALSE)/100</f>
        <v>0.20699999999999999</v>
      </c>
      <c r="P899" s="17">
        <f>VLOOKUP($C899,'Advanced - Home'!B:T,18,FALSE)</f>
        <v>93.77</v>
      </c>
      <c r="Q899" s="17">
        <f>(P899+'Advanced - Home'!$S$33)/2</f>
        <v>96.292883172561616</v>
      </c>
      <c r="R899" s="31">
        <f t="shared" ref="R899" si="8723">AVERAGE(H899,L898)</f>
        <v>0.52400000000000002</v>
      </c>
      <c r="S899" s="31">
        <f t="shared" ref="S899" si="8724">AVERAGE(I899,M898)</f>
        <v>0.33350000000000002</v>
      </c>
      <c r="T899" s="31">
        <f t="shared" ref="T899" si="8725">AVERAGE(J899,N898)</f>
        <v>0.14699999999999999</v>
      </c>
      <c r="U899" s="31">
        <f t="shared" ref="U899" si="8726">AVERAGE(K899,O898)</f>
        <v>0.22199999999999998</v>
      </c>
      <c r="V899" s="17">
        <f>Q899*Q898/'Advanced - Road'!$S$33</f>
        <v>94.436167827908776</v>
      </c>
      <c r="W899" s="17">
        <f t="shared" ref="W899" si="8727">W898</f>
        <v>94.438631288103437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96.915460878885327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97.152921607933067</v>
      </c>
      <c r="W900" s="21">
        <f t="shared" ref="W900" si="8735">AVERAGE(V900:V901)</f>
        <v>97.150387410761653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</v>
      </c>
      <c r="Q901" s="21">
        <f>(P901+'Advanced - Home'!$S$33)/2</f>
        <v>99.057883172561617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97.147853213590224</v>
      </c>
      <c r="W901" s="21">
        <f t="shared" ref="W901" si="8747">W900</f>
        <v>97.150387410761653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</v>
      </c>
      <c r="I902" s="31">
        <f>VLOOKUP($C902,'Four Factors - Road'!$B:$O,8,FALSE)</f>
        <v>0.22800000000000001</v>
      </c>
      <c r="J902" s="31">
        <f>VLOOKUP($C902,'Four Factors - Road'!$B:$O,9,FALSE)/100</f>
        <v>0.13600000000000001</v>
      </c>
      <c r="K902" s="31">
        <f>VLOOKUP($C902,'Four Factors - Road'!$B:$O,10,FALSE)/100</f>
        <v>0.252</v>
      </c>
      <c r="L902" s="31">
        <f>VLOOKUP($C902,'Four Factors - Road'!$B:$O,11,FALSE)/100</f>
        <v>0.501</v>
      </c>
      <c r="M902" s="31">
        <f>VLOOKUP($C902,'Four Factors - Road'!$B:$O,12,FALSE)</f>
        <v>0.29399999999999998</v>
      </c>
      <c r="N902" s="31">
        <f>VLOOKUP($C902,'Four Factors - Road'!$B:$O,13,FALSE)/100</f>
        <v>0.13900000000000001</v>
      </c>
      <c r="O902" s="31">
        <f>VLOOKUP($C902,'Four Factors - Road'!$B:$O,14,FALSE)/100</f>
        <v>0.245</v>
      </c>
      <c r="P902" s="17">
        <f>VLOOKUP($C902,'Advanced - Road'!B:T,18,FALSE)</f>
        <v>97</v>
      </c>
      <c r="Q902" s="17">
        <f>(P902+'Advanced - Road'!$S$33)/2</f>
        <v>97.910460878885317</v>
      </c>
      <c r="R902" s="31">
        <f t="shared" ref="R902" si="8751">AVERAGE(H902,L903)</f>
        <v>0.50750000000000006</v>
      </c>
      <c r="S902" s="31">
        <f t="shared" ref="S902" si="8752">AVERAGE(I902,M903)</f>
        <v>0.223</v>
      </c>
      <c r="T902" s="31">
        <f t="shared" ref="T902" si="8753">AVERAGE(J902,N903)</f>
        <v>0.14750000000000002</v>
      </c>
      <c r="U902" s="31">
        <f t="shared" ref="U902" si="8754">AVERAGE(K902,O903)</f>
        <v>0.2475</v>
      </c>
      <c r="V902" s="17">
        <f>Q902*Q903/'Advanced - Home'!$S$33</f>
        <v>97.872924774858063</v>
      </c>
      <c r="W902" s="17">
        <f t="shared" ref="W902" si="8755">AVERAGE(V902:V903)</f>
        <v>97.870371796676679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0.51600000000000001</v>
      </c>
      <c r="I903" s="31">
        <f>VLOOKUP($C903,'Four Factors - Home'!$B:$O,8,FALSE)</f>
        <v>0.28899999999999998</v>
      </c>
      <c r="J903" s="31">
        <f>VLOOKUP($C903,'Four Factors - Home'!$B:$O,9,FALSE)/100</f>
        <v>0.15</v>
      </c>
      <c r="K903" s="31">
        <f>VLOOKUP($C903,'Four Factors - Home'!$B:$O,10,FALSE)/100</f>
        <v>0.248</v>
      </c>
      <c r="L903" s="31">
        <f>VLOOKUP($C903,'Four Factors - Home'!$B:$O,11,FALSE)/100</f>
        <v>0.52500000000000002</v>
      </c>
      <c r="M903" s="31">
        <f>VLOOKUP($C903,'Four Factors - Home'!$B:$O,12,FALSE)</f>
        <v>0.218</v>
      </c>
      <c r="N903" s="31">
        <f>VLOOKUP($C903,'Four Factors - Home'!$B:$O,13,FALSE)/100</f>
        <v>0.159</v>
      </c>
      <c r="O903" s="31">
        <f>VLOOKUP($C903,'Four Factors - Home'!$B:$O,14,FALSE)/100</f>
        <v>0.24299999999999999</v>
      </c>
      <c r="P903" s="17">
        <f>VLOOKUP($C903,'Advanced - Home'!B:T,18,FALSE)</f>
        <v>98.74</v>
      </c>
      <c r="Q903" s="17">
        <f>(P903+'Advanced - Home'!$S$33)/2</f>
        <v>98.777883172561616</v>
      </c>
      <c r="R903" s="31">
        <f t="shared" ref="R903" si="8763">AVERAGE(H903,L902)</f>
        <v>0.50849999999999995</v>
      </c>
      <c r="S903" s="31">
        <f t="shared" ref="S903" si="8764">AVERAGE(I903,M902)</f>
        <v>0.29149999999999998</v>
      </c>
      <c r="T903" s="31">
        <f t="shared" ref="T903" si="8765">AVERAGE(J903,N902)</f>
        <v>0.14450000000000002</v>
      </c>
      <c r="U903" s="31">
        <f t="shared" ref="U903" si="8766">AVERAGE(K903,O902)</f>
        <v>0.2465</v>
      </c>
      <c r="V903" s="17">
        <f>Q903*Q902/'Advanced - Road'!$S$33</f>
        <v>97.867818818495294</v>
      </c>
      <c r="W903" s="17">
        <f t="shared" ref="W903" si="8767">W902</f>
        <v>97.870371796676679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</v>
      </c>
      <c r="I904" s="32">
        <f>VLOOKUP($C904,'Four Factors - Road'!$B:$O,8,FALSE)</f>
        <v>0.22800000000000001</v>
      </c>
      <c r="J904" s="32">
        <f>VLOOKUP($C904,'Four Factors - Road'!$B:$O,9,FALSE)/100</f>
        <v>0.13600000000000001</v>
      </c>
      <c r="K904" s="32">
        <f>VLOOKUP($C904,'Four Factors - Road'!$B:$O,10,FALSE)/100</f>
        <v>0.252</v>
      </c>
      <c r="L904" s="32">
        <f>VLOOKUP($C904,'Four Factors - Road'!$B:$O,11,FALSE)/100</f>
        <v>0.501</v>
      </c>
      <c r="M904" s="32">
        <f>VLOOKUP($C904,'Four Factors - Road'!$B:$O,12,FALSE)</f>
        <v>0.29399999999999998</v>
      </c>
      <c r="N904" s="32">
        <f>VLOOKUP($C904,'Four Factors - Road'!$B:$O,13,FALSE)/100</f>
        <v>0.13900000000000001</v>
      </c>
      <c r="O904" s="32">
        <f>VLOOKUP($C904,'Four Factors - Road'!$B:$O,14,FALSE)/100</f>
        <v>0.245</v>
      </c>
      <c r="P904" s="21">
        <f>VLOOKUP($C904,'Advanced - Road'!B:T,18,FALSE)</f>
        <v>97</v>
      </c>
      <c r="Q904" s="21">
        <f>(P904+'Advanced - Road'!$S$33)/2</f>
        <v>97.910460878885317</v>
      </c>
      <c r="R904" s="32">
        <f t="shared" ref="R904" si="8771">AVERAGE(H904,L905)</f>
        <v>0.499</v>
      </c>
      <c r="S904" s="32">
        <f t="shared" ref="S904" si="8772">AVERAGE(I904,M905)</f>
        <v>0.248</v>
      </c>
      <c r="T904" s="32">
        <f t="shared" ref="T904" si="8773">AVERAGE(J904,N905)</f>
        <v>0.13250000000000001</v>
      </c>
      <c r="U904" s="32">
        <f t="shared" ref="U904" si="8774">AVERAGE(K904,O905)</f>
        <v>0.25</v>
      </c>
      <c r="V904" s="21">
        <f>Q904*Q905/'Advanced - Home'!$S$33</f>
        <v>100.05772355973942</v>
      </c>
      <c r="W904" s="21">
        <f t="shared" ref="W904" si="8775">AVERAGE(V904:V905)</f>
        <v>100.05511359190905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100.98288317256163</v>
      </c>
      <c r="R905" s="32">
        <f t="shared" ref="R905" si="8783">AVERAGE(H905,L904)</f>
        <v>0.499</v>
      </c>
      <c r="S905" s="32">
        <f t="shared" ref="S905" si="8784">AVERAGE(I905,M904)</f>
        <v>0.28200000000000003</v>
      </c>
      <c r="T905" s="32">
        <f t="shared" ref="T905" si="8785">AVERAGE(J905,N904)</f>
        <v>0.153</v>
      </c>
      <c r="U905" s="32">
        <f t="shared" ref="U905" si="8786">AVERAGE(K905,O904)</f>
        <v>0.22550000000000001</v>
      </c>
      <c r="V905" s="21">
        <f>Q905*Q904/'Advanced - Road'!$S$33</f>
        <v>100.05250362407867</v>
      </c>
      <c r="W905" s="21">
        <f t="shared" ref="W905" si="8787">W904</f>
        <v>100.05511359190905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</v>
      </c>
      <c r="I906" s="31">
        <f>VLOOKUP($C906,'Four Factors - Road'!$B:$O,8,FALSE)</f>
        <v>0.22800000000000001</v>
      </c>
      <c r="J906" s="31">
        <f>VLOOKUP($C906,'Four Factors - Road'!$B:$O,9,FALSE)/100</f>
        <v>0.13600000000000001</v>
      </c>
      <c r="K906" s="31">
        <f>VLOOKUP($C906,'Four Factors - Road'!$B:$O,10,FALSE)/100</f>
        <v>0.252</v>
      </c>
      <c r="L906" s="31">
        <f>VLOOKUP($C906,'Four Factors - Road'!$B:$O,11,FALSE)/100</f>
        <v>0.501</v>
      </c>
      <c r="M906" s="31">
        <f>VLOOKUP($C906,'Four Factors - Road'!$B:$O,12,FALSE)</f>
        <v>0.29399999999999998</v>
      </c>
      <c r="N906" s="31">
        <f>VLOOKUP($C906,'Four Factors - Road'!$B:$O,13,FALSE)/100</f>
        <v>0.13900000000000001</v>
      </c>
      <c r="O906" s="31">
        <f>VLOOKUP($C906,'Four Factors - Road'!$B:$O,14,FALSE)/100</f>
        <v>0.245</v>
      </c>
      <c r="P906" s="17">
        <f>VLOOKUP($C906,'Advanced - Road'!B:T,18,FALSE)</f>
        <v>97</v>
      </c>
      <c r="Q906" s="17">
        <f>(P906+'Advanced - Road'!$S$33)/2</f>
        <v>97.910460878885317</v>
      </c>
      <c r="R906" s="31">
        <f t="shared" ref="R906" si="8791">AVERAGE(H906,L907)</f>
        <v>0.4965</v>
      </c>
      <c r="S906" s="31">
        <f t="shared" ref="S906" si="8792">AVERAGE(I906,M907)</f>
        <v>0.245</v>
      </c>
      <c r="T906" s="31">
        <f t="shared" ref="T906" si="8793">AVERAGE(J906,N907)</f>
        <v>0.13600000000000001</v>
      </c>
      <c r="U906" s="31">
        <f t="shared" ref="U906" si="8794">AVERAGE(K906,O907)</f>
        <v>0.253</v>
      </c>
      <c r="V906" s="17">
        <f>Q906*Q907/'Advanced - Home'!$S$33</f>
        <v>98.403023346246499</v>
      </c>
      <c r="W906" s="17">
        <f t="shared" ref="W906" si="8795">AVERAGE(V906:V907)</f>
        <v>98.400456540644626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99.312883172561612</v>
      </c>
      <c r="R907" s="31">
        <f t="shared" ref="R907" si="8803">AVERAGE(H907,L906)</f>
        <v>0.51500000000000001</v>
      </c>
      <c r="S907" s="31">
        <f t="shared" ref="S907" si="8804">AVERAGE(I907,M906)</f>
        <v>0.28049999999999997</v>
      </c>
      <c r="T907" s="31">
        <f t="shared" ref="T907" si="8805">AVERAGE(J907,N906)</f>
        <v>0.13900000000000001</v>
      </c>
      <c r="U907" s="31">
        <f t="shared" ref="U907" si="8806">AVERAGE(K907,O906)</f>
        <v>0.23399999999999999</v>
      </c>
      <c r="V907" s="17">
        <f>Q907*Q906/'Advanced - Road'!$S$33</f>
        <v>98.397889735042739</v>
      </c>
      <c r="W907" s="17">
        <f t="shared" ref="W907" si="8807">W906</f>
        <v>98.400456540644626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</v>
      </c>
      <c r="I908" s="32">
        <f>VLOOKUP($C908,'Four Factors - Road'!$B:$O,8,FALSE)</f>
        <v>0.22800000000000001</v>
      </c>
      <c r="J908" s="32">
        <f>VLOOKUP($C908,'Four Factors - Road'!$B:$O,9,FALSE)/100</f>
        <v>0.13600000000000001</v>
      </c>
      <c r="K908" s="32">
        <f>VLOOKUP($C908,'Four Factors - Road'!$B:$O,10,FALSE)/100</f>
        <v>0.252</v>
      </c>
      <c r="L908" s="32">
        <f>VLOOKUP($C908,'Four Factors - Road'!$B:$O,11,FALSE)/100</f>
        <v>0.501</v>
      </c>
      <c r="M908" s="32">
        <f>VLOOKUP($C908,'Four Factors - Road'!$B:$O,12,FALSE)</f>
        <v>0.29399999999999998</v>
      </c>
      <c r="N908" s="32">
        <f>VLOOKUP($C908,'Four Factors - Road'!$B:$O,13,FALSE)/100</f>
        <v>0.13900000000000001</v>
      </c>
      <c r="O908" s="32">
        <f>VLOOKUP($C908,'Four Factors - Road'!$B:$O,14,FALSE)/100</f>
        <v>0.245</v>
      </c>
      <c r="P908" s="21">
        <f>VLOOKUP($C908,'Advanced - Road'!B:T,18,FALSE)</f>
        <v>97</v>
      </c>
      <c r="Q908" s="21">
        <f>(P908+'Advanced - Road'!$S$33)/2</f>
        <v>97.910460878885317</v>
      </c>
      <c r="R908" s="32">
        <f t="shared" ref="R908" si="8811">AVERAGE(H908,L909)</f>
        <v>0.4965</v>
      </c>
      <c r="S908" s="32">
        <f t="shared" ref="S908" si="8812">AVERAGE(I908,M909)</f>
        <v>0.21250000000000002</v>
      </c>
      <c r="T908" s="32">
        <f t="shared" ref="T908" si="8813">AVERAGE(J908,N909)</f>
        <v>0.13300000000000001</v>
      </c>
      <c r="U908" s="32">
        <f t="shared" ref="U908" si="8814">AVERAGE(K908,O909)</f>
        <v>0.224</v>
      </c>
      <c r="V908" s="21">
        <f>Q908*Q909/'Advanced - Home'!$S$33</f>
        <v>98.016596350281119</v>
      </c>
      <c r="W908" s="21">
        <f t="shared" ref="W908" si="8815">AVERAGE(V908:V909)</f>
        <v>98.014039624481086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98.922883172561626</v>
      </c>
      <c r="R909" s="32">
        <f t="shared" ref="R909" si="8823">AVERAGE(H909,L908)</f>
        <v>0.5</v>
      </c>
      <c r="S909" s="32">
        <f t="shared" ref="S909" si="8824">AVERAGE(I909,M908)</f>
        <v>0.30049999999999999</v>
      </c>
      <c r="T909" s="32">
        <f t="shared" ref="T909" si="8825">AVERAGE(J909,N908)</f>
        <v>0.129</v>
      </c>
      <c r="U909" s="32">
        <f t="shared" ref="U909" si="8826">AVERAGE(K909,O908)</f>
        <v>0.22499999999999998</v>
      </c>
      <c r="V909" s="21">
        <f>Q909*Q908/'Advanced - Road'!$S$33</f>
        <v>98.011482898681066</v>
      </c>
      <c r="W909" s="21">
        <f t="shared" ref="W909" si="8827">W908</f>
        <v>98.014039624481086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</v>
      </c>
      <c r="I910" s="31">
        <f>VLOOKUP($C910,'Four Factors - Road'!$B:$O,8,FALSE)</f>
        <v>0.22800000000000001</v>
      </c>
      <c r="J910" s="31">
        <f>VLOOKUP($C910,'Four Factors - Road'!$B:$O,9,FALSE)/100</f>
        <v>0.13600000000000001</v>
      </c>
      <c r="K910" s="31">
        <f>VLOOKUP($C910,'Four Factors - Road'!$B:$O,10,FALSE)/100</f>
        <v>0.252</v>
      </c>
      <c r="L910" s="31">
        <f>VLOOKUP($C910,'Four Factors - Road'!$B:$O,11,FALSE)/100</f>
        <v>0.501</v>
      </c>
      <c r="M910" s="31">
        <f>VLOOKUP($C910,'Four Factors - Road'!$B:$O,12,FALSE)</f>
        <v>0.29399999999999998</v>
      </c>
      <c r="N910" s="31">
        <f>VLOOKUP($C910,'Four Factors - Road'!$B:$O,13,FALSE)/100</f>
        <v>0.13900000000000001</v>
      </c>
      <c r="O910" s="31">
        <f>VLOOKUP($C910,'Four Factors - Road'!$B:$O,14,FALSE)/100</f>
        <v>0.245</v>
      </c>
      <c r="P910" s="17">
        <f>VLOOKUP($C910,'Advanced - Road'!B:T,18,FALSE)</f>
        <v>97</v>
      </c>
      <c r="Q910" s="17">
        <f>(P910+'Advanced - Road'!$S$33)/2</f>
        <v>97.910460878885317</v>
      </c>
      <c r="R910" s="31">
        <f t="shared" ref="R910" si="8831">AVERAGE(H910,L911)</f>
        <v>0.504</v>
      </c>
      <c r="S910" s="31">
        <f t="shared" ref="S910" si="8832">AVERAGE(I910,M911)</f>
        <v>0.224</v>
      </c>
      <c r="T910" s="31">
        <f t="shared" ref="T910" si="8833">AVERAGE(J910,N911)</f>
        <v>0.13650000000000001</v>
      </c>
      <c r="U910" s="31">
        <f t="shared" ref="U910" si="8834">AVERAGE(K910,O911)</f>
        <v>0.22750000000000001</v>
      </c>
      <c r="V910" s="17">
        <f>Q910*Q911/'Advanced - Home'!$S$33</f>
        <v>97.288330088653993</v>
      </c>
      <c r="W910" s="17">
        <f t="shared" ref="W910" si="8835">AVERAGE(V910:V911)</f>
        <v>97.285792359403644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0.28699999999999998</v>
      </c>
      <c r="J911" s="31">
        <f>VLOOKUP($C911,'Four Factors - Home'!$B:$O,9,FALSE)/100</f>
        <v>0.13200000000000001</v>
      </c>
      <c r="K911" s="31">
        <f>VLOOKUP($C911,'Four Factors - Home'!$B:$O,10,FALSE)/100</f>
        <v>0.29699999999999999</v>
      </c>
      <c r="L911" s="31">
        <f>VLOOKUP($C911,'Four Factors - Home'!$B:$O,11,FALSE)/100</f>
        <v>0.51800000000000002</v>
      </c>
      <c r="M911" s="31">
        <f>VLOOKUP($C911,'Four Factors - Home'!$B:$O,12,FALSE)</f>
        <v>0.22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97.56</v>
      </c>
      <c r="Q911" s="17">
        <f>(P911+'Advanced - Home'!$S$33)/2</f>
        <v>98.187883172561612</v>
      </c>
      <c r="R911" s="31">
        <f t="shared" ref="R911" si="8843">AVERAGE(H911,L910)</f>
        <v>0.48650000000000004</v>
      </c>
      <c r="S911" s="31">
        <f t="shared" ref="S911" si="8844">AVERAGE(I911,M910)</f>
        <v>0.29049999999999998</v>
      </c>
      <c r="T911" s="31">
        <f t="shared" ref="T911" si="8845">AVERAGE(J911,N910)</f>
        <v>0.13550000000000001</v>
      </c>
      <c r="U911" s="31">
        <f t="shared" ref="U911" si="8846">AVERAGE(K911,O910)</f>
        <v>0.27100000000000002</v>
      </c>
      <c r="V911" s="17">
        <f>Q911*Q910/'Advanced - Road'!$S$33</f>
        <v>97.28325463015328</v>
      </c>
      <c r="W911" s="17">
        <f t="shared" ref="W911" si="8847">W910</f>
        <v>97.285792359403644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</v>
      </c>
      <c r="I912" s="32">
        <f>VLOOKUP($C912,'Four Factors - Road'!$B:$O,8,FALSE)</f>
        <v>0.22800000000000001</v>
      </c>
      <c r="J912" s="32">
        <f>VLOOKUP($C912,'Four Factors - Road'!$B:$O,9,FALSE)/100</f>
        <v>0.13600000000000001</v>
      </c>
      <c r="K912" s="32">
        <f>VLOOKUP($C912,'Four Factors - Road'!$B:$O,10,FALSE)/100</f>
        <v>0.252</v>
      </c>
      <c r="L912" s="32">
        <f>VLOOKUP($C912,'Four Factors - Road'!$B:$O,11,FALSE)/100</f>
        <v>0.501</v>
      </c>
      <c r="M912" s="32">
        <f>VLOOKUP($C912,'Four Factors - Road'!$B:$O,12,FALSE)</f>
        <v>0.29399999999999998</v>
      </c>
      <c r="N912" s="32">
        <f>VLOOKUP($C912,'Four Factors - Road'!$B:$O,13,FALSE)/100</f>
        <v>0.13900000000000001</v>
      </c>
      <c r="O912" s="32">
        <f>VLOOKUP($C912,'Four Factors - Road'!$B:$O,14,FALSE)/100</f>
        <v>0.245</v>
      </c>
      <c r="P912" s="21">
        <f>VLOOKUP($C912,'Advanced - Road'!B:T,18,FALSE)</f>
        <v>97</v>
      </c>
      <c r="Q912" s="21">
        <f>(P912+'Advanced - Road'!$S$33)/2</f>
        <v>97.910460878885317</v>
      </c>
      <c r="R912" s="32">
        <f t="shared" ref="R912" si="8851">AVERAGE(H912,L913)</f>
        <v>0.495</v>
      </c>
      <c r="S912" s="32">
        <f t="shared" ref="S912" si="8852">AVERAGE(I912,M913)</f>
        <v>0.221</v>
      </c>
      <c r="T912" s="32">
        <f t="shared" ref="T912" si="8853">AVERAGE(J912,N913)</f>
        <v>0.13150000000000001</v>
      </c>
      <c r="U912" s="32">
        <f t="shared" ref="U912" si="8854">AVERAGE(K912,O913)</f>
        <v>0.2445</v>
      </c>
      <c r="V912" s="21">
        <f>Q912*Q913/'Advanced - Home'!$S$33</f>
        <v>97.872924774858063</v>
      </c>
      <c r="W912" s="21">
        <f t="shared" ref="W912" si="8855">AVERAGE(V912:V913)</f>
        <v>97.870371796676679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7</v>
      </c>
      <c r="AA912" s="23">
        <f t="shared" ref="AA912" si="8857">Y912+Y913</f>
        <v>215</v>
      </c>
      <c r="AB912" s="22">
        <f t="shared" ref="AB912" si="8858">D912-Z912</f>
        <v>-7</v>
      </c>
      <c r="AC912" s="22">
        <f t="shared" ref="AC912" si="8859">AA912-E912</f>
        <v>215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0.27900000000000003</v>
      </c>
      <c r="J913" s="32">
        <f>VLOOKUP($C913,'Four Factors - Home'!$B:$O,9,FALSE)/100</f>
        <v>0.13</v>
      </c>
      <c r="K913" s="32">
        <f>VLOOKUP($C913,'Four Factors - Home'!$B:$O,10,FALSE)/100</f>
        <v>0.23699999999999999</v>
      </c>
      <c r="L913" s="32">
        <f>VLOOKUP($C913,'Four Factors - Home'!$B:$O,11,FALSE)/100</f>
        <v>0.5</v>
      </c>
      <c r="M913" s="32">
        <f>VLOOKUP($C913,'Four Factors - Home'!$B:$O,12,FALSE)</f>
        <v>0.214</v>
      </c>
      <c r="N913" s="32">
        <f>VLOOKUP($C913,'Four Factors - Home'!$B:$O,13,FALSE)/100</f>
        <v>0.127</v>
      </c>
      <c r="O913" s="32">
        <f>VLOOKUP($C913,'Four Factors - Home'!$B:$O,14,FALSE)/100</f>
        <v>0.23699999999999999</v>
      </c>
      <c r="P913" s="21">
        <f>VLOOKUP($C913,'Advanced - Home'!B:T,18,FALSE)</f>
        <v>98.74</v>
      </c>
      <c r="Q913" s="21">
        <f>(P913+'Advanced - Home'!$S$33)/2</f>
        <v>98.777883172561616</v>
      </c>
      <c r="R913" s="32">
        <f t="shared" ref="R913" si="8863">AVERAGE(H913,L912)</f>
        <v>0.52900000000000003</v>
      </c>
      <c r="S913" s="32">
        <f t="shared" ref="S913" si="8864">AVERAGE(I913,M912)</f>
        <v>0.28649999999999998</v>
      </c>
      <c r="T913" s="32">
        <f t="shared" ref="T913" si="8865">AVERAGE(J913,N912)</f>
        <v>0.13450000000000001</v>
      </c>
      <c r="U913" s="32">
        <f t="shared" ref="U913" si="8866">AVERAGE(K913,O912)</f>
        <v>0.24099999999999999</v>
      </c>
      <c r="V913" s="21">
        <f>Q913*Q912/'Advanced - Road'!$S$33</f>
        <v>97.867818818495294</v>
      </c>
      <c r="W913" s="21">
        <f t="shared" ref="W913" si="8867">W912</f>
        <v>97.870371796676679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111</v>
      </c>
      <c r="Z913" s="23">
        <f t="shared" ref="Z913" si="8868">-Z912</f>
        <v>-7</v>
      </c>
      <c r="AA913" s="23">
        <f t="shared" ref="AA913" si="8869">AA912</f>
        <v>215</v>
      </c>
      <c r="AB913" s="22"/>
      <c r="AC913" s="22"/>
      <c r="AD913" s="22">
        <f t="shared" si="8359"/>
        <v>111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</v>
      </c>
      <c r="I914" s="31">
        <f>VLOOKUP($C914,'Four Factors - Road'!$B:$O,8,FALSE)</f>
        <v>0.22800000000000001</v>
      </c>
      <c r="J914" s="31">
        <f>VLOOKUP($C914,'Four Factors - Road'!$B:$O,9,FALSE)/100</f>
        <v>0.13600000000000001</v>
      </c>
      <c r="K914" s="31">
        <f>VLOOKUP($C914,'Four Factors - Road'!$B:$O,10,FALSE)/100</f>
        <v>0.252</v>
      </c>
      <c r="L914" s="31">
        <f>VLOOKUP($C914,'Four Factors - Road'!$B:$O,11,FALSE)/100</f>
        <v>0.501</v>
      </c>
      <c r="M914" s="31">
        <f>VLOOKUP($C914,'Four Factors - Road'!$B:$O,12,FALSE)</f>
        <v>0.29399999999999998</v>
      </c>
      <c r="N914" s="31">
        <f>VLOOKUP($C914,'Four Factors - Road'!$B:$O,13,FALSE)/100</f>
        <v>0.13900000000000001</v>
      </c>
      <c r="O914" s="31">
        <f>VLOOKUP($C914,'Four Factors - Road'!$B:$O,14,FALSE)/100</f>
        <v>0.245</v>
      </c>
      <c r="P914" s="17">
        <f>VLOOKUP($C914,'Advanced - Road'!B:T,18,FALSE)</f>
        <v>97</v>
      </c>
      <c r="Q914" s="17">
        <f>(P914+'Advanced - Road'!$S$33)/2</f>
        <v>97.910460878885317</v>
      </c>
      <c r="R914" s="31">
        <f t="shared" ref="R914" si="8871">AVERAGE(H914,L915)</f>
        <v>0.4965</v>
      </c>
      <c r="S914" s="31">
        <f t="shared" ref="S914" si="8872">AVERAGE(I914,M915)</f>
        <v>0.252</v>
      </c>
      <c r="T914" s="31">
        <f t="shared" ref="T914" si="8873">AVERAGE(J914,N915)</f>
        <v>0.14800000000000002</v>
      </c>
      <c r="U914" s="31">
        <f t="shared" ref="U914" si="8874">AVERAGE(K914,O915)</f>
        <v>0.24</v>
      </c>
      <c r="V914" s="17">
        <f>Q914*Q915/'Advanced - Home'!$S$33</f>
        <v>95.366103493338912</v>
      </c>
      <c r="W914" s="17">
        <f t="shared" ref="W914" si="8875">AVERAGE(V914:V915)</f>
        <v>95.363615904641406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0.246</v>
      </c>
      <c r="J915" s="31">
        <f>VLOOKUP($C915,'Four Factors - Home'!$B:$O,9,FALSE)/100</f>
        <v>0.127</v>
      </c>
      <c r="K915" s="31">
        <f>VLOOKUP($C915,'Four Factors - Home'!$B:$O,10,FALSE)/100</f>
        <v>0.188</v>
      </c>
      <c r="L915" s="31">
        <f>VLOOKUP($C915,'Four Factors - Home'!$B:$O,11,FALSE)/100</f>
        <v>0.503</v>
      </c>
      <c r="M915" s="31">
        <f>VLOOKUP($C915,'Four Factors - Home'!$B:$O,12,FALSE)</f>
        <v>0.27600000000000002</v>
      </c>
      <c r="N915" s="31">
        <f>VLOOKUP($C915,'Four Factors - Home'!$B:$O,13,FALSE)/100</f>
        <v>0.16</v>
      </c>
      <c r="O915" s="31">
        <f>VLOOKUP($C915,'Four Factors - Home'!$B:$O,14,FALSE)/100</f>
        <v>0.22800000000000001</v>
      </c>
      <c r="P915" s="17">
        <f>VLOOKUP($C915,'Advanced - Home'!B:T,18,FALSE)</f>
        <v>93.68</v>
      </c>
      <c r="Q915" s="17">
        <f>(P915+'Advanced - Home'!$S$33)/2</f>
        <v>96.247883172561615</v>
      </c>
      <c r="R915" s="31">
        <f t="shared" ref="R915" si="8883">AVERAGE(H915,L914)</f>
        <v>0.50700000000000001</v>
      </c>
      <c r="S915" s="31">
        <f t="shared" ref="S915" si="8884">AVERAGE(I915,M914)</f>
        <v>0.27</v>
      </c>
      <c r="T915" s="31">
        <f t="shared" ref="T915" si="8885">AVERAGE(J915,N914)</f>
        <v>0.13300000000000001</v>
      </c>
      <c r="U915" s="31">
        <f t="shared" ref="U915" si="8886">AVERAGE(K915,O914)</f>
        <v>0.2165</v>
      </c>
      <c r="V915" s="17">
        <f>Q915*Q914/'Advanced - Road'!$S$33</f>
        <v>95.361128315943901</v>
      </c>
      <c r="W915" s="17">
        <f t="shared" ref="W915" si="8887">W914</f>
        <v>95.363615904641406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</v>
      </c>
      <c r="I916" s="32">
        <f>VLOOKUP($C916,'Four Factors - Road'!$B:$O,8,FALSE)</f>
        <v>0.22800000000000001</v>
      </c>
      <c r="J916" s="32">
        <f>VLOOKUP($C916,'Four Factors - Road'!$B:$O,9,FALSE)/100</f>
        <v>0.13600000000000001</v>
      </c>
      <c r="K916" s="32">
        <f>VLOOKUP($C916,'Four Factors - Road'!$B:$O,10,FALSE)/100</f>
        <v>0.252</v>
      </c>
      <c r="L916" s="32">
        <f>VLOOKUP($C916,'Four Factors - Road'!$B:$O,11,FALSE)/100</f>
        <v>0.501</v>
      </c>
      <c r="M916" s="32">
        <f>VLOOKUP($C916,'Four Factors - Road'!$B:$O,12,FALSE)</f>
        <v>0.29399999999999998</v>
      </c>
      <c r="N916" s="32">
        <f>VLOOKUP($C916,'Four Factors - Road'!$B:$O,13,FALSE)/100</f>
        <v>0.13900000000000001</v>
      </c>
      <c r="O916" s="32">
        <f>VLOOKUP($C916,'Four Factors - Road'!$B:$O,14,FALSE)/100</f>
        <v>0.245</v>
      </c>
      <c r="P916" s="21">
        <f>VLOOKUP($C916,'Advanced - Road'!B:T,18,FALSE)</f>
        <v>97</v>
      </c>
      <c r="Q916" s="21">
        <f>(P916+'Advanced - Road'!$S$33)/2</f>
        <v>97.910460878885317</v>
      </c>
      <c r="R916" s="32">
        <f t="shared" ref="R916" si="8891">AVERAGE(H916,L917)</f>
        <v>0.51149999999999995</v>
      </c>
      <c r="S916" s="32">
        <f t="shared" ref="S916" si="8892">AVERAGE(I916,M917)</f>
        <v>0.24149999999999999</v>
      </c>
      <c r="T916" s="32">
        <f t="shared" ref="T916" si="8893">AVERAGE(J916,N917)</f>
        <v>0.1245</v>
      </c>
      <c r="U916" s="32">
        <f t="shared" ref="U916" si="8894">AVERAGE(K916,O917)</f>
        <v>0.23049999999999998</v>
      </c>
      <c r="V916" s="21">
        <f>Q916*Q917/'Advanced - Home'!$S$33</f>
        <v>98.492198806853906</v>
      </c>
      <c r="W916" s="21">
        <f t="shared" ref="W916" si="8895">AVERAGE(V916:V917)</f>
        <v>98.489629675143902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0.53700000000000003</v>
      </c>
      <c r="I917" s="32">
        <f>VLOOKUP($C917,'Four Factors - Home'!$B:$O,8,FALSE)</f>
        <v>0.28599999999999998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0.28100000000000003</v>
      </c>
      <c r="L917" s="32">
        <f>VLOOKUP($C917,'Four Factors - Home'!$B:$O,11,FALSE)/100</f>
        <v>0.53299999999999992</v>
      </c>
      <c r="M917" s="32">
        <f>VLOOKUP($C917,'Four Factors - Home'!$B:$O,12,FALSE)</f>
        <v>0.255</v>
      </c>
      <c r="N917" s="32">
        <f>VLOOKUP($C917,'Four Factors - Home'!$B:$O,13,FALSE)/100</f>
        <v>0.113</v>
      </c>
      <c r="O917" s="32">
        <f>VLOOKUP($C917,'Four Factors - Home'!$B:$O,14,FALSE)/100</f>
        <v>0.20899999999999999</v>
      </c>
      <c r="P917" s="21">
        <f>VLOOKUP($C917,'Advanced - Home'!B:T,18,FALSE)</f>
        <v>99.99</v>
      </c>
      <c r="Q917" s="21">
        <f>(P917+'Advanced - Home'!$S$33)/2</f>
        <v>99.402883172561616</v>
      </c>
      <c r="R917" s="32">
        <f t="shared" ref="R917" si="8903">AVERAGE(H917,L916)</f>
        <v>0.51900000000000002</v>
      </c>
      <c r="S917" s="32">
        <f t="shared" ref="S917" si="8904">AVERAGE(I917,M916)</f>
        <v>0.28999999999999998</v>
      </c>
      <c r="T917" s="32">
        <f t="shared" ref="T917" si="8905">AVERAGE(J917,N916)</f>
        <v>0.14150000000000001</v>
      </c>
      <c r="U917" s="32">
        <f t="shared" ref="U917" si="8906">AVERAGE(K917,O916)</f>
        <v>0.26300000000000001</v>
      </c>
      <c r="V917" s="21">
        <f>Q917*Q916/'Advanced - Road'!$S$33</f>
        <v>98.487060543433898</v>
      </c>
      <c r="W917" s="21">
        <f t="shared" ref="W917" si="8907">W916</f>
        <v>98.489629675143902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</v>
      </c>
      <c r="I918" s="31">
        <f>VLOOKUP($C918,'Four Factors - Road'!$B:$O,8,FALSE)</f>
        <v>0.22800000000000001</v>
      </c>
      <c r="J918" s="31">
        <f>VLOOKUP($C918,'Four Factors - Road'!$B:$O,9,FALSE)/100</f>
        <v>0.13600000000000001</v>
      </c>
      <c r="K918" s="31">
        <f>VLOOKUP($C918,'Four Factors - Road'!$B:$O,10,FALSE)/100</f>
        <v>0.252</v>
      </c>
      <c r="L918" s="31">
        <f>VLOOKUP($C918,'Four Factors - Road'!$B:$O,11,FALSE)/100</f>
        <v>0.501</v>
      </c>
      <c r="M918" s="31">
        <f>VLOOKUP($C918,'Four Factors - Road'!$B:$O,12,FALSE)</f>
        <v>0.29399999999999998</v>
      </c>
      <c r="N918" s="31">
        <f>VLOOKUP($C918,'Four Factors - Road'!$B:$O,13,FALSE)/100</f>
        <v>0.13900000000000001</v>
      </c>
      <c r="O918" s="31">
        <f>VLOOKUP($C918,'Four Factors - Road'!$B:$O,14,FALSE)/100</f>
        <v>0.245</v>
      </c>
      <c r="P918" s="17">
        <f>VLOOKUP($C918,'Advanced - Road'!B:T,18,FALSE)</f>
        <v>97</v>
      </c>
      <c r="Q918" s="17">
        <f>(P918+'Advanced - Road'!$S$33)/2</f>
        <v>97.910460878885317</v>
      </c>
      <c r="R918" s="31">
        <f t="shared" ref="R918" si="8911">AVERAGE(H918,L919)</f>
        <v>0.49049999999999999</v>
      </c>
      <c r="S918" s="31">
        <f t="shared" ref="S918" si="8912">AVERAGE(I918,M919)</f>
        <v>0.2505</v>
      </c>
      <c r="T918" s="31">
        <f t="shared" ref="T918" si="8913">AVERAGE(J918,N919)</f>
        <v>0.13750000000000001</v>
      </c>
      <c r="U918" s="31">
        <f t="shared" ref="U918" si="8914">AVERAGE(K918,O919)</f>
        <v>0.221</v>
      </c>
      <c r="V918" s="17">
        <f>Q918*Q919/'Advanced - Home'!$S$33</f>
        <v>97.654940315595539</v>
      </c>
      <c r="W918" s="17">
        <f t="shared" ref="W918" si="8915">AVERAGE(V918:V919)</f>
        <v>97.652393023456227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0.503</v>
      </c>
      <c r="I919" s="31">
        <f>VLOOKUP($C919,'Four Factors - Home'!$B:$O,8,FALSE)</f>
        <v>0.22600000000000001</v>
      </c>
      <c r="J919" s="31">
        <f>VLOOKUP($C919,'Four Factors - Home'!$B:$O,9,FALSE)/100</f>
        <v>0.124</v>
      </c>
      <c r="K919" s="31">
        <f>VLOOKUP($C919,'Four Factors - Home'!$B:$O,10,FALSE)/100</f>
        <v>0.24199999999999999</v>
      </c>
      <c r="L919" s="31">
        <f>VLOOKUP($C919,'Four Factors - Home'!$B:$O,11,FALSE)/100</f>
        <v>0.49099999999999999</v>
      </c>
      <c r="M919" s="31">
        <f>VLOOKUP($C919,'Four Factors - Home'!$B:$O,12,FALSE)</f>
        <v>0.27300000000000002</v>
      </c>
      <c r="N919" s="31">
        <f>VLOOKUP($C919,'Four Factors - Home'!$B:$O,13,FALSE)/100</f>
        <v>0.13900000000000001</v>
      </c>
      <c r="O919" s="31">
        <f>VLOOKUP($C919,'Four Factors - Home'!$B:$O,14,FALSE)/100</f>
        <v>0.19</v>
      </c>
      <c r="P919" s="17">
        <f>VLOOKUP($C919,'Advanced - Home'!B:T,18,FALSE)</f>
        <v>98.3</v>
      </c>
      <c r="Q919" s="17">
        <f>(P919+'Advanced - Home'!$S$33)/2</f>
        <v>98.557883172561617</v>
      </c>
      <c r="R919" s="31">
        <f t="shared" ref="R919" si="8923">AVERAGE(H919,L918)</f>
        <v>0.502</v>
      </c>
      <c r="S919" s="31">
        <f t="shared" ref="S919" si="8924">AVERAGE(I919,M918)</f>
        <v>0.26</v>
      </c>
      <c r="T919" s="31">
        <f t="shared" ref="T919" si="8925">AVERAGE(J919,N918)</f>
        <v>0.13150000000000001</v>
      </c>
      <c r="U919" s="31">
        <f t="shared" ref="U919" si="8926">AVERAGE(K919,O918)</f>
        <v>0.24349999999999999</v>
      </c>
      <c r="V919" s="17">
        <f>Q919*Q918/'Advanced - Road'!$S$33</f>
        <v>97.64984573131693</v>
      </c>
      <c r="W919" s="17">
        <f t="shared" ref="W919" si="8927">W918</f>
        <v>97.652393023456227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</v>
      </c>
      <c r="I920" s="32">
        <f>VLOOKUP($C920,'Four Factors - Road'!$B:$O,8,FALSE)</f>
        <v>0.22800000000000001</v>
      </c>
      <c r="J920" s="32">
        <f>VLOOKUP($C920,'Four Factors - Road'!$B:$O,9,FALSE)/100</f>
        <v>0.13600000000000001</v>
      </c>
      <c r="K920" s="32">
        <f>VLOOKUP($C920,'Four Factors - Road'!$B:$O,10,FALSE)/100</f>
        <v>0.252</v>
      </c>
      <c r="L920" s="32">
        <f>VLOOKUP($C920,'Four Factors - Road'!$B:$O,11,FALSE)/100</f>
        <v>0.501</v>
      </c>
      <c r="M920" s="32">
        <f>VLOOKUP($C920,'Four Factors - Road'!$B:$O,12,FALSE)</f>
        <v>0.29399999999999998</v>
      </c>
      <c r="N920" s="32">
        <f>VLOOKUP($C920,'Four Factors - Road'!$B:$O,13,FALSE)/100</f>
        <v>0.13900000000000001</v>
      </c>
      <c r="O920" s="32">
        <f>VLOOKUP($C920,'Four Factors - Road'!$B:$O,14,FALSE)/100</f>
        <v>0.245</v>
      </c>
      <c r="P920" s="21">
        <f>VLOOKUP($C920,'Advanced - Road'!B:T,18,FALSE)</f>
        <v>97</v>
      </c>
      <c r="Q920" s="21">
        <f>(P920+'Advanced - Road'!$S$33)/2</f>
        <v>97.910460878885317</v>
      </c>
      <c r="R920" s="32">
        <f t="shared" ref="R920" si="8931">AVERAGE(H920,L921)</f>
        <v>0.48350000000000004</v>
      </c>
      <c r="S920" s="32">
        <f t="shared" ref="S920" si="8932">AVERAGE(I920,M921)</f>
        <v>0.24099999999999999</v>
      </c>
      <c r="T920" s="32">
        <f t="shared" ref="T920" si="8933">AVERAGE(J920,N921)</f>
        <v>0.13900000000000001</v>
      </c>
      <c r="U920" s="32">
        <f t="shared" ref="U920" si="8934">AVERAGE(K920,O921)</f>
        <v>0.24349999999999999</v>
      </c>
      <c r="V920" s="21">
        <f>Q920*Q921/'Advanced - Home'!$S$33</f>
        <v>99.839739100476848</v>
      </c>
      <c r="W920" s="21">
        <f t="shared" ref="W920" si="8935">AVERAGE(V920:V921)</f>
        <v>99.837134818688554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10</v>
      </c>
      <c r="AA920" s="23">
        <f t="shared" ref="AA920" si="8937">Y920+Y921</f>
        <v>218</v>
      </c>
      <c r="AB920" s="22">
        <f t="shared" ref="AB920" si="8938">D920-Z920</f>
        <v>-10</v>
      </c>
      <c r="AC920" s="22">
        <f t="shared" ref="AC920" si="8939">AA920-E920</f>
        <v>218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100.76288317256162</v>
      </c>
      <c r="R921" s="32">
        <f t="shared" ref="R921" si="8943">AVERAGE(H921,L920)</f>
        <v>0.54600000000000004</v>
      </c>
      <c r="S921" s="32">
        <f t="shared" ref="S921" si="8944">AVERAGE(I921,M920)</f>
        <v>0.27449999999999997</v>
      </c>
      <c r="T921" s="32">
        <f t="shared" ref="T921" si="8945">AVERAGE(J921,N920)</f>
        <v>0.14000000000000001</v>
      </c>
      <c r="U921" s="32">
        <f t="shared" ref="U921" si="8946">AVERAGE(K921,O920)</f>
        <v>0.23549999999999999</v>
      </c>
      <c r="V921" s="21">
        <f>Q921*Q920/'Advanced - Road'!$S$33</f>
        <v>99.83453053690026</v>
      </c>
      <c r="W921" s="21">
        <f t="shared" ref="W921" si="8947">W920</f>
        <v>99.837134818688554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114</v>
      </c>
      <c r="Z921" s="23">
        <f t="shared" ref="Z921" si="8948">-Z920</f>
        <v>-10</v>
      </c>
      <c r="AA921" s="23">
        <f t="shared" ref="AA921" si="8949">AA920</f>
        <v>218</v>
      </c>
      <c r="AB921" s="22"/>
      <c r="AC921" s="22"/>
      <c r="AD921" s="22">
        <f t="shared" si="8359"/>
        <v>114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</v>
      </c>
      <c r="I922" s="31">
        <f>VLOOKUP($C922,'Four Factors - Road'!$B:$O,8,FALSE)</f>
        <v>0.22800000000000001</v>
      </c>
      <c r="J922" s="31">
        <f>VLOOKUP($C922,'Four Factors - Road'!$B:$O,9,FALSE)/100</f>
        <v>0.13600000000000001</v>
      </c>
      <c r="K922" s="31">
        <f>VLOOKUP($C922,'Four Factors - Road'!$B:$O,10,FALSE)/100</f>
        <v>0.252</v>
      </c>
      <c r="L922" s="31">
        <f>VLOOKUP($C922,'Four Factors - Road'!$B:$O,11,FALSE)/100</f>
        <v>0.501</v>
      </c>
      <c r="M922" s="31">
        <f>VLOOKUP($C922,'Four Factors - Road'!$B:$O,12,FALSE)</f>
        <v>0.29399999999999998</v>
      </c>
      <c r="N922" s="31">
        <f>VLOOKUP($C922,'Four Factors - Road'!$B:$O,13,FALSE)/100</f>
        <v>0.13900000000000001</v>
      </c>
      <c r="O922" s="31">
        <f>VLOOKUP($C922,'Four Factors - Road'!$B:$O,14,FALSE)/100</f>
        <v>0.245</v>
      </c>
      <c r="P922" s="17">
        <f>VLOOKUP($C922,'Advanced - Road'!B:T,18,FALSE)</f>
        <v>97</v>
      </c>
      <c r="Q922" s="17">
        <f>(P922+'Advanced - Road'!$S$33)/2</f>
        <v>97.910460878885317</v>
      </c>
      <c r="R922" s="31">
        <f t="shared" ref="R922" si="8951">AVERAGE(H922,L923)</f>
        <v>0.4995</v>
      </c>
      <c r="S922" s="31">
        <f t="shared" ref="S922" si="8952">AVERAGE(I922,M923)</f>
        <v>0.23249999999999998</v>
      </c>
      <c r="T922" s="31">
        <f t="shared" ref="T922" si="8953">AVERAGE(J922,N923)</f>
        <v>0.14250000000000002</v>
      </c>
      <c r="U922" s="31">
        <f t="shared" ref="U922" si="8954">AVERAGE(K922,O923)</f>
        <v>0.249</v>
      </c>
      <c r="V922" s="17">
        <f>Q922*Q923/'Advanced - Home'!$S$33</f>
        <v>99.681204948285924</v>
      </c>
      <c r="W922" s="17">
        <f t="shared" ref="W922" si="8955">AVERAGE(V922:V923)</f>
        <v>99.678604801800958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0.54500000000000004</v>
      </c>
      <c r="I923" s="31">
        <f>VLOOKUP($C923,'Four Factors - Home'!$B:$O,8,FALSE)</f>
        <v>0.312</v>
      </c>
      <c r="J923" s="31">
        <f>VLOOKUP($C923,'Four Factors - Home'!$B:$O,9,FALSE)/100</f>
        <v>0.13800000000000001</v>
      </c>
      <c r="K923" s="31">
        <f>VLOOKUP($C923,'Four Factors - Home'!$B:$O,10,FALSE)/100</f>
        <v>0.252</v>
      </c>
      <c r="L923" s="31">
        <f>VLOOKUP($C923,'Four Factors - Home'!$B:$O,11,FALSE)/100</f>
        <v>0.50900000000000001</v>
      </c>
      <c r="M923" s="31">
        <f>VLOOKUP($C923,'Four Factors - Home'!$B:$O,12,FALSE)</f>
        <v>0.23699999999999999</v>
      </c>
      <c r="N923" s="31">
        <f>VLOOKUP($C923,'Four Factors - Home'!$B:$O,13,FALSE)/100</f>
        <v>0.14899999999999999</v>
      </c>
      <c r="O923" s="31">
        <f>VLOOKUP($C923,'Four Factors - Home'!$B:$O,14,FALSE)/100</f>
        <v>0.24600000000000002</v>
      </c>
      <c r="P923" s="17">
        <f>VLOOKUP($C923,'Advanced - Home'!B:T,18,FALSE)</f>
        <v>102.39</v>
      </c>
      <c r="Q923" s="17">
        <f>(P923+'Advanced - Home'!$S$33)/2</f>
        <v>100.60288317256162</v>
      </c>
      <c r="R923" s="31">
        <f t="shared" ref="R923" si="8963">AVERAGE(H923,L922)</f>
        <v>0.52300000000000002</v>
      </c>
      <c r="S923" s="31">
        <f t="shared" ref="S923" si="8964">AVERAGE(I923,M922)</f>
        <v>0.30299999999999999</v>
      </c>
      <c r="T923" s="31">
        <f t="shared" ref="T923" si="8965">AVERAGE(J923,N922)</f>
        <v>0.13850000000000001</v>
      </c>
      <c r="U923" s="31">
        <f t="shared" ref="U923" si="8966">AVERAGE(K923,O922)</f>
        <v>0.2485</v>
      </c>
      <c r="V923" s="17">
        <f>Q923*Q922/'Advanced - Road'!$S$33</f>
        <v>99.676004655315978</v>
      </c>
      <c r="W923" s="17">
        <f t="shared" ref="W923" si="8967">W922</f>
        <v>99.678604801800958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</v>
      </c>
      <c r="I924" s="32">
        <f>VLOOKUP($C924,'Four Factors - Road'!$B:$O,8,FALSE)</f>
        <v>0.22800000000000001</v>
      </c>
      <c r="J924" s="32">
        <f>VLOOKUP($C924,'Four Factors - Road'!$B:$O,9,FALSE)/100</f>
        <v>0.13600000000000001</v>
      </c>
      <c r="K924" s="32">
        <f>VLOOKUP($C924,'Four Factors - Road'!$B:$O,10,FALSE)/100</f>
        <v>0.252</v>
      </c>
      <c r="L924" s="32">
        <f>VLOOKUP($C924,'Four Factors - Road'!$B:$O,11,FALSE)/100</f>
        <v>0.501</v>
      </c>
      <c r="M924" s="32">
        <f>VLOOKUP($C924,'Four Factors - Road'!$B:$O,12,FALSE)</f>
        <v>0.29399999999999998</v>
      </c>
      <c r="N924" s="32">
        <f>VLOOKUP($C924,'Four Factors - Road'!$B:$O,13,FALSE)/100</f>
        <v>0.13900000000000001</v>
      </c>
      <c r="O924" s="32">
        <f>VLOOKUP($C924,'Four Factors - Road'!$B:$O,14,FALSE)/100</f>
        <v>0.245</v>
      </c>
      <c r="P924" s="21">
        <f>VLOOKUP($C924,'Advanced - Road'!B:T,18,FALSE)</f>
        <v>97</v>
      </c>
      <c r="Q924" s="21">
        <f>(P924+'Advanced - Road'!$S$33)/2</f>
        <v>97.910460878885317</v>
      </c>
      <c r="R924" s="32">
        <f t="shared" ref="R924" si="8971">AVERAGE(H924,L925)</f>
        <v>0.49350000000000005</v>
      </c>
      <c r="S924" s="32">
        <f t="shared" ref="S924" si="8972">AVERAGE(I924,M925)</f>
        <v>0.2545</v>
      </c>
      <c r="T924" s="32">
        <f t="shared" ref="T924" si="8973">AVERAGE(J924,N925)</f>
        <v>0.14300000000000002</v>
      </c>
      <c r="U924" s="32">
        <f t="shared" ref="U924" si="8974">AVERAGE(K924,O925)</f>
        <v>0.2455</v>
      </c>
      <c r="V924" s="21">
        <f>Q924*Q925/'Advanced - Home'!$S$33</f>
        <v>97.828337044554388</v>
      </c>
      <c r="W924" s="21">
        <f t="shared" ref="W924" si="8975">AVERAGE(V924:V925)</f>
        <v>97.825785229427055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0.52500000000000002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98.732883172561628</v>
      </c>
      <c r="R925" s="32">
        <f t="shared" ref="R925" si="8983">AVERAGE(H925,L924)</f>
        <v>0.51300000000000001</v>
      </c>
      <c r="S925" s="32">
        <f t="shared" ref="S925" si="8984">AVERAGE(I925,M924)</f>
        <v>0.27249999999999996</v>
      </c>
      <c r="T925" s="32">
        <f t="shared" ref="T925" si="8985">AVERAGE(J925,N924)</f>
        <v>0.13550000000000001</v>
      </c>
      <c r="U925" s="32">
        <f t="shared" ref="U925" si="8986">AVERAGE(K925,O924)</f>
        <v>0.2205</v>
      </c>
      <c r="V925" s="21">
        <f>Q925*Q924/'Advanced - Road'!$S$33</f>
        <v>97.823233414299736</v>
      </c>
      <c r="W925" s="21">
        <f t="shared" ref="W925" si="8987">W924</f>
        <v>97.825785229427055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</v>
      </c>
      <c r="I926" s="31">
        <f>VLOOKUP($C926,'Four Factors - Road'!$B:$O,8,FALSE)</f>
        <v>0.22800000000000001</v>
      </c>
      <c r="J926" s="31">
        <f>VLOOKUP($C926,'Four Factors - Road'!$B:$O,9,FALSE)/100</f>
        <v>0.13600000000000001</v>
      </c>
      <c r="K926" s="31">
        <f>VLOOKUP($C926,'Four Factors - Road'!$B:$O,10,FALSE)/100</f>
        <v>0.252</v>
      </c>
      <c r="L926" s="31">
        <f>VLOOKUP($C926,'Four Factors - Road'!$B:$O,11,FALSE)/100</f>
        <v>0.501</v>
      </c>
      <c r="M926" s="31">
        <f>VLOOKUP($C926,'Four Factors - Road'!$B:$O,12,FALSE)</f>
        <v>0.29399999999999998</v>
      </c>
      <c r="N926" s="31">
        <f>VLOOKUP($C926,'Four Factors - Road'!$B:$O,13,FALSE)/100</f>
        <v>0.13900000000000001</v>
      </c>
      <c r="O926" s="31">
        <f>VLOOKUP($C926,'Four Factors - Road'!$B:$O,14,FALSE)/100</f>
        <v>0.245</v>
      </c>
      <c r="P926" s="17">
        <f>VLOOKUP($C926,'Advanced - Road'!B:T,18,FALSE)</f>
        <v>97</v>
      </c>
      <c r="Q926" s="17">
        <f>(P926+'Advanced - Road'!$S$33)/2</f>
        <v>97.910460878885317</v>
      </c>
      <c r="R926" s="31">
        <f t="shared" ref="R926" si="8991">AVERAGE(H926,L927)</f>
        <v>0.48899999999999999</v>
      </c>
      <c r="S926" s="31">
        <f t="shared" ref="S926" si="8992">AVERAGE(I926,M927)</f>
        <v>0.2545</v>
      </c>
      <c r="T926" s="31">
        <f t="shared" ref="T926" si="8993">AVERAGE(J926,N927)</f>
        <v>0.14350000000000002</v>
      </c>
      <c r="U926" s="31">
        <f t="shared" ref="U926" si="8994">AVERAGE(K926,O927)</f>
        <v>0.25</v>
      </c>
      <c r="V926" s="17">
        <f>Q926*Q927/'Advanced - Home'!$S$33</f>
        <v>97.72429900717907</v>
      </c>
      <c r="W926" s="17">
        <f t="shared" ref="W926" si="8995">AVERAGE(V926:V927)</f>
        <v>97.721749905844547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0.53799999999999992</v>
      </c>
      <c r="I927" s="31">
        <f>VLOOKUP($C927,'Four Factors - Home'!$B:$O,8,FALSE)</f>
        <v>0.29599999999999999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0.48799999999999999</v>
      </c>
      <c r="M927" s="31">
        <f>VLOOKUP($C927,'Four Factors - Home'!$B:$O,12,FALSE)</f>
        <v>0.28100000000000003</v>
      </c>
      <c r="N927" s="31">
        <f>VLOOKUP($C927,'Four Factors - Home'!$B:$O,13,FALSE)/100</f>
        <v>0.151</v>
      </c>
      <c r="O927" s="31">
        <f>VLOOKUP($C927,'Four Factors - Home'!$B:$O,14,FALSE)/100</f>
        <v>0.248</v>
      </c>
      <c r="P927" s="17">
        <f>VLOOKUP($C927,'Advanced - Home'!B:T,18,FALSE)</f>
        <v>98.44</v>
      </c>
      <c r="Q927" s="17">
        <f>(P927+'Advanced - Home'!$S$33)/2</f>
        <v>98.62788317256161</v>
      </c>
      <c r="R927" s="31">
        <f t="shared" ref="R927" si="9005">AVERAGE(H927,L926)</f>
        <v>0.51949999999999996</v>
      </c>
      <c r="S927" s="31">
        <f t="shared" ref="S927" si="9006">AVERAGE(I927,M926)</f>
        <v>0.29499999999999998</v>
      </c>
      <c r="T927" s="31">
        <f t="shared" ref="T927" si="9007">AVERAGE(J927,N926)</f>
        <v>0.13750000000000001</v>
      </c>
      <c r="U927" s="31">
        <f t="shared" ref="U927" si="9008">AVERAGE(K927,O926)</f>
        <v>0.23299999999999998</v>
      </c>
      <c r="V927" s="17">
        <f>Q927*Q926/'Advanced - Road'!$S$33</f>
        <v>97.719200804510038</v>
      </c>
      <c r="W927" s="17">
        <f t="shared" ref="W927" si="9009">W926</f>
        <v>97.721749905844547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</v>
      </c>
      <c r="I928" s="32">
        <f>VLOOKUP($C928,'Four Factors - Road'!$B:$O,8,FALSE)</f>
        <v>0.22800000000000001</v>
      </c>
      <c r="J928" s="32">
        <f>VLOOKUP($C928,'Four Factors - Road'!$B:$O,9,FALSE)/100</f>
        <v>0.13600000000000001</v>
      </c>
      <c r="K928" s="32">
        <f>VLOOKUP($C928,'Four Factors - Road'!$B:$O,10,FALSE)/100</f>
        <v>0.252</v>
      </c>
      <c r="L928" s="32">
        <f>VLOOKUP($C928,'Four Factors - Road'!$B:$O,11,FALSE)/100</f>
        <v>0.501</v>
      </c>
      <c r="M928" s="32">
        <f>VLOOKUP($C928,'Four Factors - Road'!$B:$O,12,FALSE)</f>
        <v>0.29399999999999998</v>
      </c>
      <c r="N928" s="32">
        <f>VLOOKUP($C928,'Four Factors - Road'!$B:$O,13,FALSE)/100</f>
        <v>0.13900000000000001</v>
      </c>
      <c r="O928" s="32">
        <f>VLOOKUP($C928,'Four Factors - Road'!$B:$O,14,FALSE)/100</f>
        <v>0.245</v>
      </c>
      <c r="P928" s="21">
        <f>VLOOKUP($C928,'Advanced - Road'!B:T,18,FALSE)</f>
        <v>97</v>
      </c>
      <c r="Q928" s="21">
        <f>(P928+'Advanced - Road'!$S$33)/2</f>
        <v>97.910460878885317</v>
      </c>
      <c r="R928" s="32">
        <f t="shared" ref="R928" si="9013">AVERAGE(H928,L929)</f>
        <v>0.51100000000000001</v>
      </c>
      <c r="S928" s="32">
        <f t="shared" ref="S928" si="9014">AVERAGE(I928,M929)</f>
        <v>0.248</v>
      </c>
      <c r="T928" s="32">
        <f t="shared" ref="T928" si="9015">AVERAGE(J928,N929)</f>
        <v>0.14000000000000001</v>
      </c>
      <c r="U928" s="32">
        <f t="shared" ref="U928" si="9016">AVERAGE(K928,O929)</f>
        <v>0.24299999999999999</v>
      </c>
      <c r="V928" s="21">
        <f>Q928*Q929/'Advanced - Home'!$S$33</f>
        <v>98.670549728068721</v>
      </c>
      <c r="W928" s="21">
        <f t="shared" ref="W928" si="9017">AVERAGE(V928:V929)</f>
        <v>98.667975944142455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0.51500000000000001</v>
      </c>
      <c r="I929" s="32">
        <f>VLOOKUP($C929,'Four Factors - Home'!$B:$O,8,FALSE)</f>
        <v>0.26200000000000001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0.26400000000000001</v>
      </c>
      <c r="L929" s="32">
        <f>VLOOKUP($C929,'Four Factors - Home'!$B:$O,11,FALSE)/100</f>
        <v>0.53200000000000003</v>
      </c>
      <c r="M929" s="32">
        <f>VLOOKUP($C929,'Four Factors - Home'!$B:$O,12,FALSE)</f>
        <v>0.26800000000000002</v>
      </c>
      <c r="N929" s="32">
        <f>VLOOKUP($C929,'Four Factors - Home'!$B:$O,13,FALSE)/100</f>
        <v>0.14400000000000002</v>
      </c>
      <c r="O929" s="32">
        <f>VLOOKUP($C929,'Four Factors - Home'!$B:$O,14,FALSE)/100</f>
        <v>0.23399999999999999</v>
      </c>
      <c r="P929" s="21">
        <f>VLOOKUP($C929,'Advanced - Home'!B:T,18,FALSE)</f>
        <v>100.35</v>
      </c>
      <c r="Q929" s="21">
        <f>(P929+'Advanced - Home'!$S$33)/2</f>
        <v>99.582883172561623</v>
      </c>
      <c r="R929" s="32">
        <f t="shared" ref="R929" si="9025">AVERAGE(H929,L928)</f>
        <v>0.50800000000000001</v>
      </c>
      <c r="S929" s="32">
        <f t="shared" ref="S929" si="9026">AVERAGE(I929,M928)</f>
        <v>0.27800000000000002</v>
      </c>
      <c r="T929" s="32">
        <f t="shared" ref="T929" si="9027">AVERAGE(J929,N928)</f>
        <v>0.14300000000000002</v>
      </c>
      <c r="U929" s="32">
        <f t="shared" ref="U929" si="9028">AVERAGE(K929,O928)</f>
        <v>0.2545</v>
      </c>
      <c r="V929" s="21">
        <f>Q929*Q928/'Advanced - Road'!$S$33</f>
        <v>98.665402160216203</v>
      </c>
      <c r="W929" s="21">
        <f t="shared" ref="W929" si="9029">W928</f>
        <v>98.667975944142455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</v>
      </c>
      <c r="I930" s="31">
        <f>VLOOKUP($C930,'Four Factors - Road'!$B:$O,8,FALSE)</f>
        <v>0.22800000000000001</v>
      </c>
      <c r="J930" s="31">
        <f>VLOOKUP($C930,'Four Factors - Road'!$B:$O,9,FALSE)/100</f>
        <v>0.13600000000000001</v>
      </c>
      <c r="K930" s="31">
        <f>VLOOKUP($C930,'Four Factors - Road'!$B:$O,10,FALSE)/100</f>
        <v>0.252</v>
      </c>
      <c r="L930" s="31">
        <f>VLOOKUP($C930,'Four Factors - Road'!$B:$O,11,FALSE)/100</f>
        <v>0.501</v>
      </c>
      <c r="M930" s="31">
        <f>VLOOKUP($C930,'Four Factors - Road'!$B:$O,12,FALSE)</f>
        <v>0.29399999999999998</v>
      </c>
      <c r="N930" s="31">
        <f>VLOOKUP($C930,'Four Factors - Road'!$B:$O,13,FALSE)/100</f>
        <v>0.13900000000000001</v>
      </c>
      <c r="O930" s="31">
        <f>VLOOKUP($C930,'Four Factors - Road'!$B:$O,14,FALSE)/100</f>
        <v>0.245</v>
      </c>
      <c r="P930" s="17">
        <f>VLOOKUP($C930,'Advanced - Road'!B:T,18,FALSE)</f>
        <v>97</v>
      </c>
      <c r="Q930" s="17">
        <f>(P930+'Advanced - Road'!$S$33)/2</f>
        <v>97.910460878885317</v>
      </c>
      <c r="R930" s="31">
        <f t="shared" ref="R930" si="9033">AVERAGE(H930,L931)</f>
        <v>0.48350000000000004</v>
      </c>
      <c r="S930" s="31">
        <f t="shared" ref="S930" si="9034">AVERAGE(I930,M931)</f>
        <v>0.28999999999999998</v>
      </c>
      <c r="T930" s="31">
        <f t="shared" ref="T930" si="9035">AVERAGE(J930,N931)</f>
        <v>0.14350000000000002</v>
      </c>
      <c r="U930" s="31">
        <f t="shared" ref="U930" si="9036">AVERAGE(K930,O931)</f>
        <v>0.23199999999999998</v>
      </c>
      <c r="V930" s="17">
        <f>Q930*Q931/'Advanced - Home'!$S$33</f>
        <v>96.465934174163522</v>
      </c>
      <c r="W930" s="17">
        <f t="shared" ref="W930" si="9037">AVERAGE(V930:V931)</f>
        <v>96.463417896799172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0.46899999999999997</v>
      </c>
      <c r="I931" s="31">
        <f>VLOOKUP($C931,'Four Factors - Home'!$B:$O,8,FALSE)</f>
        <v>0.29699999999999999</v>
      </c>
      <c r="J931" s="31">
        <f>VLOOKUP($C931,'Four Factors - Home'!$B:$O,9,FALSE)/100</f>
        <v>0.14199999999999999</v>
      </c>
      <c r="K931" s="31">
        <f>VLOOKUP($C931,'Four Factors - Home'!$B:$O,10,FALSE)/100</f>
        <v>0.27399999999999997</v>
      </c>
      <c r="L931" s="31">
        <f>VLOOKUP($C931,'Four Factors - Home'!$B:$O,11,FALSE)/100</f>
        <v>0.47700000000000004</v>
      </c>
      <c r="M931" s="31">
        <f>VLOOKUP($C931,'Four Factors - Home'!$B:$O,12,FALSE)</f>
        <v>0.35199999999999998</v>
      </c>
      <c r="N931" s="31">
        <f>VLOOKUP($C931,'Four Factors - Home'!$B:$O,13,FALSE)/100</f>
        <v>0.151</v>
      </c>
      <c r="O931" s="31">
        <f>VLOOKUP($C931,'Four Factors - Home'!$B:$O,14,FALSE)/100</f>
        <v>0.21199999999999999</v>
      </c>
      <c r="P931" s="17">
        <f>VLOOKUP($C931,'Advanced - Home'!B:T,18,FALSE)</f>
        <v>95.9</v>
      </c>
      <c r="Q931" s="17">
        <f>(P931+'Advanced - Home'!$S$33)/2</f>
        <v>97.357883172561628</v>
      </c>
      <c r="R931" s="31">
        <f t="shared" ref="R931" si="9045">AVERAGE(H931,L930)</f>
        <v>0.48499999999999999</v>
      </c>
      <c r="S931" s="31">
        <f t="shared" ref="S931" si="9046">AVERAGE(I931,M930)</f>
        <v>0.29549999999999998</v>
      </c>
      <c r="T931" s="31">
        <f t="shared" ref="T931" si="9047">AVERAGE(J931,N930)</f>
        <v>0.14050000000000001</v>
      </c>
      <c r="U931" s="31">
        <f t="shared" ref="U931" si="9048">AVERAGE(K931,O930)</f>
        <v>0.25949999999999995</v>
      </c>
      <c r="V931" s="17">
        <f>Q931*Q930/'Advanced - Road'!$S$33</f>
        <v>96.460901619434836</v>
      </c>
      <c r="W931" s="17">
        <f t="shared" ref="W931" si="9049">W930</f>
        <v>96.463417896799172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</v>
      </c>
      <c r="I932" s="32">
        <f>VLOOKUP($C932,'Four Factors - Road'!$B:$O,8,FALSE)</f>
        <v>0.22800000000000001</v>
      </c>
      <c r="J932" s="32">
        <f>VLOOKUP($C932,'Four Factors - Road'!$B:$O,9,FALSE)/100</f>
        <v>0.13600000000000001</v>
      </c>
      <c r="K932" s="32">
        <f>VLOOKUP($C932,'Four Factors - Road'!$B:$O,10,FALSE)/100</f>
        <v>0.252</v>
      </c>
      <c r="L932" s="32">
        <f>VLOOKUP($C932,'Four Factors - Road'!$B:$O,11,FALSE)/100</f>
        <v>0.501</v>
      </c>
      <c r="M932" s="32">
        <f>VLOOKUP($C932,'Four Factors - Road'!$B:$O,12,FALSE)</f>
        <v>0.29399999999999998</v>
      </c>
      <c r="N932" s="32">
        <f>VLOOKUP($C932,'Four Factors - Road'!$B:$O,13,FALSE)/100</f>
        <v>0.13900000000000001</v>
      </c>
      <c r="O932" s="32">
        <f>VLOOKUP($C932,'Four Factors - Road'!$B:$O,14,FALSE)/100</f>
        <v>0.245</v>
      </c>
      <c r="P932" s="21">
        <f>VLOOKUP($C932,'Advanced - Road'!B:T,18,FALSE)</f>
        <v>97</v>
      </c>
      <c r="Q932" s="21">
        <f>(P932+'Advanced - Road'!$S$33)/2</f>
        <v>97.910460878885317</v>
      </c>
      <c r="R932" s="32">
        <f t="shared" ref="R932" si="9053">AVERAGE(H932,L933)</f>
        <v>0.48949999999999999</v>
      </c>
      <c r="S932" s="32">
        <f t="shared" ref="S932" si="9054">AVERAGE(I932,M933)</f>
        <v>0.245</v>
      </c>
      <c r="T932" s="32">
        <f t="shared" ref="T932" si="9055">AVERAGE(J932,N933)</f>
        <v>0.13500000000000001</v>
      </c>
      <c r="U932" s="32">
        <f t="shared" ref="U932" si="9056">AVERAGE(K932,O933)</f>
        <v>0.23699999999999999</v>
      </c>
      <c r="V932" s="21">
        <f>Q932*Q933/'Advanced - Home'!$S$33</f>
        <v>97.60044420077989</v>
      </c>
      <c r="W932" s="21">
        <f t="shared" ref="W932" si="9057">AVERAGE(V932:V933)</f>
        <v>97.597898330151111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0.53100000000000003</v>
      </c>
      <c r="I933" s="32">
        <f>VLOOKUP($C933,'Four Factors - Home'!$B:$O,8,FALSE)</f>
        <v>0.27100000000000002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0.221</v>
      </c>
      <c r="L933" s="32">
        <f>VLOOKUP($C933,'Four Factors - Home'!$B:$O,11,FALSE)/100</f>
        <v>0.48899999999999999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0.222</v>
      </c>
      <c r="P933" s="21">
        <f>VLOOKUP($C933,'Advanced - Home'!B:T,18,FALSE)</f>
        <v>98.19</v>
      </c>
      <c r="Q933" s="21">
        <f>(P933+'Advanced - Home'!$S$33)/2</f>
        <v>98.50288317256161</v>
      </c>
      <c r="R933" s="32">
        <f t="shared" ref="R933" si="9065">AVERAGE(H933,L932)</f>
        <v>0.51600000000000001</v>
      </c>
      <c r="S933" s="32">
        <f t="shared" ref="S933" si="9066">AVERAGE(I933,M932)</f>
        <v>0.28249999999999997</v>
      </c>
      <c r="T933" s="32">
        <f t="shared" ref="T933" si="9067">AVERAGE(J933,N932)</f>
        <v>0.13900000000000001</v>
      </c>
      <c r="U933" s="32">
        <f t="shared" ref="U933" si="9068">AVERAGE(K933,O932)</f>
        <v>0.23299999999999998</v>
      </c>
      <c r="V933" s="21">
        <f>Q933*Q932/'Advanced - Road'!$S$33</f>
        <v>97.595352459522317</v>
      </c>
      <c r="W933" s="21">
        <f t="shared" ref="W933" si="9069">W932</f>
        <v>97.597898330151111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</v>
      </c>
      <c r="I934" s="31">
        <f>VLOOKUP($C934,'Four Factors - Road'!$B:$O,8,FALSE)</f>
        <v>0.22800000000000001</v>
      </c>
      <c r="J934" s="31">
        <f>VLOOKUP($C934,'Four Factors - Road'!$B:$O,9,FALSE)/100</f>
        <v>0.13600000000000001</v>
      </c>
      <c r="K934" s="31">
        <f>VLOOKUP($C934,'Four Factors - Road'!$B:$O,10,FALSE)/100</f>
        <v>0.252</v>
      </c>
      <c r="L934" s="31">
        <f>VLOOKUP($C934,'Four Factors - Road'!$B:$O,11,FALSE)/100</f>
        <v>0.501</v>
      </c>
      <c r="M934" s="31">
        <f>VLOOKUP($C934,'Four Factors - Road'!$B:$O,12,FALSE)</f>
        <v>0.29399999999999998</v>
      </c>
      <c r="N934" s="31">
        <f>VLOOKUP($C934,'Four Factors - Road'!$B:$O,13,FALSE)/100</f>
        <v>0.13900000000000001</v>
      </c>
      <c r="O934" s="31">
        <f>VLOOKUP($C934,'Four Factors - Road'!$B:$O,14,FALSE)/100</f>
        <v>0.245</v>
      </c>
      <c r="P934" s="17">
        <f>VLOOKUP($C934,'Advanced - Road'!B:T,18,FALSE)</f>
        <v>97</v>
      </c>
      <c r="Q934" s="17">
        <f>(P934+'Advanced - Road'!$S$33)/2</f>
        <v>97.910460878885317</v>
      </c>
      <c r="R934" s="31">
        <f t="shared" ref="R934" si="9073">AVERAGE(H934,L935)</f>
        <v>0.50700000000000001</v>
      </c>
      <c r="S934" s="31">
        <f t="shared" ref="S934" si="9074">AVERAGE(I934,M935)</f>
        <v>0.26550000000000001</v>
      </c>
      <c r="T934" s="31">
        <f t="shared" ref="T934" si="9075">AVERAGE(J934,N935)</f>
        <v>0.14900000000000002</v>
      </c>
      <c r="U934" s="31">
        <f t="shared" ref="U934" si="9076">AVERAGE(K934,O935)</f>
        <v>0.24299999999999999</v>
      </c>
      <c r="V934" s="17">
        <f>Q934*Q935/'Advanced - Home'!$S$33</f>
        <v>97.664848700107456</v>
      </c>
      <c r="W934" s="17">
        <f t="shared" ref="W934" si="9077">AVERAGE(V934:V935)</f>
        <v>97.662301149511691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0.53500000000000003</v>
      </c>
      <c r="I935" s="31">
        <f>VLOOKUP($C935,'Four Factors - Home'!$B:$O,8,FALSE)</f>
        <v>0.29599999999999999</v>
      </c>
      <c r="J935" s="31">
        <f>VLOOKUP($C935,'Four Factors - Home'!$B:$O,9,FALSE)/100</f>
        <v>0.14099999999999999</v>
      </c>
      <c r="K935" s="31">
        <f>VLOOKUP($C935,'Four Factors - Home'!$B:$O,10,FALSE)/100</f>
        <v>0.21199999999999999</v>
      </c>
      <c r="L935" s="31">
        <f>VLOOKUP($C935,'Four Factors - Home'!$B:$O,11,FALSE)/100</f>
        <v>0.52400000000000002</v>
      </c>
      <c r="M935" s="31">
        <f>VLOOKUP($C935,'Four Factors - Home'!$B:$O,12,FALSE)</f>
        <v>0.30299999999999999</v>
      </c>
      <c r="N935" s="31">
        <f>VLOOKUP($C935,'Four Factors - Home'!$B:$O,13,FALSE)/100</f>
        <v>0.16200000000000001</v>
      </c>
      <c r="O935" s="31">
        <f>VLOOKUP($C935,'Four Factors - Home'!$B:$O,14,FALSE)/100</f>
        <v>0.23399999999999999</v>
      </c>
      <c r="P935" s="17">
        <f>VLOOKUP($C935,'Advanced - Home'!B:T,18,FALSE)</f>
        <v>98.32</v>
      </c>
      <c r="Q935" s="17">
        <f>(P935+'Advanced - Home'!$S$33)/2</f>
        <v>98.567883172561608</v>
      </c>
      <c r="R935" s="31">
        <f t="shared" ref="R935" si="9085">AVERAGE(H935,L934)</f>
        <v>0.51800000000000002</v>
      </c>
      <c r="S935" s="31">
        <f t="shared" ref="S935" si="9086">AVERAGE(I935,M934)</f>
        <v>0.29499999999999998</v>
      </c>
      <c r="T935" s="31">
        <f t="shared" ref="T935" si="9087">AVERAGE(J935,N934)</f>
        <v>0.14000000000000001</v>
      </c>
      <c r="U935" s="31">
        <f t="shared" ref="U935" si="9088">AVERAGE(K935,O934)</f>
        <v>0.22849999999999998</v>
      </c>
      <c r="V935" s="17">
        <f>Q935*Q934/'Advanced - Road'!$S$33</f>
        <v>97.659753598915927</v>
      </c>
      <c r="W935" s="17">
        <f t="shared" ref="W935" si="9089">W934</f>
        <v>97.662301149511691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</v>
      </c>
      <c r="I936" s="32">
        <f>VLOOKUP($C936,'Four Factors - Road'!$B:$O,8,FALSE)</f>
        <v>0.22800000000000001</v>
      </c>
      <c r="J936" s="32">
        <f>VLOOKUP($C936,'Four Factors - Road'!$B:$O,9,FALSE)/100</f>
        <v>0.13600000000000001</v>
      </c>
      <c r="K936" s="32">
        <f>VLOOKUP($C936,'Four Factors - Road'!$B:$O,10,FALSE)/100</f>
        <v>0.252</v>
      </c>
      <c r="L936" s="32">
        <f>VLOOKUP($C936,'Four Factors - Road'!$B:$O,11,FALSE)/100</f>
        <v>0.501</v>
      </c>
      <c r="M936" s="32">
        <f>VLOOKUP($C936,'Four Factors - Road'!$B:$O,12,FALSE)</f>
        <v>0.29399999999999998</v>
      </c>
      <c r="N936" s="32">
        <f>VLOOKUP($C936,'Four Factors - Road'!$B:$O,13,FALSE)/100</f>
        <v>0.13900000000000001</v>
      </c>
      <c r="O936" s="32">
        <f>VLOOKUP($C936,'Four Factors - Road'!$B:$O,14,FALSE)/100</f>
        <v>0.245</v>
      </c>
      <c r="P936" s="21">
        <f>VLOOKUP($C936,'Advanced - Road'!B:T,18,FALSE)</f>
        <v>97</v>
      </c>
      <c r="Q936" s="21">
        <f>(P936+'Advanced - Road'!$S$33)/2</f>
        <v>97.910460878885317</v>
      </c>
      <c r="R936" s="32">
        <f t="shared" ref="R936" si="9093">AVERAGE(H936,L937)</f>
        <v>0.51</v>
      </c>
      <c r="S936" s="32">
        <f t="shared" ref="S936" si="9094">AVERAGE(I936,M937)</f>
        <v>0.2505</v>
      </c>
      <c r="T936" s="32">
        <f t="shared" ref="T936" si="9095">AVERAGE(J936,N937)</f>
        <v>0.14400000000000002</v>
      </c>
      <c r="U936" s="32">
        <f t="shared" ref="U936" si="9096">AVERAGE(K936,O937)</f>
        <v>0.23449999999999999</v>
      </c>
      <c r="V936" s="21">
        <f>Q936*Q937/'Advanced - Home'!$S$33</f>
        <v>96.832544401105068</v>
      </c>
      <c r="W936" s="21">
        <f t="shared" ref="W936" si="9097">AVERAGE(V936:V937)</f>
        <v>96.830018560851784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97.727883172561619</v>
      </c>
      <c r="R937" s="32">
        <f t="shared" ref="R937" si="9105">AVERAGE(H937,L936)</f>
        <v>0.51249999999999996</v>
      </c>
      <c r="S937" s="32">
        <f t="shared" ref="S937" si="9106">AVERAGE(I937,M936)</f>
        <v>0.29499999999999998</v>
      </c>
      <c r="T937" s="32">
        <f t="shared" ref="T937" si="9107">AVERAGE(J937,N936)</f>
        <v>0.14450000000000002</v>
      </c>
      <c r="U937" s="32">
        <f t="shared" ref="U937" si="9108">AVERAGE(K937,O936)</f>
        <v>0.25700000000000001</v>
      </c>
      <c r="V937" s="21">
        <f>Q937*Q936/'Advanced - Road'!$S$33</f>
        <v>96.827492720598485</v>
      </c>
      <c r="W937" s="21">
        <f t="shared" ref="W937" si="9109">W936</f>
        <v>96.830018560851784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</v>
      </c>
      <c r="I938" s="31">
        <f>VLOOKUP($C938,'Four Factors - Road'!$B:$O,8,FALSE)</f>
        <v>0.22800000000000001</v>
      </c>
      <c r="J938" s="31">
        <f>VLOOKUP($C938,'Four Factors - Road'!$B:$O,9,FALSE)/100</f>
        <v>0.13600000000000001</v>
      </c>
      <c r="K938" s="31">
        <f>VLOOKUP($C938,'Four Factors - Road'!$B:$O,10,FALSE)/100</f>
        <v>0.252</v>
      </c>
      <c r="L938" s="31">
        <f>VLOOKUP($C938,'Four Factors - Road'!$B:$O,11,FALSE)/100</f>
        <v>0.501</v>
      </c>
      <c r="M938" s="31">
        <f>VLOOKUP($C938,'Four Factors - Road'!$B:$O,12,FALSE)</f>
        <v>0.29399999999999998</v>
      </c>
      <c r="N938" s="31">
        <f>VLOOKUP($C938,'Four Factors - Road'!$B:$O,13,FALSE)/100</f>
        <v>0.13900000000000001</v>
      </c>
      <c r="O938" s="31">
        <f>VLOOKUP($C938,'Four Factors - Road'!$B:$O,14,FALSE)/100</f>
        <v>0.245</v>
      </c>
      <c r="P938" s="17">
        <f>VLOOKUP($C938,'Advanced - Road'!B:T,18,FALSE)</f>
        <v>97</v>
      </c>
      <c r="Q938" s="17">
        <f>(P938+'Advanced - Road'!$S$33)/2</f>
        <v>97.910460878885317</v>
      </c>
      <c r="R938" s="31">
        <f t="shared" ref="R938" si="9113">AVERAGE(H938,L939)</f>
        <v>0.4965</v>
      </c>
      <c r="S938" s="31">
        <f t="shared" ref="S938" si="9114">AVERAGE(I938,M939)</f>
        <v>0.23399999999999999</v>
      </c>
      <c r="T938" s="31">
        <f t="shared" ref="T938" si="9115">AVERAGE(J938,N939)</f>
        <v>0.13350000000000001</v>
      </c>
      <c r="U938" s="31">
        <f t="shared" ref="U938" si="9116">AVERAGE(K938,O939)</f>
        <v>0.23949999999999999</v>
      </c>
      <c r="V938" s="17">
        <f>Q938*Q939/'Advanced - Home'!$S$33</f>
        <v>98.88853418733126</v>
      </c>
      <c r="W938" s="17">
        <f t="shared" ref="W938" si="9117">AVERAGE(V938:V939)</f>
        <v>98.885954717362921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0.26300000000000001</v>
      </c>
      <c r="J939" s="31">
        <f>VLOOKUP($C939,'Four Factors - Home'!$B:$O,9,FALSE)/100</f>
        <v>0.12300000000000001</v>
      </c>
      <c r="K939" s="31">
        <f>VLOOKUP($C939,'Four Factors - Home'!$B:$O,10,FALSE)/100</f>
        <v>0.184</v>
      </c>
      <c r="L939" s="31">
        <f>VLOOKUP($C939,'Four Factors - Home'!$B:$O,11,FALSE)/100</f>
        <v>0.503</v>
      </c>
      <c r="M939" s="31">
        <f>VLOOKUP($C939,'Four Factors - Home'!$B:$O,12,FALSE)</f>
        <v>0.24</v>
      </c>
      <c r="N939" s="31">
        <f>VLOOKUP($C939,'Four Factors - Home'!$B:$O,13,FALSE)/100</f>
        <v>0.13100000000000001</v>
      </c>
      <c r="O939" s="31">
        <f>VLOOKUP($C939,'Four Factors - Home'!$B:$O,14,FALSE)/100</f>
        <v>0.22699999999999998</v>
      </c>
      <c r="P939" s="17">
        <f>VLOOKUP($C939,'Advanced - Home'!B:T,18,FALSE)</f>
        <v>100.79</v>
      </c>
      <c r="Q939" s="17">
        <f>(P939+'Advanced - Home'!$S$33)/2</f>
        <v>99.802883172561621</v>
      </c>
      <c r="R939" s="31">
        <f t="shared" ref="R939" si="9125">AVERAGE(H939,L938)</f>
        <v>0.502</v>
      </c>
      <c r="S939" s="31">
        <f t="shared" ref="S939" si="9126">AVERAGE(I939,M938)</f>
        <v>0.27849999999999997</v>
      </c>
      <c r="T939" s="31">
        <f t="shared" ref="T939" si="9127">AVERAGE(J939,N938)</f>
        <v>0.13100000000000001</v>
      </c>
      <c r="U939" s="31">
        <f t="shared" ref="U939" si="9128">AVERAGE(K939,O938)</f>
        <v>0.2145</v>
      </c>
      <c r="V939" s="17">
        <f>Q939*Q938/'Advanced - Road'!$S$33</f>
        <v>98.883375247394596</v>
      </c>
      <c r="W939" s="17">
        <f t="shared" ref="W939" si="9129">W938</f>
        <v>98.885954717362921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</v>
      </c>
      <c r="I940" s="32">
        <f>VLOOKUP($C940,'Four Factors - Road'!$B:$O,8,FALSE)</f>
        <v>0.22800000000000001</v>
      </c>
      <c r="J940" s="32">
        <f>VLOOKUP($C940,'Four Factors - Road'!$B:$O,9,FALSE)/100</f>
        <v>0.13600000000000001</v>
      </c>
      <c r="K940" s="32">
        <f>VLOOKUP($C940,'Four Factors - Road'!$B:$O,10,FALSE)/100</f>
        <v>0.252</v>
      </c>
      <c r="L940" s="32">
        <f>VLOOKUP($C940,'Four Factors - Road'!$B:$O,11,FALSE)/100</f>
        <v>0.501</v>
      </c>
      <c r="M940" s="32">
        <f>VLOOKUP($C940,'Four Factors - Road'!$B:$O,12,FALSE)</f>
        <v>0.29399999999999998</v>
      </c>
      <c r="N940" s="32">
        <f>VLOOKUP($C940,'Four Factors - Road'!$B:$O,13,FALSE)/100</f>
        <v>0.13900000000000001</v>
      </c>
      <c r="O940" s="32">
        <f>VLOOKUP($C940,'Four Factors - Road'!$B:$O,14,FALSE)/100</f>
        <v>0.245</v>
      </c>
      <c r="P940" s="21">
        <f>VLOOKUP($C940,'Advanced - Road'!B:T,18,FALSE)</f>
        <v>97</v>
      </c>
      <c r="Q940" s="21">
        <f>(P940+'Advanced - Road'!$S$33)/2</f>
        <v>97.910460878885317</v>
      </c>
      <c r="R940" s="32">
        <f t="shared" ref="R940" si="9133">AVERAGE(H940,L941)</f>
        <v>0.499</v>
      </c>
      <c r="S940" s="32">
        <f t="shared" ref="S940" si="9134">AVERAGE(I940,M941)</f>
        <v>0.2455</v>
      </c>
      <c r="T940" s="32">
        <f t="shared" ref="T940" si="9135">AVERAGE(J940,N941)</f>
        <v>0.13250000000000001</v>
      </c>
      <c r="U940" s="32">
        <f t="shared" ref="U940" si="9136">AVERAGE(K940,O941)</f>
        <v>0.26049999999999995</v>
      </c>
      <c r="V940" s="21">
        <f>Q940*Q941/'Advanced - Home'!$S$33</f>
        <v>97.565764854988132</v>
      </c>
      <c r="W940" s="21">
        <f t="shared" ref="W940" si="9137">AVERAGE(V940:V941)</f>
        <v>97.563219888956951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98.467883172561613</v>
      </c>
      <c r="R941" s="32">
        <f t="shared" ref="R941" si="9145">AVERAGE(H941,L940)</f>
        <v>0.51049999999999995</v>
      </c>
      <c r="S941" s="32">
        <f t="shared" ref="S941" si="9146">AVERAGE(I941,M940)</f>
        <v>0.26200000000000001</v>
      </c>
      <c r="T941" s="32">
        <f t="shared" ref="T941" si="9147">AVERAGE(J941,N940)</f>
        <v>0.14200000000000002</v>
      </c>
      <c r="U941" s="32">
        <f t="shared" ref="U941" si="9148">AVERAGE(K941,O940)</f>
        <v>0.25900000000000001</v>
      </c>
      <c r="V941" s="21">
        <f>Q941*Q940/'Advanced - Road'!$S$33</f>
        <v>97.56067492292577</v>
      </c>
      <c r="W941" s="21">
        <f t="shared" ref="W941" si="9149">W940</f>
        <v>97.563219888956951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</v>
      </c>
      <c r="I942" s="31">
        <f>VLOOKUP($C942,'Four Factors - Road'!$B:$O,8,FALSE)</f>
        <v>0.22800000000000001</v>
      </c>
      <c r="J942" s="31">
        <f>VLOOKUP($C942,'Four Factors - Road'!$B:$O,9,FALSE)/100</f>
        <v>0.13600000000000001</v>
      </c>
      <c r="K942" s="31">
        <f>VLOOKUP($C942,'Four Factors - Road'!$B:$O,10,FALSE)/100</f>
        <v>0.252</v>
      </c>
      <c r="L942" s="31">
        <f>VLOOKUP($C942,'Four Factors - Road'!$B:$O,11,FALSE)/100</f>
        <v>0.501</v>
      </c>
      <c r="M942" s="31">
        <f>VLOOKUP($C942,'Four Factors - Road'!$B:$O,12,FALSE)</f>
        <v>0.29399999999999998</v>
      </c>
      <c r="N942" s="31">
        <f>VLOOKUP($C942,'Four Factors - Road'!$B:$O,13,FALSE)/100</f>
        <v>0.13900000000000001</v>
      </c>
      <c r="O942" s="31">
        <f>VLOOKUP($C942,'Four Factors - Road'!$B:$O,14,FALSE)/100</f>
        <v>0.245</v>
      </c>
      <c r="P942" s="17">
        <f>VLOOKUP($C942,'Advanced - Road'!B:T,18,FALSE)</f>
        <v>97</v>
      </c>
      <c r="Q942" s="17">
        <f>(P942+'Advanced - Road'!$S$33)/2</f>
        <v>97.910460878885317</v>
      </c>
      <c r="R942" s="31">
        <f t="shared" ref="R942" si="9153">AVERAGE(H942,L943)</f>
        <v>0.49299999999999999</v>
      </c>
      <c r="S942" s="31">
        <f t="shared" ref="S942" si="9154">AVERAGE(I942,M943)</f>
        <v>0.2475</v>
      </c>
      <c r="T942" s="31">
        <f t="shared" ref="T942" si="9155">AVERAGE(J942,N943)</f>
        <v>0.13500000000000001</v>
      </c>
      <c r="U942" s="31">
        <f t="shared" ref="U942" si="9156">AVERAGE(K942,O943)</f>
        <v>0.23649999999999999</v>
      </c>
      <c r="V942" s="17">
        <f>Q942*Q943/'Advanced - Home'!$S$33</f>
        <v>98.903396764099128</v>
      </c>
      <c r="W942" s="17">
        <f t="shared" ref="W942" si="9157">AVERAGE(V942:V943)</f>
        <v>98.900816906446124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0.51900000000000002</v>
      </c>
      <c r="I943" s="31">
        <f>VLOOKUP($C943,'Four Factors - Home'!$B:$O,8,FALSE)</f>
        <v>0.30199999999999999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0.26800000000000002</v>
      </c>
      <c r="L943" s="31">
        <f>VLOOKUP($C943,'Four Factors - Home'!$B:$O,11,FALSE)/100</f>
        <v>0.496</v>
      </c>
      <c r="M943" s="31">
        <f>VLOOKUP($C943,'Four Factors - Home'!$B:$O,12,FALSE)</f>
        <v>0.26700000000000002</v>
      </c>
      <c r="N943" s="31">
        <f>VLOOKUP($C943,'Four Factors - Home'!$B:$O,13,FALSE)/100</f>
        <v>0.13400000000000001</v>
      </c>
      <c r="O943" s="31">
        <f>VLOOKUP($C943,'Four Factors - Home'!$B:$O,14,FALSE)/100</f>
        <v>0.221</v>
      </c>
      <c r="P943" s="17">
        <f>VLOOKUP($C943,'Advanced - Home'!B:T,18,FALSE)</f>
        <v>100.82</v>
      </c>
      <c r="Q943" s="17">
        <f>(P943+'Advanced - Home'!$S$33)/2</f>
        <v>99.817883172561608</v>
      </c>
      <c r="R943" s="31">
        <f t="shared" ref="R943" si="9165">AVERAGE(H943,L942)</f>
        <v>0.51</v>
      </c>
      <c r="S943" s="31">
        <f t="shared" ref="S943" si="9166">AVERAGE(I943,M942)</f>
        <v>0.29799999999999999</v>
      </c>
      <c r="T943" s="31">
        <f t="shared" ref="T943" si="9167">AVERAGE(J943,N942)</f>
        <v>0.14300000000000002</v>
      </c>
      <c r="U943" s="31">
        <f t="shared" ref="U943" si="9168">AVERAGE(K943,O942)</f>
        <v>0.25650000000000001</v>
      </c>
      <c r="V943" s="17">
        <f>Q943*Q942/'Advanced - Road'!$S$33</f>
        <v>98.898237048793106</v>
      </c>
      <c r="W943" s="17">
        <f t="shared" ref="W943" si="9169">W942</f>
        <v>98.900816906446124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</v>
      </c>
      <c r="I944" s="32">
        <f>VLOOKUP($C944,'Four Factors - Road'!$B:$O,8,FALSE)</f>
        <v>0.22800000000000001</v>
      </c>
      <c r="J944" s="32">
        <f>VLOOKUP($C944,'Four Factors - Road'!$B:$O,9,FALSE)/100</f>
        <v>0.13600000000000001</v>
      </c>
      <c r="K944" s="32">
        <f>VLOOKUP($C944,'Four Factors - Road'!$B:$O,10,FALSE)/100</f>
        <v>0.252</v>
      </c>
      <c r="L944" s="32">
        <f>VLOOKUP($C944,'Four Factors - Road'!$B:$O,11,FALSE)/100</f>
        <v>0.501</v>
      </c>
      <c r="M944" s="32">
        <f>VLOOKUP($C944,'Four Factors - Road'!$B:$O,12,FALSE)</f>
        <v>0.29399999999999998</v>
      </c>
      <c r="N944" s="32">
        <f>VLOOKUP($C944,'Four Factors - Road'!$B:$O,13,FALSE)/100</f>
        <v>0.13900000000000001</v>
      </c>
      <c r="O944" s="32">
        <f>VLOOKUP($C944,'Four Factors - Road'!$B:$O,14,FALSE)/100</f>
        <v>0.245</v>
      </c>
      <c r="P944" s="21">
        <f>VLOOKUP($C944,'Advanced - Road'!B:T,18,FALSE)</f>
        <v>97</v>
      </c>
      <c r="Q944" s="21">
        <f>(P944+'Advanced - Road'!$S$33)/2</f>
        <v>97.910460878885317</v>
      </c>
      <c r="R944" s="32">
        <f t="shared" ref="R944" si="9173">AVERAGE(H944,L945)</f>
        <v>0.499</v>
      </c>
      <c r="S944" s="32">
        <f t="shared" ref="S944" si="9174">AVERAGE(I944,M945)</f>
        <v>0.2505</v>
      </c>
      <c r="T944" s="32">
        <f t="shared" ref="T944" si="9175">AVERAGE(J944,N945)</f>
        <v>0.13750000000000001</v>
      </c>
      <c r="U944" s="32">
        <f t="shared" ref="U944" si="9176">AVERAGE(K944,O945)</f>
        <v>0.24</v>
      </c>
      <c r="V944" s="21">
        <f>Q944*Q945/'Advanced - Home'!$S$33</f>
        <v>97.268513319630145</v>
      </c>
      <c r="W944" s="21">
        <f t="shared" ref="W944" si="9177">AVERAGE(V944:V945)</f>
        <v>97.265976107292687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0.47799999999999998</v>
      </c>
      <c r="I945" s="32">
        <f>VLOOKUP($C945,'Four Factors - Home'!$B:$O,8,FALSE)</f>
        <v>0.25900000000000001</v>
      </c>
      <c r="J945" s="32">
        <f>VLOOKUP($C945,'Four Factors - Home'!$B:$O,9,FALSE)/100</f>
        <v>0.13300000000000001</v>
      </c>
      <c r="K945" s="32">
        <f>VLOOKUP($C945,'Four Factors - Home'!$B:$O,10,FALSE)/100</f>
        <v>0.22800000000000001</v>
      </c>
      <c r="L945" s="32">
        <f>VLOOKUP($C945,'Four Factors - Home'!$B:$O,11,FALSE)/100</f>
        <v>0.50800000000000001</v>
      </c>
      <c r="M945" s="32">
        <f>VLOOKUP($C945,'Four Factors - Home'!$B:$O,12,FALSE)</f>
        <v>0.27300000000000002</v>
      </c>
      <c r="N945" s="32">
        <f>VLOOKUP($C945,'Four Factors - Home'!$B:$O,13,FALSE)/100</f>
        <v>0.13900000000000001</v>
      </c>
      <c r="O945" s="32">
        <f>VLOOKUP($C945,'Four Factors - Home'!$B:$O,14,FALSE)/100</f>
        <v>0.22800000000000001</v>
      </c>
      <c r="P945" s="21">
        <f>VLOOKUP($C945,'Advanced - Home'!B:T,18,FALSE)</f>
        <v>97.52</v>
      </c>
      <c r="Q945" s="21">
        <f>(P945+'Advanced - Home'!$S$33)/2</f>
        <v>98.167883172561616</v>
      </c>
      <c r="R945" s="32">
        <f t="shared" ref="R945" si="9185">AVERAGE(H945,L944)</f>
        <v>0.48949999999999999</v>
      </c>
      <c r="S945" s="32">
        <f t="shared" ref="S945" si="9186">AVERAGE(I945,M944)</f>
        <v>0.27649999999999997</v>
      </c>
      <c r="T945" s="32">
        <f t="shared" ref="T945" si="9187">AVERAGE(J945,N944)</f>
        <v>0.13600000000000001</v>
      </c>
      <c r="U945" s="32">
        <f t="shared" ref="U945" si="9188">AVERAGE(K945,O944)</f>
        <v>0.23649999999999999</v>
      </c>
      <c r="V945" s="21">
        <f>Q945*Q944/'Advanced - Road'!$S$33</f>
        <v>97.263438894955243</v>
      </c>
      <c r="W945" s="21">
        <f t="shared" ref="W945" si="9189">W944</f>
        <v>97.265976107292687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</v>
      </c>
      <c r="I946" s="31">
        <f>VLOOKUP($C946,'Four Factors - Road'!$B:$O,8,FALSE)</f>
        <v>0.22800000000000001</v>
      </c>
      <c r="J946" s="31">
        <f>VLOOKUP($C946,'Four Factors - Road'!$B:$O,9,FALSE)/100</f>
        <v>0.13600000000000001</v>
      </c>
      <c r="K946" s="31">
        <f>VLOOKUP($C946,'Four Factors - Road'!$B:$O,10,FALSE)/100</f>
        <v>0.252</v>
      </c>
      <c r="L946" s="31">
        <f>VLOOKUP($C946,'Four Factors - Road'!$B:$O,11,FALSE)/100</f>
        <v>0.501</v>
      </c>
      <c r="M946" s="31">
        <f>VLOOKUP($C946,'Four Factors - Road'!$B:$O,12,FALSE)</f>
        <v>0.29399999999999998</v>
      </c>
      <c r="N946" s="31">
        <f>VLOOKUP($C946,'Four Factors - Road'!$B:$O,13,FALSE)/100</f>
        <v>0.13900000000000001</v>
      </c>
      <c r="O946" s="31">
        <f>VLOOKUP($C946,'Four Factors - Road'!$B:$O,14,FALSE)/100</f>
        <v>0.245</v>
      </c>
      <c r="P946" s="17">
        <f>VLOOKUP($C946,'Advanced - Road'!B:T,18,FALSE)</f>
        <v>97</v>
      </c>
      <c r="Q946" s="17">
        <f>(P946+'Advanced - Road'!$S$33)/2</f>
        <v>97.910460878885317</v>
      </c>
      <c r="R946" s="31">
        <f t="shared" ref="R946" si="9193">AVERAGE(H946,L947)</f>
        <v>0.49299999999999999</v>
      </c>
      <c r="S946" s="31">
        <f t="shared" ref="S946" si="9194">AVERAGE(I946,M947)</f>
        <v>0.27200000000000002</v>
      </c>
      <c r="T946" s="31">
        <f t="shared" ref="T946" si="9195">AVERAGE(J946,N947)</f>
        <v>0.13950000000000001</v>
      </c>
      <c r="U946" s="31">
        <f t="shared" ref="U946" si="9196">AVERAGE(K946,O947)</f>
        <v>0.2445</v>
      </c>
      <c r="V946" s="17">
        <f>Q946*Q947/'Advanced - Home'!$S$33</f>
        <v>98.829083880259645</v>
      </c>
      <c r="W946" s="17">
        <f t="shared" ref="W946" si="9197">AVERAGE(V946:V947)</f>
        <v>98.826505961030065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0</v>
      </c>
      <c r="AA946" s="19">
        <f t="shared" ref="AA946" si="9199">Y946+Y947</f>
        <v>210</v>
      </c>
      <c r="AB946" s="4">
        <f t="shared" ref="AB946" si="9200">D946-Z946</f>
        <v>0</v>
      </c>
      <c r="AC946" s="4">
        <f t="shared" ref="AC946" si="9201">AA946-E946</f>
        <v>210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0.50600000000000001</v>
      </c>
      <c r="I947" s="31">
        <f>VLOOKUP($C947,'Four Factors - Home'!$B:$O,8,FALSE)</f>
        <v>0.26900000000000002</v>
      </c>
      <c r="J947" s="31">
        <f>VLOOKUP($C947,'Four Factors - Home'!$B:$O,9,FALSE)/100</f>
        <v>0.16600000000000001</v>
      </c>
      <c r="K947" s="31">
        <f>VLOOKUP($C947,'Four Factors - Home'!$B:$O,10,FALSE)/100</f>
        <v>0.215</v>
      </c>
      <c r="L947" s="31">
        <f>VLOOKUP($C947,'Four Factors - Home'!$B:$O,11,FALSE)/100</f>
        <v>0.496</v>
      </c>
      <c r="M947" s="31">
        <f>VLOOKUP($C947,'Four Factors - Home'!$B:$O,12,FALSE)</f>
        <v>0.316</v>
      </c>
      <c r="N947" s="31">
        <f>VLOOKUP($C947,'Four Factors - Home'!$B:$O,13,FALSE)/100</f>
        <v>0.14300000000000002</v>
      </c>
      <c r="O947" s="31">
        <f>VLOOKUP($C947,'Four Factors - Home'!$B:$O,14,FALSE)/100</f>
        <v>0.23699999999999999</v>
      </c>
      <c r="P947" s="17">
        <f>VLOOKUP($C947,'Advanced - Home'!B:T,18,FALSE)</f>
        <v>100.67</v>
      </c>
      <c r="Q947" s="17">
        <f>(P947+'Advanced - Home'!$S$33)/2</f>
        <v>99.742883172561619</v>
      </c>
      <c r="R947" s="31">
        <f t="shared" ref="R947" si="9205">AVERAGE(H947,L946)</f>
        <v>0.50350000000000006</v>
      </c>
      <c r="S947" s="31">
        <f t="shared" ref="S947" si="9206">AVERAGE(I947,M946)</f>
        <v>0.28149999999999997</v>
      </c>
      <c r="T947" s="31">
        <f t="shared" ref="T947" si="9207">AVERAGE(J947,N946)</f>
        <v>0.15250000000000002</v>
      </c>
      <c r="U947" s="31">
        <f t="shared" ref="U947" si="9208">AVERAGE(K947,O946)</f>
        <v>0.22999999999999998</v>
      </c>
      <c r="V947" s="17">
        <f>Q947*Q946/'Advanced - Road'!$S$33</f>
        <v>98.823928041800485</v>
      </c>
      <c r="W947" s="17">
        <f t="shared" ref="W947" si="9209">W946</f>
        <v>98.826505961030065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0</v>
      </c>
      <c r="AA947" s="19">
        <f t="shared" ref="AA947" si="9211">AA946</f>
        <v>210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</v>
      </c>
      <c r="I948" s="32">
        <f>VLOOKUP($C948,'Four Factors - Road'!$B:$O,8,FALSE)</f>
        <v>0.22800000000000001</v>
      </c>
      <c r="J948" s="32">
        <f>VLOOKUP($C948,'Four Factors - Road'!$B:$O,9,FALSE)/100</f>
        <v>0.13600000000000001</v>
      </c>
      <c r="K948" s="32">
        <f>VLOOKUP($C948,'Four Factors - Road'!$B:$O,10,FALSE)/100</f>
        <v>0.252</v>
      </c>
      <c r="L948" s="32">
        <f>VLOOKUP($C948,'Four Factors - Road'!$B:$O,11,FALSE)/100</f>
        <v>0.501</v>
      </c>
      <c r="M948" s="32">
        <f>VLOOKUP($C948,'Four Factors - Road'!$B:$O,12,FALSE)</f>
        <v>0.29399999999999998</v>
      </c>
      <c r="N948" s="32">
        <f>VLOOKUP($C948,'Four Factors - Road'!$B:$O,13,FALSE)/100</f>
        <v>0.13900000000000001</v>
      </c>
      <c r="O948" s="32">
        <f>VLOOKUP($C948,'Four Factors - Road'!$B:$O,14,FALSE)/100</f>
        <v>0.245</v>
      </c>
      <c r="P948" s="21">
        <f>VLOOKUP($C948,'Advanced - Road'!B:T,18,FALSE)</f>
        <v>97</v>
      </c>
      <c r="Q948" s="21">
        <f>(P948+'Advanced - Road'!$S$33)/2</f>
        <v>97.910460878885317</v>
      </c>
      <c r="R948" s="32">
        <f t="shared" ref="R948" si="9213">AVERAGE(H948,L949)</f>
        <v>0.502</v>
      </c>
      <c r="S948" s="32">
        <f t="shared" ref="S948" si="9214">AVERAGE(I948,M949)</f>
        <v>0.28150000000000003</v>
      </c>
      <c r="T948" s="32">
        <f t="shared" ref="T948" si="9215">AVERAGE(J948,N949)</f>
        <v>0.14100000000000001</v>
      </c>
      <c r="U948" s="32">
        <f t="shared" ref="U948" si="9216">AVERAGE(K948,O949)</f>
        <v>0.23749999999999999</v>
      </c>
      <c r="V948" s="21">
        <f>Q948*Q949/'Advanced - Home'!$S$33</f>
        <v>99.507808219327103</v>
      </c>
      <c r="W948" s="21">
        <f t="shared" ref="W948" si="9217">AVERAGE(V948:V949)</f>
        <v>99.505212595830145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1</v>
      </c>
      <c r="AA948" s="23">
        <f t="shared" ref="AA948" si="9219">Y948+Y949</f>
        <v>215</v>
      </c>
      <c r="AB948" s="22">
        <f t="shared" ref="AB948" si="9220">D948-Z948</f>
        <v>-1</v>
      </c>
      <c r="AC948" s="22">
        <f t="shared" ref="AC948" si="9221">AA948-E948</f>
        <v>215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</v>
      </c>
      <c r="I949" s="32">
        <f>VLOOKUP($C949,'Four Factors - Home'!$B:$O,8,FALSE)</f>
        <v>0.30199999999999999</v>
      </c>
      <c r="J949" s="32">
        <f>VLOOKUP($C949,'Four Factors - Home'!$B:$O,9,FALSE)/100</f>
        <v>0.152</v>
      </c>
      <c r="K949" s="32">
        <f>VLOOKUP($C949,'Four Factors - Home'!$B:$O,10,FALSE)/100</f>
        <v>0.26700000000000002</v>
      </c>
      <c r="L949" s="32">
        <f>VLOOKUP($C949,'Four Factors - Home'!$B:$O,11,FALSE)/100</f>
        <v>0.51400000000000001</v>
      </c>
      <c r="M949" s="32">
        <f>VLOOKUP($C949,'Four Factors - Home'!$B:$O,12,FALSE)</f>
        <v>0.33500000000000002</v>
      </c>
      <c r="N949" s="32">
        <f>VLOOKUP($C949,'Four Factors - Home'!$B:$O,13,FALSE)/100</f>
        <v>0.14599999999999999</v>
      </c>
      <c r="O949" s="32">
        <f>VLOOKUP($C949,'Four Factors - Home'!$B:$O,14,FALSE)/100</f>
        <v>0.223</v>
      </c>
      <c r="P949" s="21">
        <f>VLOOKUP($C949,'Advanced - Home'!B:T,18,FALSE)</f>
        <v>102.04</v>
      </c>
      <c r="Q949" s="21">
        <f>(P949+'Advanced - Home'!$S$33)/2</f>
        <v>100.42788317256162</v>
      </c>
      <c r="R949" s="32">
        <f t="shared" ref="R949" si="9225">AVERAGE(H949,L948)</f>
        <v>0.50049999999999994</v>
      </c>
      <c r="S949" s="32">
        <f t="shared" ref="S949" si="9226">AVERAGE(I949,M948)</f>
        <v>0.29799999999999999</v>
      </c>
      <c r="T949" s="32">
        <f t="shared" ref="T949" si="9227">AVERAGE(J949,N948)</f>
        <v>0.14550000000000002</v>
      </c>
      <c r="U949" s="32">
        <f t="shared" ref="U949" si="9228">AVERAGE(K949,O948)</f>
        <v>0.25600000000000001</v>
      </c>
      <c r="V949" s="21">
        <f>Q949*Q948/'Advanced - Road'!$S$33</f>
        <v>99.502616972333186</v>
      </c>
      <c r="W949" s="21">
        <f t="shared" ref="W949" si="9229">W948</f>
        <v>99.505212595830145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-1</v>
      </c>
      <c r="AA949" s="23">
        <f t="shared" ref="AA949" si="9231">AA948</f>
        <v>215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</v>
      </c>
      <c r="I950" s="31">
        <f>VLOOKUP($C950,'Four Factors - Road'!$B:$O,8,FALSE)</f>
        <v>0.22800000000000001</v>
      </c>
      <c r="J950" s="31">
        <f>VLOOKUP($C950,'Four Factors - Road'!$B:$O,9,FALSE)/100</f>
        <v>0.13600000000000001</v>
      </c>
      <c r="K950" s="31">
        <f>VLOOKUP($C950,'Four Factors - Road'!$B:$O,10,FALSE)/100</f>
        <v>0.252</v>
      </c>
      <c r="L950" s="31">
        <f>VLOOKUP($C950,'Four Factors - Road'!$B:$O,11,FALSE)/100</f>
        <v>0.501</v>
      </c>
      <c r="M950" s="31">
        <f>VLOOKUP($C950,'Four Factors - Road'!$B:$O,12,FALSE)</f>
        <v>0.29399999999999998</v>
      </c>
      <c r="N950" s="31">
        <f>VLOOKUP($C950,'Four Factors - Road'!$B:$O,13,FALSE)/100</f>
        <v>0.13900000000000001</v>
      </c>
      <c r="O950" s="31">
        <f>VLOOKUP($C950,'Four Factors - Road'!$B:$O,14,FALSE)/100</f>
        <v>0.245</v>
      </c>
      <c r="P950" s="17">
        <f>VLOOKUP($C950,'Advanced - Road'!B:T,18,FALSE)</f>
        <v>97</v>
      </c>
      <c r="Q950" s="17">
        <f>(P950+'Advanced - Road'!$S$33)/2</f>
        <v>97.910460878885317</v>
      </c>
      <c r="R950" s="31">
        <f t="shared" ref="R950" si="9233">AVERAGE(H950,L951)</f>
        <v>0.4975</v>
      </c>
      <c r="S950" s="31">
        <f t="shared" ref="S950" si="9234">AVERAGE(I950,M951)</f>
        <v>0.27450000000000002</v>
      </c>
      <c r="T950" s="31">
        <f t="shared" ref="T950" si="9235">AVERAGE(J950,N951)</f>
        <v>0.13250000000000001</v>
      </c>
      <c r="U950" s="31">
        <f t="shared" ref="U950" si="9236">AVERAGE(K950,O951)</f>
        <v>0.24049999999999999</v>
      </c>
      <c r="V950" s="17">
        <f>Q950*Q951/'Advanced - Home'!$S$33</f>
        <v>98.07109246509674</v>
      </c>
      <c r="W950" s="17">
        <f t="shared" ref="W950" si="9237">AVERAGE(V950:V951)</f>
        <v>98.068534317786202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0.13500000000000001</v>
      </c>
      <c r="K951" s="31">
        <f>VLOOKUP($C951,'Four Factors - Home'!$B:$O,10,FALSE)/100</f>
        <v>0.22899999999999998</v>
      </c>
      <c r="L951" s="31">
        <f>VLOOKUP($C951,'Four Factors - Home'!$B:$O,11,FALSE)/100</f>
        <v>0.505</v>
      </c>
      <c r="M951" s="31">
        <f>VLOOKUP($C951,'Four Factors - Home'!$B:$O,12,FALSE)</f>
        <v>0.32100000000000001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99.14</v>
      </c>
      <c r="Q951" s="17">
        <f>(P951+'Advanced - Home'!$S$33)/2</f>
        <v>98.977883172561619</v>
      </c>
      <c r="R951" s="31">
        <f t="shared" ref="R951" si="9245">AVERAGE(H951,L950)</f>
        <v>0.51600000000000001</v>
      </c>
      <c r="S951" s="31">
        <f t="shared" ref="S951" si="9246">AVERAGE(I951,M950)</f>
        <v>0.28049999999999997</v>
      </c>
      <c r="T951" s="31">
        <f t="shared" ref="T951" si="9247">AVERAGE(J951,N950)</f>
        <v>0.13700000000000001</v>
      </c>
      <c r="U951" s="31">
        <f t="shared" ref="U951" si="9248">AVERAGE(K951,O950)</f>
        <v>0.23699999999999999</v>
      </c>
      <c r="V951" s="17">
        <f>Q951*Q950/'Advanced - Road'!$S$33</f>
        <v>98.065976170475651</v>
      </c>
      <c r="W951" s="17">
        <f t="shared" ref="W951" si="9249">W950</f>
        <v>98.068534317786202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</v>
      </c>
      <c r="I952" s="32">
        <f>VLOOKUP($C952,'Four Factors - Road'!$B:$O,8,FALSE)</f>
        <v>0.22800000000000001</v>
      </c>
      <c r="J952" s="32">
        <f>VLOOKUP($C952,'Four Factors - Road'!$B:$O,9,FALSE)/100</f>
        <v>0.13600000000000001</v>
      </c>
      <c r="K952" s="32">
        <f>VLOOKUP($C952,'Four Factors - Road'!$B:$O,10,FALSE)/100</f>
        <v>0.252</v>
      </c>
      <c r="L952" s="32">
        <f>VLOOKUP($C952,'Four Factors - Road'!$B:$O,11,FALSE)/100</f>
        <v>0.501</v>
      </c>
      <c r="M952" s="32">
        <f>VLOOKUP($C952,'Four Factors - Road'!$B:$O,12,FALSE)</f>
        <v>0.29399999999999998</v>
      </c>
      <c r="N952" s="32">
        <f>VLOOKUP($C952,'Four Factors - Road'!$B:$O,13,FALSE)/100</f>
        <v>0.13900000000000001</v>
      </c>
      <c r="O952" s="32">
        <f>VLOOKUP($C952,'Four Factors - Road'!$B:$O,14,FALSE)/100</f>
        <v>0.245</v>
      </c>
      <c r="P952" s="21">
        <f>VLOOKUP($C952,'Advanced - Road'!B:T,18,FALSE)</f>
        <v>97</v>
      </c>
      <c r="Q952" s="21">
        <f>(P952+'Advanced - Road'!$S$33)/2</f>
        <v>97.910460878885317</v>
      </c>
      <c r="R952" s="32">
        <f t="shared" ref="R952" si="9253">AVERAGE(H952,L953)</f>
        <v>0.50849999999999995</v>
      </c>
      <c r="S952" s="32">
        <f t="shared" ref="S952" si="9254">AVERAGE(I952,M953)</f>
        <v>0.26700000000000002</v>
      </c>
      <c r="T952" s="32">
        <f t="shared" ref="T952" si="9255">AVERAGE(J952,N953)</f>
        <v>0.14150000000000001</v>
      </c>
      <c r="U952" s="32">
        <f t="shared" ref="U952" si="9256">AVERAGE(K952,O953)</f>
        <v>0.24049999999999999</v>
      </c>
      <c r="V952" s="21">
        <f>Q952*Q953/'Advanced - Home'!$S$33</f>
        <v>97.308146857677883</v>
      </c>
      <c r="W952" s="21">
        <f t="shared" ref="W952" si="9257">AVERAGE(V952:V953)</f>
        <v>97.3056086115146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1</v>
      </c>
      <c r="AA952" s="23">
        <f t="shared" ref="AA952" si="9259">Y952+Y953</f>
        <v>211</v>
      </c>
      <c r="AB952" s="22">
        <f t="shared" ref="AB952" si="9260">D952-Z952</f>
        <v>-1</v>
      </c>
      <c r="AC952" s="22">
        <f t="shared" ref="AC952" si="9261">AA952-E952</f>
        <v>211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0.52600000000000002</v>
      </c>
      <c r="I953" s="32">
        <f>VLOOKUP($C953,'Four Factors - Home'!$B:$O,8,FALSE)</f>
        <v>0.29599999999999999</v>
      </c>
      <c r="J953" s="32">
        <f>VLOOKUP($C953,'Four Factors - Home'!$B:$O,9,FALSE)/100</f>
        <v>0.157</v>
      </c>
      <c r="K953" s="32">
        <f>VLOOKUP($C953,'Four Factors - Home'!$B:$O,10,FALSE)/100</f>
        <v>0.20800000000000002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0.30599999999999999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0.22899999999999998</v>
      </c>
      <c r="P953" s="21">
        <f>VLOOKUP($C953,'Advanced - Home'!B:T,18,FALSE)</f>
        <v>97.6</v>
      </c>
      <c r="Q953" s="21">
        <f>(P953+'Advanced - Home'!$S$33)/2</f>
        <v>98.207883172561623</v>
      </c>
      <c r="R953" s="32">
        <f t="shared" ref="R953" si="9265">AVERAGE(H953,L952)</f>
        <v>0.51350000000000007</v>
      </c>
      <c r="S953" s="32">
        <f t="shared" ref="S953" si="9266">AVERAGE(I953,M952)</f>
        <v>0.29499999999999998</v>
      </c>
      <c r="T953" s="32">
        <f t="shared" ref="T953" si="9267">AVERAGE(J953,N952)</f>
        <v>0.14800000000000002</v>
      </c>
      <c r="U953" s="32">
        <f t="shared" ref="U953" si="9268">AVERAGE(K953,O952)</f>
        <v>0.22650000000000001</v>
      </c>
      <c r="V953" s="21">
        <f>Q953*Q952/'Advanced - Road'!$S$33</f>
        <v>97.303070365351317</v>
      </c>
      <c r="W953" s="21">
        <f t="shared" ref="W953" si="9269">W952</f>
        <v>97.3056086115146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-1</v>
      </c>
      <c r="AA953" s="23">
        <f t="shared" ref="AA953" si="9271">AA952</f>
        <v>211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</v>
      </c>
      <c r="I954" s="31">
        <f>VLOOKUP($C954,'Four Factors - Road'!$B:$O,8,FALSE)</f>
        <v>0.22800000000000001</v>
      </c>
      <c r="J954" s="31">
        <f>VLOOKUP($C954,'Four Factors - Road'!$B:$O,9,FALSE)/100</f>
        <v>0.13600000000000001</v>
      </c>
      <c r="K954" s="31">
        <f>VLOOKUP($C954,'Four Factors - Road'!$B:$O,10,FALSE)/100</f>
        <v>0.252</v>
      </c>
      <c r="L954" s="31">
        <f>VLOOKUP($C954,'Four Factors - Road'!$B:$O,11,FALSE)/100</f>
        <v>0.501</v>
      </c>
      <c r="M954" s="31">
        <f>VLOOKUP($C954,'Four Factors - Road'!$B:$O,12,FALSE)</f>
        <v>0.29399999999999998</v>
      </c>
      <c r="N954" s="31">
        <f>VLOOKUP($C954,'Four Factors - Road'!$B:$O,13,FALSE)/100</f>
        <v>0.13900000000000001</v>
      </c>
      <c r="O954" s="31">
        <f>VLOOKUP($C954,'Four Factors - Road'!$B:$O,14,FALSE)/100</f>
        <v>0.245</v>
      </c>
      <c r="P954" s="17">
        <f>VLOOKUP($C954,'Advanced - Road'!B:T,18,FALSE)</f>
        <v>97</v>
      </c>
      <c r="Q954" s="17">
        <f>(P954+'Advanced - Road'!$S$33)/2</f>
        <v>97.910460878885317</v>
      </c>
      <c r="R954" s="31">
        <f t="shared" ref="R954" si="9273">AVERAGE(H954,L955)</f>
        <v>0.48799999999999999</v>
      </c>
      <c r="S954" s="31">
        <f t="shared" ref="S954" si="9274">AVERAGE(I954,M955)</f>
        <v>0.24</v>
      </c>
      <c r="T954" s="31">
        <f t="shared" ref="T954" si="9275">AVERAGE(J954,N955)</f>
        <v>0.14450000000000002</v>
      </c>
      <c r="U954" s="31">
        <f t="shared" ref="U954" si="9276">AVERAGE(K954,O955)</f>
        <v>0.23349999999999999</v>
      </c>
      <c r="V954" s="17">
        <f>Q954*Q955/'Advanced - Home'!$S$33</f>
        <v>97.114933359695158</v>
      </c>
      <c r="W954" s="17">
        <f t="shared" ref="W954" si="9277">AVERAGE(V954:V955)</f>
        <v>97.112400153432816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0.52900000000000003</v>
      </c>
      <c r="I955" s="31">
        <f>VLOOKUP($C955,'Four Factors - Home'!$B:$O,8,FALSE)</f>
        <v>0.29199999999999998</v>
      </c>
      <c r="J955" s="31">
        <f>VLOOKUP($C955,'Four Factors - Home'!$B:$O,9,FALSE)/100</f>
        <v>0.13699999999999998</v>
      </c>
      <c r="K955" s="31">
        <f>VLOOKUP($C955,'Four Factors - Home'!$B:$O,10,FALSE)/100</f>
        <v>0.22699999999999998</v>
      </c>
      <c r="L955" s="31">
        <f>VLOOKUP($C955,'Four Factors - Home'!$B:$O,11,FALSE)/100</f>
        <v>0.48599999999999999</v>
      </c>
      <c r="M955" s="31">
        <f>VLOOKUP($C955,'Four Factors - Home'!$B:$O,12,FALSE)</f>
        <v>0.252</v>
      </c>
      <c r="N955" s="31">
        <f>VLOOKUP($C955,'Four Factors - Home'!$B:$O,13,FALSE)/100</f>
        <v>0.153</v>
      </c>
      <c r="O955" s="31">
        <f>VLOOKUP($C955,'Four Factors - Home'!$B:$O,14,FALSE)/100</f>
        <v>0.215</v>
      </c>
      <c r="P955" s="17">
        <f>VLOOKUP($C955,'Advanced - Home'!B:T,18,FALSE)</f>
        <v>97.21</v>
      </c>
      <c r="Q955" s="17">
        <f>(P955+'Advanced - Home'!$S$33)/2</f>
        <v>98.012883172561615</v>
      </c>
      <c r="R955" s="31">
        <f t="shared" ref="R955" si="9285">AVERAGE(H955,L954)</f>
        <v>0.51500000000000001</v>
      </c>
      <c r="S955" s="31">
        <f t="shared" ref="S955" si="9286">AVERAGE(I955,M954)</f>
        <v>0.29299999999999998</v>
      </c>
      <c r="T955" s="31">
        <f t="shared" ref="T955" si="9287">AVERAGE(J955,N954)</f>
        <v>0.13800000000000001</v>
      </c>
      <c r="U955" s="31">
        <f t="shared" ref="U955" si="9288">AVERAGE(K955,O954)</f>
        <v>0.23599999999999999</v>
      </c>
      <c r="V955" s="17">
        <f>Q955*Q954/'Advanced - Road'!$S$33</f>
        <v>97.10986694717046</v>
      </c>
      <c r="W955" s="17">
        <f t="shared" ref="W955" si="9289">W954</f>
        <v>97.112400153432816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</v>
      </c>
      <c r="I956" s="32">
        <f>VLOOKUP($C956,'Four Factors - Road'!$B:$O,8,FALSE)</f>
        <v>0.22800000000000001</v>
      </c>
      <c r="J956" s="32">
        <f>VLOOKUP($C956,'Four Factors - Road'!$B:$O,9,FALSE)/100</f>
        <v>0.13600000000000001</v>
      </c>
      <c r="K956" s="32">
        <f>VLOOKUP($C956,'Four Factors - Road'!$B:$O,10,FALSE)/100</f>
        <v>0.252</v>
      </c>
      <c r="L956" s="32">
        <f>VLOOKUP($C956,'Four Factors - Road'!$B:$O,11,FALSE)/100</f>
        <v>0.501</v>
      </c>
      <c r="M956" s="32">
        <f>VLOOKUP($C956,'Four Factors - Road'!$B:$O,12,FALSE)</f>
        <v>0.29399999999999998</v>
      </c>
      <c r="N956" s="32">
        <f>VLOOKUP($C956,'Four Factors - Road'!$B:$O,13,FALSE)/100</f>
        <v>0.13900000000000001</v>
      </c>
      <c r="O956" s="32">
        <f>VLOOKUP($C956,'Four Factors - Road'!$B:$O,14,FALSE)/100</f>
        <v>0.245</v>
      </c>
      <c r="P956" s="21">
        <f>VLOOKUP($C956,'Advanced - Road'!B:T,18,FALSE)</f>
        <v>97</v>
      </c>
      <c r="Q956" s="21">
        <f>(P956+'Advanced - Road'!$S$33)/2</f>
        <v>97.910460878885317</v>
      </c>
      <c r="R956" s="32">
        <f t="shared" ref="R956" si="9293">AVERAGE(H956,L957)</f>
        <v>0.497</v>
      </c>
      <c r="S956" s="32">
        <f t="shared" ref="S956" si="9294">AVERAGE(I956,M957)</f>
        <v>0.2505</v>
      </c>
      <c r="T956" s="32">
        <f t="shared" ref="T956" si="9295">AVERAGE(J956,N957)</f>
        <v>0.13950000000000001</v>
      </c>
      <c r="U956" s="32">
        <f t="shared" ref="U956" si="9296">AVERAGE(K956,O957)</f>
        <v>0.248</v>
      </c>
      <c r="V956" s="21">
        <f>Q956*Q957/'Advanced - Home'!$S$33</f>
        <v>97.25365074286222</v>
      </c>
      <c r="W956" s="21">
        <f t="shared" ref="W956" si="9297">AVERAGE(V956:V957)</f>
        <v>97.251113918209455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98.152883172561616</v>
      </c>
      <c r="R957" s="32">
        <f t="shared" ref="R957" si="9305">AVERAGE(H957,L956)</f>
        <v>0.51350000000000007</v>
      </c>
      <c r="S957" s="32">
        <f t="shared" ref="S957" si="9306">AVERAGE(I957,M956)</f>
        <v>0.30449999999999999</v>
      </c>
      <c r="T957" s="32">
        <f t="shared" ref="T957" si="9307">AVERAGE(J957,N956)</f>
        <v>0.13300000000000001</v>
      </c>
      <c r="U957" s="32">
        <f t="shared" ref="U957" si="9308">AVERAGE(K957,O956)</f>
        <v>0.25700000000000001</v>
      </c>
      <c r="V957" s="21">
        <f>Q957*Q956/'Advanced - Road'!$S$33</f>
        <v>97.248577093556705</v>
      </c>
      <c r="W957" s="21">
        <f t="shared" ref="W957" si="9309">W956</f>
        <v>97.251113918209455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</v>
      </c>
      <c r="I958" s="31">
        <f>VLOOKUP($C958,'Four Factors - Road'!$B:$O,8,FALSE)</f>
        <v>0.22800000000000001</v>
      </c>
      <c r="J958" s="31">
        <f>VLOOKUP($C958,'Four Factors - Road'!$B:$O,9,FALSE)/100</f>
        <v>0.13600000000000001</v>
      </c>
      <c r="K958" s="31">
        <f>VLOOKUP($C958,'Four Factors - Road'!$B:$O,10,FALSE)/100</f>
        <v>0.252</v>
      </c>
      <c r="L958" s="31">
        <f>VLOOKUP($C958,'Four Factors - Road'!$B:$O,11,FALSE)/100</f>
        <v>0.501</v>
      </c>
      <c r="M958" s="31">
        <f>VLOOKUP($C958,'Four Factors - Road'!$B:$O,12,FALSE)</f>
        <v>0.29399999999999998</v>
      </c>
      <c r="N958" s="31">
        <f>VLOOKUP($C958,'Four Factors - Road'!$B:$O,13,FALSE)/100</f>
        <v>0.13900000000000001</v>
      </c>
      <c r="O958" s="31">
        <f>VLOOKUP($C958,'Four Factors - Road'!$B:$O,14,FALSE)/100</f>
        <v>0.245</v>
      </c>
      <c r="P958" s="17">
        <f>VLOOKUP($C958,'Advanced - Road'!B:T,18,FALSE)</f>
        <v>97</v>
      </c>
      <c r="Q958" s="17">
        <f>(P958+'Advanced - Road'!$S$33)/2</f>
        <v>97.910460878885317</v>
      </c>
      <c r="R958" s="31">
        <f t="shared" ref="R958" si="9313">AVERAGE(H958,L959)</f>
        <v>0.48799999999999999</v>
      </c>
      <c r="S958" s="31">
        <f t="shared" ref="S958" si="9314">AVERAGE(I958,M959)</f>
        <v>0.23199999999999998</v>
      </c>
      <c r="T958" s="31">
        <f t="shared" ref="T958" si="9315">AVERAGE(J958,N959)</f>
        <v>0.13500000000000001</v>
      </c>
      <c r="U958" s="31">
        <f t="shared" ref="U958" si="9316">AVERAGE(K958,O959)</f>
        <v>0.22949999999999998</v>
      </c>
      <c r="V958" s="17">
        <f>Q958*Q959/'Advanced - Home'!$S$33</f>
        <v>95.410691223642615</v>
      </c>
      <c r="W958" s="17">
        <f t="shared" ref="W958" si="9317">AVERAGE(V958:V959)</f>
        <v>95.408202471891045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0.52500000000000002</v>
      </c>
      <c r="I959" s="31">
        <f>VLOOKUP($C959,'Four Factors - Home'!$B:$O,8,FALSE)</f>
        <v>0.311</v>
      </c>
      <c r="J959" s="31">
        <f>VLOOKUP($C959,'Four Factors - Home'!$B:$O,9,FALSE)/100</f>
        <v>0.14499999999999999</v>
      </c>
      <c r="K959" s="31">
        <f>VLOOKUP($C959,'Four Factors - Home'!$B:$O,10,FALSE)/100</f>
        <v>0.215</v>
      </c>
      <c r="L959" s="31">
        <f>VLOOKUP($C959,'Four Factors - Home'!$B:$O,11,FALSE)/100</f>
        <v>0.48599999999999999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0.13400000000000001</v>
      </c>
      <c r="O959" s="31">
        <f>VLOOKUP($C959,'Four Factors - Home'!$B:$O,14,FALSE)/100</f>
        <v>0.20699999999999999</v>
      </c>
      <c r="P959" s="17">
        <f>VLOOKUP($C959,'Advanced - Home'!B:T,18,FALSE)</f>
        <v>93.77</v>
      </c>
      <c r="Q959" s="17">
        <f>(P959+'Advanced - Home'!$S$33)/2</f>
        <v>96.292883172561616</v>
      </c>
      <c r="R959" s="31">
        <f t="shared" ref="R959" si="9325">AVERAGE(H959,L958)</f>
        <v>0.51300000000000001</v>
      </c>
      <c r="S959" s="31">
        <f t="shared" ref="S959" si="9326">AVERAGE(I959,M958)</f>
        <v>0.30249999999999999</v>
      </c>
      <c r="T959" s="31">
        <f t="shared" ref="T959" si="9327">AVERAGE(J959,N958)</f>
        <v>0.14200000000000002</v>
      </c>
      <c r="U959" s="31">
        <f t="shared" ref="U959" si="9328">AVERAGE(K959,O958)</f>
        <v>0.22999999999999998</v>
      </c>
      <c r="V959" s="17">
        <f>Q959*Q958/'Advanced - Road'!$S$33</f>
        <v>95.405713720139474</v>
      </c>
      <c r="W959" s="17">
        <f t="shared" ref="W959" si="9329">W958</f>
        <v>95.408202471891045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</v>
      </c>
      <c r="I960" s="32">
        <f>VLOOKUP($C960,'Four Factors - Road'!$B:$O,8,FALSE)</f>
        <v>0.22800000000000001</v>
      </c>
      <c r="J960" s="32">
        <f>VLOOKUP($C960,'Four Factors - Road'!$B:$O,9,FALSE)/100</f>
        <v>0.13600000000000001</v>
      </c>
      <c r="K960" s="32">
        <f>VLOOKUP($C960,'Four Factors - Road'!$B:$O,10,FALSE)/100</f>
        <v>0.252</v>
      </c>
      <c r="L960" s="32">
        <f>VLOOKUP($C960,'Four Factors - Road'!$B:$O,11,FALSE)/100</f>
        <v>0.501</v>
      </c>
      <c r="M960" s="32">
        <f>VLOOKUP($C960,'Four Factors - Road'!$B:$O,12,FALSE)</f>
        <v>0.29399999999999998</v>
      </c>
      <c r="N960" s="32">
        <f>VLOOKUP($C960,'Four Factors - Road'!$B:$O,13,FALSE)/100</f>
        <v>0.13900000000000001</v>
      </c>
      <c r="O960" s="32">
        <f>VLOOKUP($C960,'Four Factors - Road'!$B:$O,14,FALSE)/100</f>
        <v>0.245</v>
      </c>
      <c r="P960" s="21">
        <f>VLOOKUP($C960,'Advanced - Road'!B:T,18,FALSE)</f>
        <v>97</v>
      </c>
      <c r="Q960" s="21">
        <f>(P960+'Advanced - Road'!$S$33)/2</f>
        <v>97.910460878885317</v>
      </c>
      <c r="R960" s="32">
        <f t="shared" ref="R960" si="9333">AVERAGE(H960,L961)</f>
        <v>0.503</v>
      </c>
      <c r="S960" s="32">
        <f t="shared" ref="S960" si="9334">AVERAGE(I960,M961)</f>
        <v>0.26</v>
      </c>
      <c r="T960" s="32">
        <f t="shared" ref="T960" si="9335">AVERAGE(J960,N961)</f>
        <v>0.14900000000000002</v>
      </c>
      <c r="U960" s="32">
        <f t="shared" ref="U960" si="9336">AVERAGE(K960,O961)</f>
        <v>0.254</v>
      </c>
      <c r="V960" s="21">
        <f>Q960*Q961/'Advanced - Home'!$S$33</f>
        <v>98.150359541192202</v>
      </c>
      <c r="W960" s="21">
        <f t="shared" ref="W960" si="9337">AVERAGE(V960:V961)</f>
        <v>98.14779932623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</v>
      </c>
      <c r="Q961" s="21">
        <f>(P961+'Advanced - Home'!$S$33)/2</f>
        <v>99.057883172561617</v>
      </c>
      <c r="R961" s="32">
        <f t="shared" ref="R961" si="9345">AVERAGE(H961,L960)</f>
        <v>0.52049999999999996</v>
      </c>
      <c r="S961" s="32">
        <f t="shared" ref="S961" si="9346">AVERAGE(I961,M960)</f>
        <v>0.27849999999999997</v>
      </c>
      <c r="T961" s="32">
        <f t="shared" ref="T961" si="9347">AVERAGE(J961,N960)</f>
        <v>0.14400000000000002</v>
      </c>
      <c r="U961" s="32">
        <f t="shared" ref="U961" si="9348">AVERAGE(K961,O960)</f>
        <v>0.2485</v>
      </c>
      <c r="V961" s="21">
        <f>Q961*Q960/'Advanced - Road'!$S$33</f>
        <v>98.145239111267799</v>
      </c>
      <c r="W961" s="21">
        <f t="shared" ref="W961" si="9349">W960</f>
        <v>98.14779932623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0.52100000000000002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0.51500000000000001</v>
      </c>
      <c r="M962" s="31">
        <f>VLOOKUP($C962,'Four Factors - Road'!$B:$O,12,FALSE)</f>
        <v>0.27</v>
      </c>
      <c r="N962" s="31">
        <f>VLOOKUP($C962,'Four Factors - Road'!$B:$O,13,FALSE)/100</f>
        <v>0.14099999999999999</v>
      </c>
      <c r="O962" s="31">
        <f>VLOOKUP($C962,'Four Factors - Road'!$B:$O,14,FALSE)/100</f>
        <v>0.26200000000000001</v>
      </c>
      <c r="P962" s="17">
        <f>VLOOKUP($C962,'Advanced - Road'!B:T,18,FALSE)</f>
        <v>96.53</v>
      </c>
      <c r="Q962" s="17">
        <f>(P962+'Advanced - Road'!$S$33)/2</f>
        <v>97.675460878885332</v>
      </c>
      <c r="R962" s="31">
        <f t="shared" ref="R962" si="9353">AVERAGE(H962,L963)</f>
        <v>0.52300000000000002</v>
      </c>
      <c r="S962" s="31">
        <f t="shared" ref="S962" si="9354">AVERAGE(I962,M963)</f>
        <v>0.24049999999999999</v>
      </c>
      <c r="T962" s="31">
        <f t="shared" ref="T962" si="9355">AVERAGE(J962,N963)</f>
        <v>0.152</v>
      </c>
      <c r="U962" s="31">
        <f t="shared" ref="U962" si="9356">AVERAGE(K962,O963)</f>
        <v>0.23649999999999999</v>
      </c>
      <c r="V962" s="17">
        <f>Q962*Q963/'Advanced - Home'!$S$33</f>
        <v>97.638014867217649</v>
      </c>
      <c r="W962" s="17">
        <f t="shared" ref="W962" si="9357">AVERAGE(V962:V963)</f>
        <v>97.635468016572247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0.51600000000000001</v>
      </c>
      <c r="I963" s="31">
        <f>VLOOKUP($C963,'Four Factors - Home'!$B:$O,8,FALSE)</f>
        <v>0.28899999999999998</v>
      </c>
      <c r="J963" s="31">
        <f>VLOOKUP($C963,'Four Factors - Home'!$B:$O,9,FALSE)/100</f>
        <v>0.15</v>
      </c>
      <c r="K963" s="31">
        <f>VLOOKUP($C963,'Four Factors - Home'!$B:$O,10,FALSE)/100</f>
        <v>0.248</v>
      </c>
      <c r="L963" s="31">
        <f>VLOOKUP($C963,'Four Factors - Home'!$B:$O,11,FALSE)/100</f>
        <v>0.52500000000000002</v>
      </c>
      <c r="M963" s="31">
        <f>VLOOKUP($C963,'Four Factors - Home'!$B:$O,12,FALSE)</f>
        <v>0.218</v>
      </c>
      <c r="N963" s="31">
        <f>VLOOKUP($C963,'Four Factors - Home'!$B:$O,13,FALSE)/100</f>
        <v>0.159</v>
      </c>
      <c r="O963" s="31">
        <f>VLOOKUP($C963,'Four Factors - Home'!$B:$O,14,FALSE)/100</f>
        <v>0.24299999999999999</v>
      </c>
      <c r="P963" s="17">
        <f>VLOOKUP($C963,'Advanced - Home'!B:T,18,FALSE)</f>
        <v>98.74</v>
      </c>
      <c r="Q963" s="17">
        <f>(P963+'Advanced - Home'!$S$33)/2</f>
        <v>98.777883172561616</v>
      </c>
      <c r="R963" s="31">
        <f t="shared" ref="R963" si="9365">AVERAGE(H963,L962)</f>
        <v>0.51550000000000007</v>
      </c>
      <c r="S963" s="31">
        <f t="shared" ref="S963" si="9366">AVERAGE(I963,M962)</f>
        <v>0.27949999999999997</v>
      </c>
      <c r="T963" s="31">
        <f t="shared" ref="T963" si="9367">AVERAGE(J963,N962)</f>
        <v>0.14549999999999999</v>
      </c>
      <c r="U963" s="31">
        <f t="shared" ref="U963" si="9368">AVERAGE(K963,O962)</f>
        <v>0.255</v>
      </c>
      <c r="V963" s="17">
        <f>Q963*Q962/'Advanced - Road'!$S$33</f>
        <v>97.632921165926859</v>
      </c>
      <c r="W963" s="17">
        <f t="shared" ref="W963" si="9369">W962</f>
        <v>97.635468016572247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0.52100000000000002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0.51500000000000001</v>
      </c>
      <c r="M964" s="32">
        <f>VLOOKUP($C964,'Four Factors - Road'!$B:$O,12,FALSE)</f>
        <v>0.27</v>
      </c>
      <c r="N964" s="32">
        <f>VLOOKUP($C964,'Four Factors - Road'!$B:$O,13,FALSE)/100</f>
        <v>0.14099999999999999</v>
      </c>
      <c r="O964" s="32">
        <f>VLOOKUP($C964,'Four Factors - Road'!$B:$O,14,FALSE)/100</f>
        <v>0.26200000000000001</v>
      </c>
      <c r="P964" s="21">
        <f>VLOOKUP($C964,'Advanced - Road'!B:T,18,FALSE)</f>
        <v>96.53</v>
      </c>
      <c r="Q964" s="21">
        <f>(P964+'Advanced - Road'!$S$33)/2</f>
        <v>97.675460878885332</v>
      </c>
      <c r="R964" s="32">
        <f t="shared" ref="R964" si="9373">AVERAGE(H964,L965)</f>
        <v>0.51449999999999996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99.817569802669226</v>
      </c>
      <c r="W964" s="21">
        <f t="shared" ref="W964" si="9377">AVERAGE(V964:V965)</f>
        <v>99.814966099158681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100.98288317256163</v>
      </c>
      <c r="R965" s="32">
        <f t="shared" ref="R965" si="9385">AVERAGE(H965,L964)</f>
        <v>0.50600000000000001</v>
      </c>
      <c r="S965" s="32">
        <f t="shared" ref="S965" si="9386">AVERAGE(I965,M964)</f>
        <v>0.27</v>
      </c>
      <c r="T965" s="32">
        <f t="shared" ref="T965" si="9387">AVERAGE(J965,N964)</f>
        <v>0.15399999999999997</v>
      </c>
      <c r="U965" s="32">
        <f t="shared" ref="U965" si="9388">AVERAGE(K965,O964)</f>
        <v>0.23400000000000001</v>
      </c>
      <c r="V965" s="21">
        <f>Q965*Q964/'Advanced - Road'!$S$33</f>
        <v>99.812362395648123</v>
      </c>
      <c r="W965" s="21">
        <f t="shared" ref="W965" si="9389">W964</f>
        <v>99.814966099158681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0.52100000000000002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0.51500000000000001</v>
      </c>
      <c r="M966" s="31">
        <f>VLOOKUP($C966,'Four Factors - Road'!$B:$O,12,FALSE)</f>
        <v>0.27</v>
      </c>
      <c r="N966" s="31">
        <f>VLOOKUP($C966,'Four Factors - Road'!$B:$O,13,FALSE)/100</f>
        <v>0.14099999999999999</v>
      </c>
      <c r="O966" s="31">
        <f>VLOOKUP($C966,'Four Factors - Road'!$B:$O,14,FALSE)/100</f>
        <v>0.26200000000000001</v>
      </c>
      <c r="P966" s="17">
        <f>VLOOKUP($C966,'Advanced - Road'!B:T,18,FALSE)</f>
        <v>96.53</v>
      </c>
      <c r="Q966" s="17">
        <f>(P966+'Advanced - Road'!$S$33)/2</f>
        <v>97.675460878885332</v>
      </c>
      <c r="R966" s="31">
        <f t="shared" ref="R966" si="9393">AVERAGE(H966,L967)</f>
        <v>0.51200000000000001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98.166841121397496</v>
      </c>
      <c r="W966" s="17">
        <f t="shared" ref="W966" si="9397">AVERAGE(V966:V967)</f>
        <v>98.164280476519508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99.312883172561612</v>
      </c>
      <c r="R967" s="31">
        <f t="shared" ref="R967" si="9405">AVERAGE(H967,L966)</f>
        <v>0.52200000000000002</v>
      </c>
      <c r="S967" s="31">
        <f t="shared" ref="S967" si="9406">AVERAGE(I967,M966)</f>
        <v>0.26850000000000002</v>
      </c>
      <c r="T967" s="31">
        <f t="shared" ref="T967" si="9407">AVERAGE(J967,N966)</f>
        <v>0.14000000000000001</v>
      </c>
      <c r="U967" s="31">
        <f t="shared" ref="U967" si="9408">AVERAGE(K967,O966)</f>
        <v>0.24249999999999999</v>
      </c>
      <c r="V967" s="17">
        <f>Q967*Q966/'Advanced - Road'!$S$33</f>
        <v>98.16171983164152</v>
      </c>
      <c r="W967" s="17">
        <f t="shared" ref="W967" si="9409">W966</f>
        <v>98.164280476519508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0.52100000000000002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0.51500000000000001</v>
      </c>
      <c r="M968" s="32">
        <f>VLOOKUP($C968,'Four Factors - Road'!$B:$O,12,FALSE)</f>
        <v>0.27</v>
      </c>
      <c r="N968" s="32">
        <f>VLOOKUP($C968,'Four Factors - Road'!$B:$O,13,FALSE)/100</f>
        <v>0.14099999999999999</v>
      </c>
      <c r="O968" s="32">
        <f>VLOOKUP($C968,'Four Factors - Road'!$B:$O,14,FALSE)/100</f>
        <v>0.26200000000000001</v>
      </c>
      <c r="P968" s="21">
        <f>VLOOKUP($C968,'Advanced - Road'!B:T,18,FALSE)</f>
        <v>96.53</v>
      </c>
      <c r="Q968" s="21">
        <f>(P968+'Advanced - Road'!$S$33)/2</f>
        <v>97.675460878885332</v>
      </c>
      <c r="R968" s="32">
        <f t="shared" ref="R968" si="9413">AVERAGE(H968,L969)</f>
        <v>0.51200000000000001</v>
      </c>
      <c r="S968" s="32">
        <f t="shared" ref="S968" si="9414">AVERAGE(I968,M969)</f>
        <v>0.23</v>
      </c>
      <c r="T968" s="32">
        <f t="shared" ref="T968" si="9415">AVERAGE(J968,N969)</f>
        <v>0.13750000000000001</v>
      </c>
      <c r="U968" s="32">
        <f t="shared" ref="U968" si="9416">AVERAGE(K968,O969)</f>
        <v>0.21300000000000002</v>
      </c>
      <c r="V968" s="21">
        <f>Q968*Q969/'Advanced - Home'!$S$33</f>
        <v>97.781341609004727</v>
      </c>
      <c r="W968" s="21">
        <f t="shared" ref="W968" si="9417">AVERAGE(V968:V969)</f>
        <v>97.778791019735536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98.922883172561626</v>
      </c>
      <c r="R969" s="32">
        <f t="shared" ref="R969" si="9425">AVERAGE(H969,L968)</f>
        <v>0.50700000000000001</v>
      </c>
      <c r="S969" s="32">
        <f t="shared" ref="S969" si="9426">AVERAGE(I969,M968)</f>
        <v>0.28849999999999998</v>
      </c>
      <c r="T969" s="32">
        <f t="shared" ref="T969" si="9427">AVERAGE(J969,N968)</f>
        <v>0.13</v>
      </c>
      <c r="U969" s="32">
        <f t="shared" ref="U969" si="9428">AVERAGE(K969,O968)</f>
        <v>0.23349999999999999</v>
      </c>
      <c r="V969" s="21">
        <f>Q969*Q968/'Advanced - Road'!$S$33</f>
        <v>97.776240430466359</v>
      </c>
      <c r="W969" s="21">
        <f t="shared" ref="W969" si="9429">W968</f>
        <v>97.778791019735536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0.52100000000000002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0.51500000000000001</v>
      </c>
      <c r="M970" s="31">
        <f>VLOOKUP($C970,'Four Factors - Road'!$B:$O,12,FALSE)</f>
        <v>0.27</v>
      </c>
      <c r="N970" s="31">
        <f>VLOOKUP($C970,'Four Factors - Road'!$B:$O,13,FALSE)/100</f>
        <v>0.14099999999999999</v>
      </c>
      <c r="O970" s="31">
        <f>VLOOKUP($C970,'Four Factors - Road'!$B:$O,14,FALSE)/100</f>
        <v>0.26200000000000001</v>
      </c>
      <c r="P970" s="17">
        <f>VLOOKUP($C970,'Advanced - Road'!B:T,18,FALSE)</f>
        <v>96.53</v>
      </c>
      <c r="Q970" s="17">
        <f>(P970+'Advanced - Road'!$S$33)/2</f>
        <v>97.675460878885332</v>
      </c>
      <c r="R970" s="31">
        <f t="shared" ref="R970" si="9433">AVERAGE(H970,L971)</f>
        <v>0.51950000000000007</v>
      </c>
      <c r="S970" s="31">
        <f t="shared" ref="S970" si="9434">AVERAGE(I970,M971)</f>
        <v>0.24149999999999999</v>
      </c>
      <c r="T970" s="31">
        <f t="shared" ref="T970" si="9435">AVERAGE(J970,N971)</f>
        <v>0.14099999999999999</v>
      </c>
      <c r="U970" s="31">
        <f t="shared" ref="U970" si="9436">AVERAGE(K970,O971)</f>
        <v>0.21650000000000003</v>
      </c>
      <c r="V970" s="17">
        <f>Q970*Q971/'Advanced - Home'!$S$33</f>
        <v>97.054823297187525</v>
      </c>
      <c r="W970" s="17">
        <f t="shared" ref="W970" si="9437">AVERAGE(V970:V971)</f>
        <v>97.052291658873401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0.28699999999999998</v>
      </c>
      <c r="J971" s="31">
        <f>VLOOKUP($C971,'Four Factors - Home'!$B:$O,9,FALSE)/100</f>
        <v>0.13200000000000001</v>
      </c>
      <c r="K971" s="31">
        <f>VLOOKUP($C971,'Four Factors - Home'!$B:$O,10,FALSE)/100</f>
        <v>0.29699999999999999</v>
      </c>
      <c r="L971" s="31">
        <f>VLOOKUP($C971,'Four Factors - Home'!$B:$O,11,FALSE)/100</f>
        <v>0.51800000000000002</v>
      </c>
      <c r="M971" s="31">
        <f>VLOOKUP($C971,'Four Factors - Home'!$B:$O,12,FALSE)</f>
        <v>0.22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97.56</v>
      </c>
      <c r="Q971" s="17">
        <f>(P971+'Advanced - Home'!$S$33)/2</f>
        <v>98.187883172561612</v>
      </c>
      <c r="R971" s="31">
        <f t="shared" ref="R971" si="9445">AVERAGE(H971,L970)</f>
        <v>0.49350000000000005</v>
      </c>
      <c r="S971" s="31">
        <f t="shared" ref="S971" si="9446">AVERAGE(I971,M970)</f>
        <v>0.27849999999999997</v>
      </c>
      <c r="T971" s="31">
        <f t="shared" ref="T971" si="9447">AVERAGE(J971,N970)</f>
        <v>0.13650000000000001</v>
      </c>
      <c r="U971" s="31">
        <f t="shared" ref="U971" si="9448">AVERAGE(K971,O970)</f>
        <v>0.27949999999999997</v>
      </c>
      <c r="V971" s="17">
        <f>Q971*Q970/'Advanced - Road'!$S$33</f>
        <v>97.049760020559276</v>
      </c>
      <c r="W971" s="17">
        <f t="shared" ref="W971" si="9449">W970</f>
        <v>97.052291658873401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0.52100000000000002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0.51500000000000001</v>
      </c>
      <c r="M972" s="32">
        <f>VLOOKUP($C972,'Four Factors - Road'!$B:$O,12,FALSE)</f>
        <v>0.27</v>
      </c>
      <c r="N972" s="32">
        <f>VLOOKUP($C972,'Four Factors - Road'!$B:$O,13,FALSE)/100</f>
        <v>0.14099999999999999</v>
      </c>
      <c r="O972" s="32">
        <f>VLOOKUP($C972,'Four Factors - Road'!$B:$O,14,FALSE)/100</f>
        <v>0.26200000000000001</v>
      </c>
      <c r="P972" s="21">
        <f>VLOOKUP($C972,'Advanced - Road'!B:T,18,FALSE)</f>
        <v>96.53</v>
      </c>
      <c r="Q972" s="21">
        <f>(P972+'Advanced - Road'!$S$33)/2</f>
        <v>97.675460878885332</v>
      </c>
      <c r="R972" s="32">
        <f t="shared" ref="R972" si="9453">AVERAGE(H972,L973)</f>
        <v>0.51049999999999995</v>
      </c>
      <c r="S972" s="32">
        <f t="shared" ref="S972" si="9454">AVERAGE(I972,M973)</f>
        <v>0.23849999999999999</v>
      </c>
      <c r="T972" s="32">
        <f t="shared" ref="T972" si="9455">AVERAGE(J972,N973)</f>
        <v>0.13600000000000001</v>
      </c>
      <c r="U972" s="32">
        <f t="shared" ref="U972" si="9456">AVERAGE(K972,O973)</f>
        <v>0.23349999999999999</v>
      </c>
      <c r="V972" s="21">
        <f>Q972*Q973/'Advanced - Home'!$S$33</f>
        <v>97.638014867217649</v>
      </c>
      <c r="W972" s="21">
        <f t="shared" ref="W972" si="9457">AVERAGE(V972:V973)</f>
        <v>97.635468016572247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0.27900000000000003</v>
      </c>
      <c r="J973" s="32">
        <f>VLOOKUP($C973,'Four Factors - Home'!$B:$O,9,FALSE)/100</f>
        <v>0.13</v>
      </c>
      <c r="K973" s="32">
        <f>VLOOKUP($C973,'Four Factors - Home'!$B:$O,10,FALSE)/100</f>
        <v>0.23699999999999999</v>
      </c>
      <c r="L973" s="32">
        <f>VLOOKUP($C973,'Four Factors - Home'!$B:$O,11,FALSE)/100</f>
        <v>0.5</v>
      </c>
      <c r="M973" s="32">
        <f>VLOOKUP($C973,'Four Factors - Home'!$B:$O,12,FALSE)</f>
        <v>0.214</v>
      </c>
      <c r="N973" s="32">
        <f>VLOOKUP($C973,'Four Factors - Home'!$B:$O,13,FALSE)/100</f>
        <v>0.127</v>
      </c>
      <c r="O973" s="32">
        <f>VLOOKUP($C973,'Four Factors - Home'!$B:$O,14,FALSE)/100</f>
        <v>0.23699999999999999</v>
      </c>
      <c r="P973" s="21">
        <f>VLOOKUP($C973,'Advanced - Home'!B:T,18,FALSE)</f>
        <v>98.74</v>
      </c>
      <c r="Q973" s="21">
        <f>(P973+'Advanced - Home'!$S$33)/2</f>
        <v>98.777883172561616</v>
      </c>
      <c r="R973" s="32">
        <f t="shared" ref="R973" si="9465">AVERAGE(H973,L972)</f>
        <v>0.53600000000000003</v>
      </c>
      <c r="S973" s="32">
        <f t="shared" ref="S973" si="9466">AVERAGE(I973,M972)</f>
        <v>0.27450000000000002</v>
      </c>
      <c r="T973" s="32">
        <f t="shared" ref="T973" si="9467">AVERAGE(J973,N972)</f>
        <v>0.13550000000000001</v>
      </c>
      <c r="U973" s="32">
        <f t="shared" ref="U973" si="9468">AVERAGE(K973,O972)</f>
        <v>0.2495</v>
      </c>
      <c r="V973" s="21">
        <f>Q973*Q972/'Advanced - Road'!$S$33</f>
        <v>97.632921165926859</v>
      </c>
      <c r="W973" s="21">
        <f t="shared" ref="W973" si="9469">W972</f>
        <v>97.635468016572247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0.52100000000000002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0.51500000000000001</v>
      </c>
      <c r="M974" s="31">
        <f>VLOOKUP($C974,'Four Factors - Road'!$B:$O,12,FALSE)</f>
        <v>0.27</v>
      </c>
      <c r="N974" s="31">
        <f>VLOOKUP($C974,'Four Factors - Road'!$B:$O,13,FALSE)/100</f>
        <v>0.14099999999999999</v>
      </c>
      <c r="O974" s="31">
        <f>VLOOKUP($C974,'Four Factors - Road'!$B:$O,14,FALSE)/100</f>
        <v>0.26200000000000001</v>
      </c>
      <c r="P974" s="17">
        <f>VLOOKUP($C974,'Advanced - Road'!B:T,18,FALSE)</f>
        <v>96.53</v>
      </c>
      <c r="Q974" s="17">
        <f>(P974+'Advanced - Road'!$S$33)/2</f>
        <v>97.675460878885332</v>
      </c>
      <c r="R974" s="31">
        <f t="shared" ref="R974" si="9473">AVERAGE(H974,L975)</f>
        <v>0.51200000000000001</v>
      </c>
      <c r="S974" s="31">
        <f t="shared" ref="S974" si="9474">AVERAGE(I974,M975)</f>
        <v>0.26950000000000002</v>
      </c>
      <c r="T974" s="31">
        <f t="shared" ref="T974" si="9475">AVERAGE(J974,N975)</f>
        <v>0.1525</v>
      </c>
      <c r="U974" s="31">
        <f t="shared" ref="U974" si="9476">AVERAGE(K974,O975)</f>
        <v>0.22900000000000001</v>
      </c>
      <c r="V974" s="17">
        <f>Q974*Q975/'Advanced - Home'!$S$33</f>
        <v>95.137210338105419</v>
      </c>
      <c r="W974" s="17">
        <f t="shared" ref="W974" si="9477">AVERAGE(V974:V975)</f>
        <v>95.134728719999188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0.246</v>
      </c>
      <c r="J975" s="31">
        <f>VLOOKUP($C975,'Four Factors - Home'!$B:$O,9,FALSE)/100</f>
        <v>0.127</v>
      </c>
      <c r="K975" s="31">
        <f>VLOOKUP($C975,'Four Factors - Home'!$B:$O,10,FALSE)/100</f>
        <v>0.188</v>
      </c>
      <c r="L975" s="31">
        <f>VLOOKUP($C975,'Four Factors - Home'!$B:$O,11,FALSE)/100</f>
        <v>0.503</v>
      </c>
      <c r="M975" s="31">
        <f>VLOOKUP($C975,'Four Factors - Home'!$B:$O,12,FALSE)</f>
        <v>0.27600000000000002</v>
      </c>
      <c r="N975" s="31">
        <f>VLOOKUP($C975,'Four Factors - Home'!$B:$O,13,FALSE)/100</f>
        <v>0.16</v>
      </c>
      <c r="O975" s="31">
        <f>VLOOKUP($C975,'Four Factors - Home'!$B:$O,14,FALSE)/100</f>
        <v>0.22800000000000001</v>
      </c>
      <c r="P975" s="17">
        <f>VLOOKUP($C975,'Advanced - Home'!B:T,18,FALSE)</f>
        <v>93.68</v>
      </c>
      <c r="Q975" s="17">
        <f>(P975+'Advanced - Home'!$S$33)/2</f>
        <v>96.247883172561615</v>
      </c>
      <c r="R975" s="31">
        <f t="shared" ref="R975" si="9485">AVERAGE(H975,L974)</f>
        <v>0.51400000000000001</v>
      </c>
      <c r="S975" s="31">
        <f t="shared" ref="S975" si="9486">AVERAGE(I975,M974)</f>
        <v>0.25800000000000001</v>
      </c>
      <c r="T975" s="31">
        <f t="shared" ref="T975" si="9487">AVERAGE(J975,N974)</f>
        <v>0.13400000000000001</v>
      </c>
      <c r="U975" s="31">
        <f t="shared" ref="U975" si="9488">AVERAGE(K975,O974)</f>
        <v>0.22500000000000001</v>
      </c>
      <c r="V975" s="17">
        <f>Q975*Q974/'Advanced - Road'!$S$33</f>
        <v>95.132247101892958</v>
      </c>
      <c r="W975" s="17">
        <f t="shared" ref="W975" si="9489">W974</f>
        <v>95.134728719999188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0.52100000000000002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0.51500000000000001</v>
      </c>
      <c r="M976" s="32">
        <f>VLOOKUP($C976,'Four Factors - Road'!$B:$O,12,FALSE)</f>
        <v>0.27</v>
      </c>
      <c r="N976" s="32">
        <f>VLOOKUP($C976,'Four Factors - Road'!$B:$O,13,FALSE)/100</f>
        <v>0.14099999999999999</v>
      </c>
      <c r="O976" s="32">
        <f>VLOOKUP($C976,'Four Factors - Road'!$B:$O,14,FALSE)/100</f>
        <v>0.26200000000000001</v>
      </c>
      <c r="P976" s="21">
        <f>VLOOKUP($C976,'Advanced - Road'!B:T,18,FALSE)</f>
        <v>96.53</v>
      </c>
      <c r="Q976" s="21">
        <f>(P976+'Advanced - Road'!$S$33)/2</f>
        <v>97.675460878885332</v>
      </c>
      <c r="R976" s="32">
        <f t="shared" ref="R976" si="9493">AVERAGE(H976,L977)</f>
        <v>0.52699999999999991</v>
      </c>
      <c r="S976" s="32">
        <f t="shared" ref="S976" si="9494">AVERAGE(I976,M977)</f>
        <v>0.25900000000000001</v>
      </c>
      <c r="T976" s="32">
        <f t="shared" ref="T976" si="9495">AVERAGE(J976,N977)</f>
        <v>0.129</v>
      </c>
      <c r="U976" s="32">
        <f t="shared" ref="U976" si="9496">AVERAGE(K976,O977)</f>
        <v>0.2195</v>
      </c>
      <c r="V976" s="21">
        <f>Q976*Q977/'Advanced - Home'!$S$33</f>
        <v>98.255802547334312</v>
      </c>
      <c r="W976" s="21">
        <f t="shared" ref="W976" si="9497">AVERAGE(V976:V977)</f>
        <v>98.253239581931211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0.53700000000000003</v>
      </c>
      <c r="I977" s="32">
        <f>VLOOKUP($C977,'Four Factors - Home'!$B:$O,8,FALSE)</f>
        <v>0.28599999999999998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0.28100000000000003</v>
      </c>
      <c r="L977" s="32">
        <f>VLOOKUP($C977,'Four Factors - Home'!$B:$O,11,FALSE)/100</f>
        <v>0.53299999999999992</v>
      </c>
      <c r="M977" s="32">
        <f>VLOOKUP($C977,'Four Factors - Home'!$B:$O,12,FALSE)</f>
        <v>0.255</v>
      </c>
      <c r="N977" s="32">
        <f>VLOOKUP($C977,'Four Factors - Home'!$B:$O,13,FALSE)/100</f>
        <v>0.113</v>
      </c>
      <c r="O977" s="32">
        <f>VLOOKUP($C977,'Four Factors - Home'!$B:$O,14,FALSE)/100</f>
        <v>0.20899999999999999</v>
      </c>
      <c r="P977" s="21">
        <f>VLOOKUP($C977,'Advanced - Home'!B:T,18,FALSE)</f>
        <v>99.99</v>
      </c>
      <c r="Q977" s="21">
        <f>(P977+'Advanced - Home'!$S$33)/2</f>
        <v>99.402883172561616</v>
      </c>
      <c r="R977" s="32">
        <f t="shared" ref="R977" si="9505">AVERAGE(H977,L976)</f>
        <v>0.52600000000000002</v>
      </c>
      <c r="S977" s="32">
        <f t="shared" ref="S977" si="9506">AVERAGE(I977,M976)</f>
        <v>0.27800000000000002</v>
      </c>
      <c r="T977" s="32">
        <f t="shared" ref="T977" si="9507">AVERAGE(J977,N976)</f>
        <v>0.14250000000000002</v>
      </c>
      <c r="U977" s="32">
        <f t="shared" ref="U977" si="9508">AVERAGE(K977,O976)</f>
        <v>0.27150000000000002</v>
      </c>
      <c r="V977" s="21">
        <f>Q977*Q976/'Advanced - Road'!$S$33</f>
        <v>98.250676616528125</v>
      </c>
      <c r="W977" s="21">
        <f t="shared" ref="W977" si="9509">W976</f>
        <v>98.253239581931211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0.52100000000000002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0.51500000000000001</v>
      </c>
      <c r="M978" s="31">
        <f>VLOOKUP($C978,'Four Factors - Road'!$B:$O,12,FALSE)</f>
        <v>0.27</v>
      </c>
      <c r="N978" s="31">
        <f>VLOOKUP($C978,'Four Factors - Road'!$B:$O,13,FALSE)/100</f>
        <v>0.14099999999999999</v>
      </c>
      <c r="O978" s="31">
        <f>VLOOKUP($C978,'Four Factors - Road'!$B:$O,14,FALSE)/100</f>
        <v>0.26200000000000001</v>
      </c>
      <c r="P978" s="17">
        <f>VLOOKUP($C978,'Advanced - Road'!B:T,18,FALSE)</f>
        <v>96.53</v>
      </c>
      <c r="Q978" s="17">
        <f>(P978+'Advanced - Road'!$S$33)/2</f>
        <v>97.675460878885332</v>
      </c>
      <c r="R978" s="31">
        <f t="shared" ref="R978" si="9513">AVERAGE(H978,L979)</f>
        <v>0.50600000000000001</v>
      </c>
      <c r="S978" s="31">
        <f t="shared" ref="S978" si="9514">AVERAGE(I978,M979)</f>
        <v>0.26800000000000002</v>
      </c>
      <c r="T978" s="31">
        <f t="shared" ref="T978" si="9515">AVERAGE(J978,N979)</f>
        <v>0.14200000000000002</v>
      </c>
      <c r="U978" s="31">
        <f t="shared" ref="U978" si="9516">AVERAGE(K978,O979)</f>
        <v>0.21000000000000002</v>
      </c>
      <c r="V978" s="17">
        <f>Q978*Q979/'Advanced - Home'!$S$33</f>
        <v>97.420553603816586</v>
      </c>
      <c r="W978" s="17">
        <f t="shared" ref="W978" si="9517">AVERAGE(V978:V979)</f>
        <v>97.418012425565905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0.503</v>
      </c>
      <c r="I979" s="31">
        <f>VLOOKUP($C979,'Four Factors - Home'!$B:$O,8,FALSE)</f>
        <v>0.22600000000000001</v>
      </c>
      <c r="J979" s="31">
        <f>VLOOKUP($C979,'Four Factors - Home'!$B:$O,9,FALSE)/100</f>
        <v>0.124</v>
      </c>
      <c r="K979" s="31">
        <f>VLOOKUP($C979,'Four Factors - Home'!$B:$O,10,FALSE)/100</f>
        <v>0.24199999999999999</v>
      </c>
      <c r="L979" s="31">
        <f>VLOOKUP($C979,'Four Factors - Home'!$B:$O,11,FALSE)/100</f>
        <v>0.49099999999999999</v>
      </c>
      <c r="M979" s="31">
        <f>VLOOKUP($C979,'Four Factors - Home'!$B:$O,12,FALSE)</f>
        <v>0.27300000000000002</v>
      </c>
      <c r="N979" s="31">
        <f>VLOOKUP($C979,'Four Factors - Home'!$B:$O,13,FALSE)/100</f>
        <v>0.13900000000000001</v>
      </c>
      <c r="O979" s="31">
        <f>VLOOKUP($C979,'Four Factors - Home'!$B:$O,14,FALSE)/100</f>
        <v>0.19</v>
      </c>
      <c r="P979" s="17">
        <f>VLOOKUP($C979,'Advanced - Home'!B:T,18,FALSE)</f>
        <v>98.3</v>
      </c>
      <c r="Q979" s="17">
        <f>(P979+'Advanced - Home'!$S$33)/2</f>
        <v>98.557883172561617</v>
      </c>
      <c r="R979" s="31">
        <f t="shared" ref="R979" si="9525">AVERAGE(H979,L978)</f>
        <v>0.50900000000000001</v>
      </c>
      <c r="S979" s="31">
        <f t="shared" ref="S979" si="9526">AVERAGE(I979,M978)</f>
        <v>0.248</v>
      </c>
      <c r="T979" s="31">
        <f t="shared" ref="T979" si="9527">AVERAGE(J979,N978)</f>
        <v>0.13250000000000001</v>
      </c>
      <c r="U979" s="31">
        <f t="shared" ref="U979" si="9528">AVERAGE(K979,O978)</f>
        <v>0.252</v>
      </c>
      <c r="V979" s="17">
        <f>Q979*Q978/'Advanced - Road'!$S$33</f>
        <v>97.41547124731521</v>
      </c>
      <c r="W979" s="17">
        <f t="shared" ref="W979" si="9529">W978</f>
        <v>97.418012425565905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0.52100000000000002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0.51500000000000001</v>
      </c>
      <c r="M980" s="32">
        <f>VLOOKUP($C980,'Four Factors - Road'!$B:$O,12,FALSE)</f>
        <v>0.27</v>
      </c>
      <c r="N980" s="32">
        <f>VLOOKUP($C980,'Four Factors - Road'!$B:$O,13,FALSE)/100</f>
        <v>0.14099999999999999</v>
      </c>
      <c r="O980" s="32">
        <f>VLOOKUP($C980,'Four Factors - Road'!$B:$O,14,FALSE)/100</f>
        <v>0.26200000000000001</v>
      </c>
      <c r="P980" s="21">
        <f>VLOOKUP($C980,'Advanced - Road'!B:T,18,FALSE)</f>
        <v>96.53</v>
      </c>
      <c r="Q980" s="21">
        <f>(P980+'Advanced - Road'!$S$33)/2</f>
        <v>97.675460878885332</v>
      </c>
      <c r="R980" s="32">
        <f t="shared" ref="R980" si="9533">AVERAGE(H980,L981)</f>
        <v>0.499</v>
      </c>
      <c r="S980" s="32">
        <f t="shared" ref="S980" si="9534">AVERAGE(I980,M981)</f>
        <v>0.25850000000000001</v>
      </c>
      <c r="T980" s="32">
        <f t="shared" ref="T980" si="9535">AVERAGE(J980,N981)</f>
        <v>0.14349999999999999</v>
      </c>
      <c r="U980" s="32">
        <f t="shared" ref="U980" si="9536">AVERAGE(K980,O981)</f>
        <v>0.23249999999999998</v>
      </c>
      <c r="V980" s="21">
        <f>Q980*Q981/'Advanced - Home'!$S$33</f>
        <v>99.600108539268135</v>
      </c>
      <c r="W980" s="21">
        <f t="shared" ref="W980" si="9537">AVERAGE(V980:V981)</f>
        <v>99.597510508152283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100.76288317256162</v>
      </c>
      <c r="R981" s="32">
        <f t="shared" ref="R981" si="9545">AVERAGE(H981,L980)</f>
        <v>0.55299999999999994</v>
      </c>
      <c r="S981" s="32">
        <f t="shared" ref="S981" si="9546">AVERAGE(I981,M980)</f>
        <v>0.26250000000000001</v>
      </c>
      <c r="T981" s="32">
        <f t="shared" ref="T981" si="9547">AVERAGE(J981,N980)</f>
        <v>0.14099999999999999</v>
      </c>
      <c r="U981" s="32">
        <f t="shared" ref="U981" si="9548">AVERAGE(K981,O980)</f>
        <v>0.24399999999999999</v>
      </c>
      <c r="V981" s="21">
        <f>Q981*Q980/'Advanced - Road'!$S$33</f>
        <v>99.594912477036445</v>
      </c>
      <c r="W981" s="21">
        <f t="shared" ref="W981" si="9549">W980</f>
        <v>99.597510508152283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0.52100000000000002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0.51500000000000001</v>
      </c>
      <c r="M982" s="31">
        <f>VLOOKUP($C982,'Four Factors - Road'!$B:$O,12,FALSE)</f>
        <v>0.27</v>
      </c>
      <c r="N982" s="31">
        <f>VLOOKUP($C982,'Four Factors - Road'!$B:$O,13,FALSE)/100</f>
        <v>0.14099999999999999</v>
      </c>
      <c r="O982" s="31">
        <f>VLOOKUP($C982,'Four Factors - Road'!$B:$O,14,FALSE)/100</f>
        <v>0.26200000000000001</v>
      </c>
      <c r="P982" s="17">
        <f>VLOOKUP($C982,'Advanced - Road'!B:T,18,FALSE)</f>
        <v>96.53</v>
      </c>
      <c r="Q982" s="17">
        <f>(P982+'Advanced - Road'!$S$33)/2</f>
        <v>97.675460878885332</v>
      </c>
      <c r="R982" s="31">
        <f t="shared" ref="R982" si="9553">AVERAGE(H982,L983)</f>
        <v>0.51500000000000001</v>
      </c>
      <c r="S982" s="31">
        <f t="shared" ref="S982" si="9554">AVERAGE(I982,M983)</f>
        <v>0.25</v>
      </c>
      <c r="T982" s="31">
        <f t="shared" ref="T982" si="9555">AVERAGE(J982,N983)</f>
        <v>0.14699999999999999</v>
      </c>
      <c r="U982" s="31">
        <f t="shared" ref="U982" si="9556">AVERAGE(K982,O983)</f>
        <v>0.23800000000000002</v>
      </c>
      <c r="V982" s="17">
        <f>Q982*Q983/'Advanced - Home'!$S$33</f>
        <v>99.441954893158282</v>
      </c>
      <c r="W982" s="17">
        <f t="shared" ref="W982" si="9557">AVERAGE(V982:V983)</f>
        <v>99.4393609874204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6</v>
      </c>
      <c r="AA982" s="19">
        <f t="shared" ref="AA982" si="9559">Y982+Y983</f>
        <v>220</v>
      </c>
      <c r="AB982" s="4">
        <f t="shared" ref="AB982" si="9560">D982-Z982</f>
        <v>-6</v>
      </c>
      <c r="AC982" s="4">
        <f t="shared" ref="AC982" si="9561">AA982-E982</f>
        <v>220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0.54500000000000004</v>
      </c>
      <c r="I983" s="31">
        <f>VLOOKUP($C983,'Four Factors - Home'!$B:$O,8,FALSE)</f>
        <v>0.312</v>
      </c>
      <c r="J983" s="31">
        <f>VLOOKUP($C983,'Four Factors - Home'!$B:$O,9,FALSE)/100</f>
        <v>0.13800000000000001</v>
      </c>
      <c r="K983" s="31">
        <f>VLOOKUP($C983,'Four Factors - Home'!$B:$O,10,FALSE)/100</f>
        <v>0.252</v>
      </c>
      <c r="L983" s="31">
        <f>VLOOKUP($C983,'Four Factors - Home'!$B:$O,11,FALSE)/100</f>
        <v>0.50900000000000001</v>
      </c>
      <c r="M983" s="31">
        <f>VLOOKUP($C983,'Four Factors - Home'!$B:$O,12,FALSE)</f>
        <v>0.23699999999999999</v>
      </c>
      <c r="N983" s="31">
        <f>VLOOKUP($C983,'Four Factors - Home'!$B:$O,13,FALSE)/100</f>
        <v>0.14899999999999999</v>
      </c>
      <c r="O983" s="31">
        <f>VLOOKUP($C983,'Four Factors - Home'!$B:$O,14,FALSE)/100</f>
        <v>0.24600000000000002</v>
      </c>
      <c r="P983" s="17">
        <f>VLOOKUP($C983,'Advanced - Home'!B:T,18,FALSE)</f>
        <v>102.39</v>
      </c>
      <c r="Q983" s="17">
        <f>(P983+'Advanced - Home'!$S$33)/2</f>
        <v>100.60288317256162</v>
      </c>
      <c r="R983" s="31">
        <f t="shared" ref="R983" si="9565">AVERAGE(H983,L982)</f>
        <v>0.53</v>
      </c>
      <c r="S983" s="31">
        <f t="shared" ref="S983" si="9566">AVERAGE(I983,M982)</f>
        <v>0.29100000000000004</v>
      </c>
      <c r="T983" s="31">
        <f t="shared" ref="T983" si="9567">AVERAGE(J983,N982)</f>
        <v>0.13950000000000001</v>
      </c>
      <c r="U983" s="31">
        <f t="shared" ref="U983" si="9568">AVERAGE(K983,O982)</f>
        <v>0.25700000000000001</v>
      </c>
      <c r="V983" s="17">
        <f>Q983*Q982/'Advanced - Road'!$S$33</f>
        <v>99.436767081682532</v>
      </c>
      <c r="W983" s="17">
        <f t="shared" ref="W983" si="9569">W982</f>
        <v>99.4393609874204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113</v>
      </c>
      <c r="Z983" s="19">
        <f t="shared" ref="Z983" si="9570">-Z982</f>
        <v>-6</v>
      </c>
      <c r="AA983" s="19">
        <f t="shared" ref="AA983" si="9571">AA982</f>
        <v>220</v>
      </c>
      <c r="AB983" s="4"/>
      <c r="AC983" s="4"/>
      <c r="AD983" s="4">
        <f t="shared" si="9001"/>
        <v>113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0.52100000000000002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0.51500000000000001</v>
      </c>
      <c r="M984" s="32">
        <f>VLOOKUP($C984,'Four Factors - Road'!$B:$O,12,FALSE)</f>
        <v>0.27</v>
      </c>
      <c r="N984" s="32">
        <f>VLOOKUP($C984,'Four Factors - Road'!$B:$O,13,FALSE)/100</f>
        <v>0.14099999999999999</v>
      </c>
      <c r="O984" s="32">
        <f>VLOOKUP($C984,'Four Factors - Road'!$B:$O,14,FALSE)/100</f>
        <v>0.26200000000000001</v>
      </c>
      <c r="P984" s="21">
        <f>VLOOKUP($C984,'Advanced - Road'!B:T,18,FALSE)</f>
        <v>96.53</v>
      </c>
      <c r="Q984" s="21">
        <f>(P984+'Advanced - Road'!$S$33)/2</f>
        <v>97.675460878885332</v>
      </c>
      <c r="R984" s="32">
        <f t="shared" ref="R984" si="9573">AVERAGE(H984,L985)</f>
        <v>0.50900000000000001</v>
      </c>
      <c r="S984" s="32">
        <f t="shared" ref="S984" si="9574">AVERAGE(I984,M985)</f>
        <v>0.27200000000000002</v>
      </c>
      <c r="T984" s="32">
        <f t="shared" ref="T984" si="9575">AVERAGE(J984,N985)</f>
        <v>0.14749999999999999</v>
      </c>
      <c r="U984" s="32">
        <f t="shared" ref="U984" si="9576">AVERAGE(K984,O985)</f>
        <v>0.23449999999999999</v>
      </c>
      <c r="V984" s="21">
        <f>Q984*Q985/'Advanced - Home'!$S$33</f>
        <v>97.593534154249255</v>
      </c>
      <c r="W984" s="21">
        <f t="shared" ref="W984" si="9577">AVERAGE(V984:V985)</f>
        <v>97.59098846386641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0.52500000000000002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98.732883172561628</v>
      </c>
      <c r="R985" s="32">
        <f t="shared" ref="R985" si="9585">AVERAGE(H985,L984)</f>
        <v>0.52</v>
      </c>
      <c r="S985" s="32">
        <f t="shared" ref="S985" si="9586">AVERAGE(I985,M984)</f>
        <v>0.26050000000000001</v>
      </c>
      <c r="T985" s="32">
        <f t="shared" ref="T985" si="9587">AVERAGE(J985,N984)</f>
        <v>0.13650000000000001</v>
      </c>
      <c r="U985" s="32">
        <f t="shared" ref="U985" si="9588">AVERAGE(K985,O984)</f>
        <v>0.22900000000000001</v>
      </c>
      <c r="V985" s="21">
        <f>Q985*Q984/'Advanced - Road'!$S$33</f>
        <v>97.588442773483578</v>
      </c>
      <c r="W985" s="21">
        <f t="shared" ref="W985" si="9589">W984</f>
        <v>97.59098846386641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0.52100000000000002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0.51500000000000001</v>
      </c>
      <c r="M986" s="31">
        <f>VLOOKUP($C986,'Four Factors - Road'!$B:$O,12,FALSE)</f>
        <v>0.27</v>
      </c>
      <c r="N986" s="31">
        <f>VLOOKUP($C986,'Four Factors - Road'!$B:$O,13,FALSE)/100</f>
        <v>0.14099999999999999</v>
      </c>
      <c r="O986" s="31">
        <f>VLOOKUP($C986,'Four Factors - Road'!$B:$O,14,FALSE)/100</f>
        <v>0.26200000000000001</v>
      </c>
      <c r="P986" s="17">
        <f>VLOOKUP($C986,'Advanced - Road'!B:T,18,FALSE)</f>
        <v>96.53</v>
      </c>
      <c r="Q986" s="17">
        <f>(P986+'Advanced - Road'!$S$33)/2</f>
        <v>97.675460878885332</v>
      </c>
      <c r="R986" s="31">
        <f t="shared" ref="R986" si="9593">AVERAGE(H986,L987)</f>
        <v>0.50449999999999995</v>
      </c>
      <c r="S986" s="31">
        <f t="shared" ref="S986" si="9594">AVERAGE(I986,M987)</f>
        <v>0.27200000000000002</v>
      </c>
      <c r="T986" s="31">
        <f t="shared" ref="T986" si="9595">AVERAGE(J986,N987)</f>
        <v>0.14799999999999999</v>
      </c>
      <c r="U986" s="31">
        <f t="shared" ref="U986" si="9596">AVERAGE(K986,O987)</f>
        <v>0.23899999999999999</v>
      </c>
      <c r="V986" s="17">
        <f>Q986*Q987/'Advanced - Home'!$S$33</f>
        <v>97.489745823989651</v>
      </c>
      <c r="W986" s="17">
        <f t="shared" ref="W986" si="9597">AVERAGE(V986:V987)</f>
        <v>97.487202840886113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0.53799999999999992</v>
      </c>
      <c r="I987" s="31">
        <f>VLOOKUP($C987,'Four Factors - Home'!$B:$O,8,FALSE)</f>
        <v>0.29599999999999999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0.48799999999999999</v>
      </c>
      <c r="M987" s="31">
        <f>VLOOKUP($C987,'Four Factors - Home'!$B:$O,12,FALSE)</f>
        <v>0.28100000000000003</v>
      </c>
      <c r="N987" s="31">
        <f>VLOOKUP($C987,'Four Factors - Home'!$B:$O,13,FALSE)/100</f>
        <v>0.151</v>
      </c>
      <c r="O987" s="31">
        <f>VLOOKUP($C987,'Four Factors - Home'!$B:$O,14,FALSE)/100</f>
        <v>0.248</v>
      </c>
      <c r="P987" s="17">
        <f>VLOOKUP($C987,'Advanced - Home'!B:T,18,FALSE)</f>
        <v>98.44</v>
      </c>
      <c r="Q987" s="17">
        <f>(P987+'Advanced - Home'!$S$33)/2</f>
        <v>98.62788317256161</v>
      </c>
      <c r="R987" s="31">
        <f t="shared" ref="R987" si="9605">AVERAGE(H987,L986)</f>
        <v>0.52649999999999997</v>
      </c>
      <c r="S987" s="31">
        <f t="shared" ref="S987" si="9606">AVERAGE(I987,M986)</f>
        <v>0.28300000000000003</v>
      </c>
      <c r="T987" s="31">
        <f t="shared" ref="T987" si="9607">AVERAGE(J987,N986)</f>
        <v>0.13850000000000001</v>
      </c>
      <c r="U987" s="31">
        <f t="shared" ref="U987" si="9608">AVERAGE(K987,O986)</f>
        <v>0.24149999999999999</v>
      </c>
      <c r="V987" s="17">
        <f>Q987*Q986/'Advanced - Road'!$S$33</f>
        <v>97.48465985778256</v>
      </c>
      <c r="W987" s="17">
        <f t="shared" ref="W987" si="9609">W986</f>
        <v>97.487202840886113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0.52100000000000002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0.51500000000000001</v>
      </c>
      <c r="M988" s="32">
        <f>VLOOKUP($C988,'Four Factors - Road'!$B:$O,12,FALSE)</f>
        <v>0.27</v>
      </c>
      <c r="N988" s="32">
        <f>VLOOKUP($C988,'Four Factors - Road'!$B:$O,13,FALSE)/100</f>
        <v>0.14099999999999999</v>
      </c>
      <c r="O988" s="32">
        <f>VLOOKUP($C988,'Four Factors - Road'!$B:$O,14,FALSE)/100</f>
        <v>0.26200000000000001</v>
      </c>
      <c r="P988" s="21">
        <f>VLOOKUP($C988,'Advanced - Road'!B:T,18,FALSE)</f>
        <v>96.53</v>
      </c>
      <c r="Q988" s="21">
        <f>(P988+'Advanced - Road'!$S$33)/2</f>
        <v>97.675460878885332</v>
      </c>
      <c r="R988" s="32">
        <f t="shared" ref="R988" si="9613">AVERAGE(H988,L989)</f>
        <v>0.52649999999999997</v>
      </c>
      <c r="S988" s="32">
        <f t="shared" ref="S988" si="9614">AVERAGE(I988,M989)</f>
        <v>0.26550000000000001</v>
      </c>
      <c r="T988" s="32">
        <f t="shared" ref="T988" si="9615">AVERAGE(J988,N989)</f>
        <v>0.14450000000000002</v>
      </c>
      <c r="U988" s="32">
        <f t="shared" ref="U988" si="9616">AVERAGE(K988,O989)</f>
        <v>0.23199999999999998</v>
      </c>
      <c r="V988" s="21">
        <f>Q988*Q989/'Advanced - Home'!$S$33</f>
        <v>98.433725399207901</v>
      </c>
      <c r="W988" s="21">
        <f t="shared" ref="W988" si="9617">AVERAGE(V988:V989)</f>
        <v>98.43115779275459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0</v>
      </c>
      <c r="AA988" s="23">
        <f t="shared" ref="AA988" si="9619">Y988+Y989</f>
        <v>216</v>
      </c>
      <c r="AB988" s="22">
        <f t="shared" ref="AB988" si="9620">D988-Z988</f>
        <v>0</v>
      </c>
      <c r="AC988" s="22">
        <f t="shared" ref="AC988" si="9621">AA988-E988</f>
        <v>216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0.51500000000000001</v>
      </c>
      <c r="I989" s="32">
        <f>VLOOKUP($C989,'Four Factors - Home'!$B:$O,8,FALSE)</f>
        <v>0.26200000000000001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0.26400000000000001</v>
      </c>
      <c r="L989" s="32">
        <f>VLOOKUP($C989,'Four Factors - Home'!$B:$O,11,FALSE)/100</f>
        <v>0.53200000000000003</v>
      </c>
      <c r="M989" s="32">
        <f>VLOOKUP($C989,'Four Factors - Home'!$B:$O,12,FALSE)</f>
        <v>0.26800000000000002</v>
      </c>
      <c r="N989" s="32">
        <f>VLOOKUP($C989,'Four Factors - Home'!$B:$O,13,FALSE)/100</f>
        <v>0.14400000000000002</v>
      </c>
      <c r="O989" s="32">
        <f>VLOOKUP($C989,'Four Factors - Home'!$B:$O,14,FALSE)/100</f>
        <v>0.23399999999999999</v>
      </c>
      <c r="P989" s="21">
        <f>VLOOKUP($C989,'Advanced - Home'!B:T,18,FALSE)</f>
        <v>100.35</v>
      </c>
      <c r="Q989" s="21">
        <f>(P989+'Advanced - Home'!$S$33)/2</f>
        <v>99.582883172561623</v>
      </c>
      <c r="R989" s="32">
        <f t="shared" ref="R989" si="9625">AVERAGE(H989,L988)</f>
        <v>0.51500000000000001</v>
      </c>
      <c r="S989" s="32">
        <f t="shared" ref="S989" si="9626">AVERAGE(I989,M988)</f>
        <v>0.26600000000000001</v>
      </c>
      <c r="T989" s="32">
        <f t="shared" ref="T989" si="9627">AVERAGE(J989,N988)</f>
        <v>0.14399999999999999</v>
      </c>
      <c r="U989" s="32">
        <f t="shared" ref="U989" si="9628">AVERAGE(K989,O988)</f>
        <v>0.26300000000000001</v>
      </c>
      <c r="V989" s="21">
        <f>Q989*Q988/'Advanced - Road'!$S$33</f>
        <v>98.428590186301278</v>
      </c>
      <c r="W989" s="21">
        <f t="shared" ref="W989" si="9629">W988</f>
        <v>98.43115779275459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0</v>
      </c>
      <c r="AA989" s="23">
        <f t="shared" ref="AA989" si="9631">AA988</f>
        <v>216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0.52100000000000002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0.51500000000000001</v>
      </c>
      <c r="M990" s="31">
        <f>VLOOKUP($C990,'Four Factors - Road'!$B:$O,12,FALSE)</f>
        <v>0.27</v>
      </c>
      <c r="N990" s="31">
        <f>VLOOKUP($C990,'Four Factors - Road'!$B:$O,13,FALSE)/100</f>
        <v>0.14099999999999999</v>
      </c>
      <c r="O990" s="31">
        <f>VLOOKUP($C990,'Four Factors - Road'!$B:$O,14,FALSE)/100</f>
        <v>0.26200000000000001</v>
      </c>
      <c r="P990" s="17">
        <f>VLOOKUP($C990,'Advanced - Road'!B:T,18,FALSE)</f>
        <v>96.53</v>
      </c>
      <c r="Q990" s="17">
        <f>(P990+'Advanced - Road'!$S$33)/2</f>
        <v>97.675460878885332</v>
      </c>
      <c r="R990" s="31">
        <f t="shared" ref="R990" si="9633">AVERAGE(H990,L991)</f>
        <v>0.499</v>
      </c>
      <c r="S990" s="31">
        <f t="shared" ref="S990" si="9634">AVERAGE(I990,M991)</f>
        <v>0.3075</v>
      </c>
      <c r="T990" s="31">
        <f t="shared" ref="T990" si="9635">AVERAGE(J990,N991)</f>
        <v>0.14799999999999999</v>
      </c>
      <c r="U990" s="31">
        <f t="shared" ref="U990" si="9636">AVERAGE(K990,O991)</f>
        <v>0.221</v>
      </c>
      <c r="V990" s="17">
        <f>Q990*Q991/'Advanced - Home'!$S$33</f>
        <v>96.234401257992616</v>
      </c>
      <c r="W990" s="17">
        <f t="shared" ref="W990" si="9637">AVERAGE(V990:V991)</f>
        <v>96.231891020076716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0.46899999999999997</v>
      </c>
      <c r="I991" s="31">
        <f>VLOOKUP($C991,'Four Factors - Home'!$B:$O,8,FALSE)</f>
        <v>0.29699999999999999</v>
      </c>
      <c r="J991" s="31">
        <f>VLOOKUP($C991,'Four Factors - Home'!$B:$O,9,FALSE)/100</f>
        <v>0.14199999999999999</v>
      </c>
      <c r="K991" s="31">
        <f>VLOOKUP($C991,'Four Factors - Home'!$B:$O,10,FALSE)/100</f>
        <v>0.27399999999999997</v>
      </c>
      <c r="L991" s="31">
        <f>VLOOKUP($C991,'Four Factors - Home'!$B:$O,11,FALSE)/100</f>
        <v>0.47700000000000004</v>
      </c>
      <c r="M991" s="31">
        <f>VLOOKUP($C991,'Four Factors - Home'!$B:$O,12,FALSE)</f>
        <v>0.35199999999999998</v>
      </c>
      <c r="N991" s="31">
        <f>VLOOKUP($C991,'Four Factors - Home'!$B:$O,13,FALSE)/100</f>
        <v>0.151</v>
      </c>
      <c r="O991" s="31">
        <f>VLOOKUP($C991,'Four Factors - Home'!$B:$O,14,FALSE)/100</f>
        <v>0.21199999999999999</v>
      </c>
      <c r="P991" s="17">
        <f>VLOOKUP($C991,'Advanced - Home'!B:T,18,FALSE)</f>
        <v>95.9</v>
      </c>
      <c r="Q991" s="17">
        <f>(P991+'Advanced - Home'!$S$33)/2</f>
        <v>97.357883172561628</v>
      </c>
      <c r="R991" s="31">
        <f t="shared" ref="R991" si="9647">AVERAGE(H991,L990)</f>
        <v>0.49199999999999999</v>
      </c>
      <c r="S991" s="31">
        <f t="shared" ref="S991" si="9648">AVERAGE(I991,M990)</f>
        <v>0.28349999999999997</v>
      </c>
      <c r="T991" s="31">
        <f t="shared" ref="T991" si="9649">AVERAGE(J991,N990)</f>
        <v>0.14149999999999999</v>
      </c>
      <c r="U991" s="31">
        <f t="shared" ref="U991" si="9650">AVERAGE(K991,O990)</f>
        <v>0.26800000000000002</v>
      </c>
      <c r="V991" s="17">
        <f>Q991*Q990/'Advanced - Road'!$S$33</f>
        <v>96.229380782160803</v>
      </c>
      <c r="W991" s="17">
        <f t="shared" ref="W991" si="9651">W990</f>
        <v>96.231891020076716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0.52100000000000002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0.51500000000000001</v>
      </c>
      <c r="M992" s="32">
        <f>VLOOKUP($C992,'Four Factors - Road'!$B:$O,12,FALSE)</f>
        <v>0.27</v>
      </c>
      <c r="N992" s="32">
        <f>VLOOKUP($C992,'Four Factors - Road'!$B:$O,13,FALSE)/100</f>
        <v>0.14099999999999999</v>
      </c>
      <c r="O992" s="32">
        <f>VLOOKUP($C992,'Four Factors - Road'!$B:$O,14,FALSE)/100</f>
        <v>0.26200000000000001</v>
      </c>
      <c r="P992" s="21">
        <f>VLOOKUP($C992,'Advanced - Road'!B:T,18,FALSE)</f>
        <v>96.53</v>
      </c>
      <c r="Q992" s="21">
        <f>(P992+'Advanced - Road'!$S$33)/2</f>
        <v>97.675460878885332</v>
      </c>
      <c r="R992" s="32">
        <f t="shared" ref="R992" si="9655">AVERAGE(H992,L993)</f>
        <v>0.505</v>
      </c>
      <c r="S992" s="32">
        <f t="shared" ref="S992" si="9656">AVERAGE(I992,M993)</f>
        <v>0.26250000000000001</v>
      </c>
      <c r="T992" s="32">
        <f t="shared" ref="T992" si="9657">AVERAGE(J992,N993)</f>
        <v>0.13950000000000001</v>
      </c>
      <c r="U992" s="32">
        <f t="shared" ref="U992" si="9658">AVERAGE(K992,O993)</f>
        <v>0.22600000000000001</v>
      </c>
      <c r="V992" s="21">
        <f>Q992*Q993/'Advanced - Home'!$S$33</f>
        <v>97.36618828796631</v>
      </c>
      <c r="W992" s="21">
        <f t="shared" ref="W992" si="9659">AVERAGE(V992:V993)</f>
        <v>97.363648527814306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104</v>
      </c>
      <c r="Z992" s="23">
        <f t="shared" ref="Z992" si="9660">Y993-Y992</f>
        <v>4</v>
      </c>
      <c r="AA992" s="23">
        <f t="shared" ref="AA992" si="9661">Y992+Y993</f>
        <v>212</v>
      </c>
      <c r="AB992" s="22">
        <f t="shared" ref="AB992" si="9662">D992-Z992</f>
        <v>-4</v>
      </c>
      <c r="AC992" s="22">
        <f t="shared" ref="AC992" si="9663">AA992-E992</f>
        <v>212</v>
      </c>
      <c r="AD992" s="22">
        <f t="shared" si="9643"/>
        <v>104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0.53100000000000003</v>
      </c>
      <c r="I993" s="32">
        <f>VLOOKUP($C993,'Four Factors - Home'!$B:$O,8,FALSE)</f>
        <v>0.27100000000000002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0.221</v>
      </c>
      <c r="L993" s="32">
        <f>VLOOKUP($C993,'Four Factors - Home'!$B:$O,11,FALSE)/100</f>
        <v>0.48899999999999999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0.222</v>
      </c>
      <c r="P993" s="21">
        <f>VLOOKUP($C993,'Advanced - Home'!B:T,18,FALSE)</f>
        <v>98.19</v>
      </c>
      <c r="Q993" s="21">
        <f>(P993+'Advanced - Home'!$S$33)/2</f>
        <v>98.50288317256161</v>
      </c>
      <c r="R993" s="32">
        <f t="shared" ref="R993" si="9667">AVERAGE(H993,L992)</f>
        <v>0.52300000000000002</v>
      </c>
      <c r="S993" s="32">
        <f t="shared" ref="S993" si="9668">AVERAGE(I993,M992)</f>
        <v>0.27050000000000002</v>
      </c>
      <c r="T993" s="32">
        <f t="shared" ref="T993" si="9669">AVERAGE(J993,N992)</f>
        <v>0.14000000000000001</v>
      </c>
      <c r="U993" s="32">
        <f t="shared" ref="U993" si="9670">AVERAGE(K993,O992)</f>
        <v>0.24149999999999999</v>
      </c>
      <c r="V993" s="21">
        <f>Q993*Q992/'Advanced - Road'!$S$33</f>
        <v>97.361108767662301</v>
      </c>
      <c r="W993" s="21">
        <f t="shared" ref="W993" si="9671">W992</f>
        <v>97.363648527814306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-4</v>
      </c>
      <c r="AA993" s="23">
        <f t="shared" ref="AA993" si="9673">AA992</f>
        <v>212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0.52100000000000002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0.51500000000000001</v>
      </c>
      <c r="M994" s="31">
        <f>VLOOKUP($C994,'Four Factors - Road'!$B:$O,12,FALSE)</f>
        <v>0.27</v>
      </c>
      <c r="N994" s="31">
        <f>VLOOKUP($C994,'Four Factors - Road'!$B:$O,13,FALSE)/100</f>
        <v>0.14099999999999999</v>
      </c>
      <c r="O994" s="31">
        <f>VLOOKUP($C994,'Four Factors - Road'!$B:$O,14,FALSE)/100</f>
        <v>0.26200000000000001</v>
      </c>
      <c r="P994" s="17">
        <f>VLOOKUP($C994,'Advanced - Road'!B:T,18,FALSE)</f>
        <v>96.53</v>
      </c>
      <c r="Q994" s="17">
        <f>(P994+'Advanced - Road'!$S$33)/2</f>
        <v>97.675460878885332</v>
      </c>
      <c r="R994" s="31">
        <f t="shared" ref="R994" si="9675">AVERAGE(H994,L995)</f>
        <v>0.52249999999999996</v>
      </c>
      <c r="S994" s="31">
        <f t="shared" ref="S994" si="9676">AVERAGE(I994,M995)</f>
        <v>0.28300000000000003</v>
      </c>
      <c r="T994" s="31">
        <f t="shared" ref="T994" si="9677">AVERAGE(J994,N995)</f>
        <v>0.1535</v>
      </c>
      <c r="U994" s="31">
        <f t="shared" ref="U994" si="9678">AVERAGE(K994,O995)</f>
        <v>0.23199999999999998</v>
      </c>
      <c r="V994" s="17">
        <f>Q994*Q995/'Advanced - Home'!$S$33</f>
        <v>97.43043820669844</v>
      </c>
      <c r="W994" s="17">
        <f t="shared" ref="W994" si="9679">AVERAGE(V994:V995)</f>
        <v>97.427896770611625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0.53500000000000003</v>
      </c>
      <c r="I995" s="31">
        <f>VLOOKUP($C995,'Four Factors - Home'!$B:$O,8,FALSE)</f>
        <v>0.29599999999999999</v>
      </c>
      <c r="J995" s="31">
        <f>VLOOKUP($C995,'Four Factors - Home'!$B:$O,9,FALSE)/100</f>
        <v>0.14099999999999999</v>
      </c>
      <c r="K995" s="31">
        <f>VLOOKUP($C995,'Four Factors - Home'!$B:$O,10,FALSE)/100</f>
        <v>0.21199999999999999</v>
      </c>
      <c r="L995" s="31">
        <f>VLOOKUP($C995,'Four Factors - Home'!$B:$O,11,FALSE)/100</f>
        <v>0.52400000000000002</v>
      </c>
      <c r="M995" s="31">
        <f>VLOOKUP($C995,'Four Factors - Home'!$B:$O,12,FALSE)</f>
        <v>0.30299999999999999</v>
      </c>
      <c r="N995" s="31">
        <f>VLOOKUP($C995,'Four Factors - Home'!$B:$O,13,FALSE)/100</f>
        <v>0.16200000000000001</v>
      </c>
      <c r="O995" s="31">
        <f>VLOOKUP($C995,'Four Factors - Home'!$B:$O,14,FALSE)/100</f>
        <v>0.23399999999999999</v>
      </c>
      <c r="P995" s="17">
        <f>VLOOKUP($C995,'Advanced - Home'!B:T,18,FALSE)</f>
        <v>98.32</v>
      </c>
      <c r="Q995" s="17">
        <f>(P995+'Advanced - Home'!$S$33)/2</f>
        <v>98.567883172561608</v>
      </c>
      <c r="R995" s="31">
        <f t="shared" ref="R995" si="9687">AVERAGE(H995,L994)</f>
        <v>0.52500000000000002</v>
      </c>
      <c r="S995" s="31">
        <f t="shared" ref="S995" si="9688">AVERAGE(I995,M994)</f>
        <v>0.28300000000000003</v>
      </c>
      <c r="T995" s="31">
        <f t="shared" ref="T995" si="9689">AVERAGE(J995,N994)</f>
        <v>0.14099999999999999</v>
      </c>
      <c r="U995" s="31">
        <f t="shared" ref="U995" si="9690">AVERAGE(K995,O994)</f>
        <v>0.23699999999999999</v>
      </c>
      <c r="V995" s="17">
        <f>Q995*Q994/'Advanced - Road'!$S$33</f>
        <v>97.425355334524824</v>
      </c>
      <c r="W995" s="17">
        <f t="shared" ref="W995" si="9691">W994</f>
        <v>97.427896770611625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0.52100000000000002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0.51500000000000001</v>
      </c>
      <c r="M996" s="32">
        <f>VLOOKUP($C996,'Four Factors - Road'!$B:$O,12,FALSE)</f>
        <v>0.27</v>
      </c>
      <c r="N996" s="32">
        <f>VLOOKUP($C996,'Four Factors - Road'!$B:$O,13,FALSE)/100</f>
        <v>0.14099999999999999</v>
      </c>
      <c r="O996" s="32">
        <f>VLOOKUP($C996,'Four Factors - Road'!$B:$O,14,FALSE)/100</f>
        <v>0.26200000000000001</v>
      </c>
      <c r="P996" s="21">
        <f>VLOOKUP($C996,'Advanced - Road'!B:T,18,FALSE)</f>
        <v>96.53</v>
      </c>
      <c r="Q996" s="21">
        <f>(P996+'Advanced - Road'!$S$33)/2</f>
        <v>97.675460878885332</v>
      </c>
      <c r="R996" s="32">
        <f t="shared" ref="R996" si="9695">AVERAGE(H996,L997)</f>
        <v>0.52550000000000008</v>
      </c>
      <c r="S996" s="32">
        <f t="shared" ref="S996" si="9696">AVERAGE(I996,M997)</f>
        <v>0.26800000000000002</v>
      </c>
      <c r="T996" s="32">
        <f t="shared" ref="T996" si="9697">AVERAGE(J996,N997)</f>
        <v>0.14849999999999999</v>
      </c>
      <c r="U996" s="32">
        <f t="shared" ref="U996" si="9698">AVERAGE(K996,O997)</f>
        <v>0.2235</v>
      </c>
      <c r="V996" s="21">
        <f>Q996*Q997/'Advanced - Home'!$S$33</f>
        <v>96.600131564621677</v>
      </c>
      <c r="W996" s="21">
        <f t="shared" ref="W996" si="9699">AVERAGE(V996:V997)</f>
        <v>96.597611786769221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97.727883172561619</v>
      </c>
      <c r="R997" s="32">
        <f t="shared" ref="R997" si="9707">AVERAGE(H997,L996)</f>
        <v>0.51950000000000007</v>
      </c>
      <c r="S997" s="32">
        <f t="shared" ref="S997" si="9708">AVERAGE(I997,M996)</f>
        <v>0.28300000000000003</v>
      </c>
      <c r="T997" s="32">
        <f t="shared" ref="T997" si="9709">AVERAGE(J997,N996)</f>
        <v>0.14549999999999999</v>
      </c>
      <c r="U997" s="32">
        <f t="shared" ref="U997" si="9710">AVERAGE(K997,O996)</f>
        <v>0.26549999999999996</v>
      </c>
      <c r="V997" s="21">
        <f>Q997*Q996/'Advanced - Road'!$S$33</f>
        <v>96.595092008916751</v>
      </c>
      <c r="W997" s="21">
        <f t="shared" ref="W997" si="9711">W996</f>
        <v>96.597611786769221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0.52100000000000002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0.51500000000000001</v>
      </c>
      <c r="M998" s="31">
        <f>VLOOKUP($C998,'Four Factors - Road'!$B:$O,12,FALSE)</f>
        <v>0.27</v>
      </c>
      <c r="N998" s="31">
        <f>VLOOKUP($C998,'Four Factors - Road'!$B:$O,13,FALSE)/100</f>
        <v>0.14099999999999999</v>
      </c>
      <c r="O998" s="31">
        <f>VLOOKUP($C998,'Four Factors - Road'!$B:$O,14,FALSE)/100</f>
        <v>0.26200000000000001</v>
      </c>
      <c r="P998" s="17">
        <f>VLOOKUP($C998,'Advanced - Road'!B:T,18,FALSE)</f>
        <v>96.53</v>
      </c>
      <c r="Q998" s="17">
        <f>(P998+'Advanced - Road'!$S$33)/2</f>
        <v>97.675460878885332</v>
      </c>
      <c r="R998" s="31">
        <f t="shared" ref="R998" si="9715">AVERAGE(H998,L999)</f>
        <v>0.51200000000000001</v>
      </c>
      <c r="S998" s="31">
        <f t="shared" ref="S998" si="9716">AVERAGE(I998,M999)</f>
        <v>0.2515</v>
      </c>
      <c r="T998" s="31">
        <f t="shared" ref="T998" si="9717">AVERAGE(J998,N999)</f>
        <v>0.13800000000000001</v>
      </c>
      <c r="U998" s="31">
        <f t="shared" ref="U998" si="9718">AVERAGE(K998,O999)</f>
        <v>0.22849999999999998</v>
      </c>
      <c r="V998" s="17">
        <f>Q998*Q999/'Advanced - Home'!$S$33</f>
        <v>98.651186662608978</v>
      </c>
      <c r="W998" s="17">
        <f t="shared" ref="W998" si="9719">AVERAGE(V998:V999)</f>
        <v>98.64861338376096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0.26300000000000001</v>
      </c>
      <c r="J999" s="31">
        <f>VLOOKUP($C999,'Four Factors - Home'!$B:$O,9,FALSE)/100</f>
        <v>0.12300000000000001</v>
      </c>
      <c r="K999" s="31">
        <f>VLOOKUP($C999,'Four Factors - Home'!$B:$O,10,FALSE)/100</f>
        <v>0.184</v>
      </c>
      <c r="L999" s="31">
        <f>VLOOKUP($C999,'Four Factors - Home'!$B:$O,11,FALSE)/100</f>
        <v>0.503</v>
      </c>
      <c r="M999" s="31">
        <f>VLOOKUP($C999,'Four Factors - Home'!$B:$O,12,FALSE)</f>
        <v>0.24</v>
      </c>
      <c r="N999" s="31">
        <f>VLOOKUP($C999,'Four Factors - Home'!$B:$O,13,FALSE)/100</f>
        <v>0.13100000000000001</v>
      </c>
      <c r="O999" s="31">
        <f>VLOOKUP($C999,'Four Factors - Home'!$B:$O,14,FALSE)/100</f>
        <v>0.22699999999999998</v>
      </c>
      <c r="P999" s="17">
        <f>VLOOKUP($C999,'Advanced - Home'!B:T,18,FALSE)</f>
        <v>100.79</v>
      </c>
      <c r="Q999" s="17">
        <f>(P999+'Advanced - Home'!$S$33)/2</f>
        <v>99.802883172561621</v>
      </c>
      <c r="R999" s="31">
        <f t="shared" ref="R999" si="9727">AVERAGE(H999,L998)</f>
        <v>0.50900000000000001</v>
      </c>
      <c r="S999" s="31">
        <f t="shared" ref="S999" si="9728">AVERAGE(I999,M998)</f>
        <v>0.26650000000000001</v>
      </c>
      <c r="T999" s="31">
        <f t="shared" ref="T999" si="9729">AVERAGE(J999,N998)</f>
        <v>0.13200000000000001</v>
      </c>
      <c r="U999" s="31">
        <f t="shared" ref="U999" si="9730">AVERAGE(K999,O998)</f>
        <v>0.223</v>
      </c>
      <c r="V999" s="17">
        <f>Q999*Q998/'Advanced - Road'!$S$33</f>
        <v>98.646040104912927</v>
      </c>
      <c r="W999" s="17">
        <f t="shared" ref="W999" si="9731">W998</f>
        <v>98.64861338376096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0.52100000000000002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0.51500000000000001</v>
      </c>
      <c r="M1000" s="32">
        <f>VLOOKUP($C1000,'Four Factors - Road'!$B:$O,12,FALSE)</f>
        <v>0.27</v>
      </c>
      <c r="N1000" s="32">
        <f>VLOOKUP($C1000,'Four Factors - Road'!$B:$O,13,FALSE)/100</f>
        <v>0.14099999999999999</v>
      </c>
      <c r="O1000" s="32">
        <f>VLOOKUP($C1000,'Four Factors - Road'!$B:$O,14,FALSE)/100</f>
        <v>0.26200000000000001</v>
      </c>
      <c r="P1000" s="21">
        <f>VLOOKUP($C1000,'Advanced - Road'!B:T,18,FALSE)</f>
        <v>96.53</v>
      </c>
      <c r="Q1000" s="21">
        <f>(P1000+'Advanced - Road'!$S$33)/2</f>
        <v>97.675460878885332</v>
      </c>
      <c r="R1000" s="32">
        <f t="shared" ref="R1000" si="9735">AVERAGE(H1000,L1001)</f>
        <v>0.51449999999999996</v>
      </c>
      <c r="S1000" s="32">
        <f t="shared" ref="S1000" si="9736">AVERAGE(I1000,M1001)</f>
        <v>0.26300000000000001</v>
      </c>
      <c r="T1000" s="32">
        <f t="shared" ref="T1000" si="9737">AVERAGE(J1000,N1001)</f>
        <v>0.13700000000000001</v>
      </c>
      <c r="U1000" s="32">
        <f t="shared" ref="U1000" si="9738">AVERAGE(K1000,O1001)</f>
        <v>0.2495</v>
      </c>
      <c r="V1000" s="21">
        <f>Q1000*Q1001/'Advanced - Home'!$S$33</f>
        <v>97.331592177879784</v>
      </c>
      <c r="W1000" s="21">
        <f t="shared" ref="W1000" si="9739">AVERAGE(V1000:V1001)</f>
        <v>97.329053320154202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98.467883172561613</v>
      </c>
      <c r="R1001" s="32">
        <f t="shared" ref="R1001" si="9747">AVERAGE(H1001,L1000)</f>
        <v>0.51750000000000007</v>
      </c>
      <c r="S1001" s="32">
        <f t="shared" ref="S1001" si="9748">AVERAGE(I1001,M1000)</f>
        <v>0.25</v>
      </c>
      <c r="T1001" s="32">
        <f t="shared" ref="T1001" si="9749">AVERAGE(J1001,N1000)</f>
        <v>0.14299999999999999</v>
      </c>
      <c r="U1001" s="32">
        <f t="shared" ref="U1001" si="9750">AVERAGE(K1001,O1000)</f>
        <v>0.26750000000000002</v>
      </c>
      <c r="V1001" s="21">
        <f>Q1001*Q1000/'Advanced - Road'!$S$33</f>
        <v>97.326514462428634</v>
      </c>
      <c r="W1001" s="21">
        <f t="shared" ref="W1001" si="9751">W1000</f>
        <v>97.329053320154202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0.52100000000000002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0.51500000000000001</v>
      </c>
      <c r="M1002" s="31">
        <f>VLOOKUP($C1002,'Four Factors - Road'!$B:$O,12,FALSE)</f>
        <v>0.27</v>
      </c>
      <c r="N1002" s="31">
        <f>VLOOKUP($C1002,'Four Factors - Road'!$B:$O,13,FALSE)/100</f>
        <v>0.14099999999999999</v>
      </c>
      <c r="O1002" s="31">
        <f>VLOOKUP($C1002,'Four Factors - Road'!$B:$O,14,FALSE)/100</f>
        <v>0.26200000000000001</v>
      </c>
      <c r="P1002" s="17">
        <f>VLOOKUP($C1002,'Advanced - Road'!B:T,18,FALSE)</f>
        <v>96.53</v>
      </c>
      <c r="Q1002" s="17">
        <f>(P1002+'Advanced - Road'!$S$33)/2</f>
        <v>97.675460878885332</v>
      </c>
      <c r="R1002" s="31">
        <f t="shared" ref="R1002" si="9755">AVERAGE(H1002,L1003)</f>
        <v>0.50849999999999995</v>
      </c>
      <c r="S1002" s="31">
        <f t="shared" ref="S1002" si="9756">AVERAGE(I1002,M1003)</f>
        <v>0.26500000000000001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0.22550000000000001</v>
      </c>
      <c r="V1002" s="17">
        <f>Q1002*Q1003/'Advanced - Home'!$S$33</f>
        <v>98.666013566931767</v>
      </c>
      <c r="W1002" s="17">
        <f t="shared" ref="W1002" si="9759">AVERAGE(V1002:V1003)</f>
        <v>98.663439901329554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0.51900000000000002</v>
      </c>
      <c r="I1003" s="31">
        <f>VLOOKUP($C1003,'Four Factors - Home'!$B:$O,8,FALSE)</f>
        <v>0.30199999999999999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0.26800000000000002</v>
      </c>
      <c r="L1003" s="31">
        <f>VLOOKUP($C1003,'Four Factors - Home'!$B:$O,11,FALSE)/100</f>
        <v>0.496</v>
      </c>
      <c r="M1003" s="31">
        <f>VLOOKUP($C1003,'Four Factors - Home'!$B:$O,12,FALSE)</f>
        <v>0.26700000000000002</v>
      </c>
      <c r="N1003" s="31">
        <f>VLOOKUP($C1003,'Four Factors - Home'!$B:$O,13,FALSE)/100</f>
        <v>0.13400000000000001</v>
      </c>
      <c r="O1003" s="31">
        <f>VLOOKUP($C1003,'Four Factors - Home'!$B:$O,14,FALSE)/100</f>
        <v>0.221</v>
      </c>
      <c r="P1003" s="17">
        <f>VLOOKUP($C1003,'Advanced - Home'!B:T,18,FALSE)</f>
        <v>100.82</v>
      </c>
      <c r="Q1003" s="17">
        <f>(P1003+'Advanced - Home'!$S$33)/2</f>
        <v>99.817883172561608</v>
      </c>
      <c r="R1003" s="31">
        <f t="shared" ref="R1003" si="9767">AVERAGE(H1003,L1002)</f>
        <v>0.51700000000000002</v>
      </c>
      <c r="S1003" s="31">
        <f t="shared" ref="S1003" si="9768">AVERAGE(I1003,M1002)</f>
        <v>0.28600000000000003</v>
      </c>
      <c r="T1003" s="31">
        <f t="shared" ref="T1003" si="9769">AVERAGE(J1003,N1002)</f>
        <v>0.14399999999999999</v>
      </c>
      <c r="U1003" s="31">
        <f t="shared" ref="U1003" si="9770">AVERAGE(K1003,O1002)</f>
        <v>0.26500000000000001</v>
      </c>
      <c r="V1003" s="17">
        <f>Q1003*Q1002/'Advanced - Road'!$S$33</f>
        <v>98.660866235727354</v>
      </c>
      <c r="W1003" s="17">
        <f t="shared" ref="W1003" si="9771">W1002</f>
        <v>98.663439901329554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0.52100000000000002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0.51500000000000001</v>
      </c>
      <c r="M1004" s="32">
        <f>VLOOKUP($C1004,'Four Factors - Road'!$B:$O,12,FALSE)</f>
        <v>0.27</v>
      </c>
      <c r="N1004" s="32">
        <f>VLOOKUP($C1004,'Four Factors - Road'!$B:$O,13,FALSE)/100</f>
        <v>0.14099999999999999</v>
      </c>
      <c r="O1004" s="32">
        <f>VLOOKUP($C1004,'Four Factors - Road'!$B:$O,14,FALSE)/100</f>
        <v>0.26200000000000001</v>
      </c>
      <c r="P1004" s="21">
        <f>VLOOKUP($C1004,'Advanced - Road'!B:T,18,FALSE)</f>
        <v>96.53</v>
      </c>
      <c r="Q1004" s="21">
        <f>(P1004+'Advanced - Road'!$S$33)/2</f>
        <v>97.675460878885332</v>
      </c>
      <c r="R1004" s="32">
        <f t="shared" ref="R1004" si="9775">AVERAGE(H1004,L1005)</f>
        <v>0.51449999999999996</v>
      </c>
      <c r="S1004" s="32">
        <f t="shared" ref="S1004" si="9776">AVERAGE(I1004,M1005)</f>
        <v>0.26800000000000002</v>
      </c>
      <c r="T1004" s="32">
        <f t="shared" ref="T1004" si="9777">AVERAGE(J1004,N1005)</f>
        <v>0.14200000000000002</v>
      </c>
      <c r="U1004" s="32">
        <f t="shared" ref="U1004" si="9778">AVERAGE(K1004,O1005)</f>
        <v>0.22900000000000001</v>
      </c>
      <c r="V1004" s="21">
        <f>Q1004*Q1005/'Advanced - Home'!$S$33</f>
        <v>97.035054091423788</v>
      </c>
      <c r="W1004" s="21">
        <f t="shared" ref="W1004" si="9779">AVERAGE(V1004:V1005)</f>
        <v>97.032522968781905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0.47799999999999998</v>
      </c>
      <c r="I1005" s="32">
        <f>VLOOKUP($C1005,'Four Factors - Home'!$B:$O,8,FALSE)</f>
        <v>0.25900000000000001</v>
      </c>
      <c r="J1005" s="32">
        <f>VLOOKUP($C1005,'Four Factors - Home'!$B:$O,9,FALSE)/100</f>
        <v>0.13300000000000001</v>
      </c>
      <c r="K1005" s="32">
        <f>VLOOKUP($C1005,'Four Factors - Home'!$B:$O,10,FALSE)/100</f>
        <v>0.22800000000000001</v>
      </c>
      <c r="L1005" s="32">
        <f>VLOOKUP($C1005,'Four Factors - Home'!$B:$O,11,FALSE)/100</f>
        <v>0.50800000000000001</v>
      </c>
      <c r="M1005" s="32">
        <f>VLOOKUP($C1005,'Four Factors - Home'!$B:$O,12,FALSE)</f>
        <v>0.27300000000000002</v>
      </c>
      <c r="N1005" s="32">
        <f>VLOOKUP($C1005,'Four Factors - Home'!$B:$O,13,FALSE)/100</f>
        <v>0.13900000000000001</v>
      </c>
      <c r="O1005" s="32">
        <f>VLOOKUP($C1005,'Four Factors - Home'!$B:$O,14,FALSE)/100</f>
        <v>0.22800000000000001</v>
      </c>
      <c r="P1005" s="21">
        <f>VLOOKUP($C1005,'Advanced - Home'!B:T,18,FALSE)</f>
        <v>97.52</v>
      </c>
      <c r="Q1005" s="21">
        <f>(P1005+'Advanced - Home'!$S$33)/2</f>
        <v>98.167883172561616</v>
      </c>
      <c r="R1005" s="32">
        <f t="shared" ref="R1005" si="9787">AVERAGE(H1005,L1004)</f>
        <v>0.4965</v>
      </c>
      <c r="S1005" s="32">
        <f t="shared" ref="S1005" si="9788">AVERAGE(I1005,M1004)</f>
        <v>0.26450000000000001</v>
      </c>
      <c r="T1005" s="32">
        <f t="shared" ref="T1005" si="9789">AVERAGE(J1005,N1004)</f>
        <v>0.13700000000000001</v>
      </c>
      <c r="U1005" s="32">
        <f t="shared" ref="U1005" si="9790">AVERAGE(K1005,O1004)</f>
        <v>0.245</v>
      </c>
      <c r="V1005" s="21">
        <f>Q1005*Q1004/'Advanced - Road'!$S$33</f>
        <v>97.029991846140035</v>
      </c>
      <c r="W1005" s="21">
        <f t="shared" ref="W1005" si="9791">W1004</f>
        <v>97.032522968781905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0.52100000000000002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0.51500000000000001</v>
      </c>
      <c r="M1006" s="31">
        <f>VLOOKUP($C1006,'Four Factors - Road'!$B:$O,12,FALSE)</f>
        <v>0.27</v>
      </c>
      <c r="N1006" s="31">
        <f>VLOOKUP($C1006,'Four Factors - Road'!$B:$O,13,FALSE)/100</f>
        <v>0.14099999999999999</v>
      </c>
      <c r="O1006" s="31">
        <f>VLOOKUP($C1006,'Four Factors - Road'!$B:$O,14,FALSE)/100</f>
        <v>0.26200000000000001</v>
      </c>
      <c r="P1006" s="17">
        <f>VLOOKUP($C1006,'Advanced - Road'!B:T,18,FALSE)</f>
        <v>96.53</v>
      </c>
      <c r="Q1006" s="17">
        <f>(P1006+'Advanced - Road'!$S$33)/2</f>
        <v>97.675460878885332</v>
      </c>
      <c r="R1006" s="31">
        <f t="shared" ref="R1006" si="9795">AVERAGE(H1006,L1007)</f>
        <v>0.50849999999999995</v>
      </c>
      <c r="S1006" s="31">
        <f t="shared" ref="S1006" si="9796">AVERAGE(I1006,M1007)</f>
        <v>0.28949999999999998</v>
      </c>
      <c r="T1006" s="31">
        <f t="shared" ref="T1006" si="9797">AVERAGE(J1006,N1007)</f>
        <v>0.14400000000000002</v>
      </c>
      <c r="U1006" s="31">
        <f t="shared" ref="U1006" si="9798">AVERAGE(K1006,O1007)</f>
        <v>0.23349999999999999</v>
      </c>
      <c r="V1006" s="17">
        <f>Q1006*Q1007/'Advanced - Home'!$S$33</f>
        <v>98.591879045317768</v>
      </c>
      <c r="W1006" s="17">
        <f t="shared" ref="W1006" si="9799">AVERAGE(V1006:V1007)</f>
        <v>98.589307313486472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0.50600000000000001</v>
      </c>
      <c r="I1007" s="31">
        <f>VLOOKUP($C1007,'Four Factors - Home'!$B:$O,8,FALSE)</f>
        <v>0.26900000000000002</v>
      </c>
      <c r="J1007" s="31">
        <f>VLOOKUP($C1007,'Four Factors - Home'!$B:$O,9,FALSE)/100</f>
        <v>0.16600000000000001</v>
      </c>
      <c r="K1007" s="31">
        <f>VLOOKUP($C1007,'Four Factors - Home'!$B:$O,10,FALSE)/100</f>
        <v>0.215</v>
      </c>
      <c r="L1007" s="31">
        <f>VLOOKUP($C1007,'Four Factors - Home'!$B:$O,11,FALSE)/100</f>
        <v>0.496</v>
      </c>
      <c r="M1007" s="31">
        <f>VLOOKUP($C1007,'Four Factors - Home'!$B:$O,12,FALSE)</f>
        <v>0.316</v>
      </c>
      <c r="N1007" s="31">
        <f>VLOOKUP($C1007,'Four Factors - Home'!$B:$O,13,FALSE)/100</f>
        <v>0.14300000000000002</v>
      </c>
      <c r="O1007" s="31">
        <f>VLOOKUP($C1007,'Four Factors - Home'!$B:$O,14,FALSE)/100</f>
        <v>0.23699999999999999</v>
      </c>
      <c r="P1007" s="17">
        <f>VLOOKUP($C1007,'Advanced - Home'!B:T,18,FALSE)</f>
        <v>100.67</v>
      </c>
      <c r="Q1007" s="17">
        <f>(P1007+'Advanced - Home'!$S$33)/2</f>
        <v>99.742883172561619</v>
      </c>
      <c r="R1007" s="31">
        <f t="shared" ref="R1007" si="9807">AVERAGE(H1007,L1006)</f>
        <v>0.51049999999999995</v>
      </c>
      <c r="S1007" s="31">
        <f t="shared" ref="S1007" si="9808">AVERAGE(I1007,M1006)</f>
        <v>0.26950000000000002</v>
      </c>
      <c r="T1007" s="31">
        <f t="shared" ref="T1007" si="9809">AVERAGE(J1007,N1006)</f>
        <v>0.1535</v>
      </c>
      <c r="U1007" s="31">
        <f t="shared" ref="U1007" si="9810">AVERAGE(K1007,O1006)</f>
        <v>0.23849999999999999</v>
      </c>
      <c r="V1007" s="17">
        <f>Q1007*Q1006/'Advanced - Road'!$S$33</f>
        <v>98.586735581655191</v>
      </c>
      <c r="W1007" s="17">
        <f t="shared" ref="W1007" si="9811">W1006</f>
        <v>98.589307313486472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0.52100000000000002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0.51500000000000001</v>
      </c>
      <c r="M1008" s="32">
        <f>VLOOKUP($C1008,'Four Factors - Road'!$B:$O,12,FALSE)</f>
        <v>0.27</v>
      </c>
      <c r="N1008" s="32">
        <f>VLOOKUP($C1008,'Four Factors - Road'!$B:$O,13,FALSE)/100</f>
        <v>0.14099999999999999</v>
      </c>
      <c r="O1008" s="32">
        <f>VLOOKUP($C1008,'Four Factors - Road'!$B:$O,14,FALSE)/100</f>
        <v>0.26200000000000001</v>
      </c>
      <c r="P1008" s="21">
        <f>VLOOKUP($C1008,'Advanced - Road'!B:T,18,FALSE)</f>
        <v>96.53</v>
      </c>
      <c r="Q1008" s="21">
        <f>(P1008+'Advanced - Road'!$S$33)/2</f>
        <v>97.675460878885332</v>
      </c>
      <c r="R1008" s="32">
        <f t="shared" ref="R1008" si="9815">AVERAGE(H1008,L1009)</f>
        <v>0.51750000000000007</v>
      </c>
      <c r="S1008" s="32">
        <f t="shared" ref="S1008" si="9816">AVERAGE(I1008,M1009)</f>
        <v>0.29900000000000004</v>
      </c>
      <c r="T1008" s="32">
        <f t="shared" ref="T1008" si="9817">AVERAGE(J1008,N1009)</f>
        <v>0.14549999999999999</v>
      </c>
      <c r="U1008" s="32">
        <f t="shared" ref="U1008" si="9818">AVERAGE(K1008,O1009)</f>
        <v>0.22650000000000001</v>
      </c>
      <c r="V1008" s="21">
        <f>Q1008*Q1009/'Advanced - Home'!$S$33</f>
        <v>99.268974342725627</v>
      </c>
      <c r="W1008" s="21">
        <f t="shared" ref="W1008" si="9819">AVERAGE(V1008:V1009)</f>
        <v>99.266384949119896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</v>
      </c>
      <c r="I1009" s="32">
        <f>VLOOKUP($C1009,'Four Factors - Home'!$B:$O,8,FALSE)</f>
        <v>0.30199999999999999</v>
      </c>
      <c r="J1009" s="32">
        <f>VLOOKUP($C1009,'Four Factors - Home'!$B:$O,9,FALSE)/100</f>
        <v>0.152</v>
      </c>
      <c r="K1009" s="32">
        <f>VLOOKUP($C1009,'Four Factors - Home'!$B:$O,10,FALSE)/100</f>
        <v>0.26700000000000002</v>
      </c>
      <c r="L1009" s="32">
        <f>VLOOKUP($C1009,'Four Factors - Home'!$B:$O,11,FALSE)/100</f>
        <v>0.51400000000000001</v>
      </c>
      <c r="M1009" s="32">
        <f>VLOOKUP($C1009,'Four Factors - Home'!$B:$O,12,FALSE)</f>
        <v>0.33500000000000002</v>
      </c>
      <c r="N1009" s="32">
        <f>VLOOKUP($C1009,'Four Factors - Home'!$B:$O,13,FALSE)/100</f>
        <v>0.14599999999999999</v>
      </c>
      <c r="O1009" s="32">
        <f>VLOOKUP($C1009,'Four Factors - Home'!$B:$O,14,FALSE)/100</f>
        <v>0.223</v>
      </c>
      <c r="P1009" s="21">
        <f>VLOOKUP($C1009,'Advanced - Home'!B:T,18,FALSE)</f>
        <v>102.04</v>
      </c>
      <c r="Q1009" s="21">
        <f>(P1009+'Advanced - Home'!$S$33)/2</f>
        <v>100.42788317256162</v>
      </c>
      <c r="R1009" s="32">
        <f t="shared" ref="R1009" si="9827">AVERAGE(H1009,L1008)</f>
        <v>0.50750000000000006</v>
      </c>
      <c r="S1009" s="32">
        <f t="shared" ref="S1009" si="9828">AVERAGE(I1009,M1008)</f>
        <v>0.28600000000000003</v>
      </c>
      <c r="T1009" s="32">
        <f t="shared" ref="T1009" si="9829">AVERAGE(J1009,N1008)</f>
        <v>0.14649999999999999</v>
      </c>
      <c r="U1009" s="32">
        <f t="shared" ref="U1009" si="9830">AVERAGE(K1009,O1008)</f>
        <v>0.26450000000000001</v>
      </c>
      <c r="V1009" s="21">
        <f>Q1009*Q1008/'Advanced - Road'!$S$33</f>
        <v>99.263795555514179</v>
      </c>
      <c r="W1009" s="21">
        <f t="shared" ref="W1009" si="9831">W1008</f>
        <v>99.266384949119896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0.52100000000000002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0.51500000000000001</v>
      </c>
      <c r="M1010" s="31">
        <f>VLOOKUP($C1010,'Four Factors - Road'!$B:$O,12,FALSE)</f>
        <v>0.27</v>
      </c>
      <c r="N1010" s="31">
        <f>VLOOKUP($C1010,'Four Factors - Road'!$B:$O,13,FALSE)/100</f>
        <v>0.14099999999999999</v>
      </c>
      <c r="O1010" s="31">
        <f>VLOOKUP($C1010,'Four Factors - Road'!$B:$O,14,FALSE)/100</f>
        <v>0.26200000000000001</v>
      </c>
      <c r="P1010" s="17">
        <f>VLOOKUP($C1010,'Advanced - Road'!B:T,18,FALSE)</f>
        <v>96.53</v>
      </c>
      <c r="Q1010" s="17">
        <f>(P1010+'Advanced - Road'!$S$33)/2</f>
        <v>97.675460878885332</v>
      </c>
      <c r="R1010" s="31">
        <f t="shared" ref="R1010" si="9835">AVERAGE(H1010,L1011)</f>
        <v>0.51300000000000001</v>
      </c>
      <c r="S1010" s="31">
        <f t="shared" ref="S1010" si="9836">AVERAGE(I1010,M1011)</f>
        <v>0.29200000000000004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0.22949999999999998</v>
      </c>
      <c r="V1010" s="17">
        <f>Q1010*Q1011/'Advanced - Home'!$S$33</f>
        <v>97.835706924854975</v>
      </c>
      <c r="W1010" s="17">
        <f t="shared" ref="W1010" si="9839">AVERAGE(V1010:V1011)</f>
        <v>97.833154917487121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2</v>
      </c>
      <c r="AA1010" s="19">
        <f t="shared" ref="AA1010" si="9841">Y1010+Y1011</f>
        <v>216</v>
      </c>
      <c r="AB1010" s="4">
        <f t="shared" ref="AB1010" si="9842">D1010-Z1010</f>
        <v>-2</v>
      </c>
      <c r="AC1010" s="4">
        <f t="shared" ref="AC1010" si="9843">AA1010-E1010</f>
        <v>216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0.13500000000000001</v>
      </c>
      <c r="K1011" s="31">
        <f>VLOOKUP($C1011,'Four Factors - Home'!$B:$O,10,FALSE)/100</f>
        <v>0.22899999999999998</v>
      </c>
      <c r="L1011" s="31">
        <f>VLOOKUP($C1011,'Four Factors - Home'!$B:$O,11,FALSE)/100</f>
        <v>0.505</v>
      </c>
      <c r="M1011" s="31">
        <f>VLOOKUP($C1011,'Four Factors - Home'!$B:$O,12,FALSE)</f>
        <v>0.32100000000000001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99.14</v>
      </c>
      <c r="Q1011" s="17">
        <f>(P1011+'Advanced - Home'!$S$33)/2</f>
        <v>98.977883172561619</v>
      </c>
      <c r="R1011" s="31">
        <f t="shared" ref="R1011" si="9847">AVERAGE(H1011,L1010)</f>
        <v>0.52300000000000002</v>
      </c>
      <c r="S1011" s="31">
        <f t="shared" ref="S1011" si="9848">AVERAGE(I1011,M1010)</f>
        <v>0.26850000000000002</v>
      </c>
      <c r="T1011" s="31">
        <f t="shared" ref="T1011" si="9849">AVERAGE(J1011,N1010)</f>
        <v>0.13800000000000001</v>
      </c>
      <c r="U1011" s="31">
        <f t="shared" ref="U1011" si="9850">AVERAGE(K1011,O1010)</f>
        <v>0.2455</v>
      </c>
      <c r="V1011" s="17">
        <f>Q1011*Q1010/'Advanced - Road'!$S$33</f>
        <v>97.830602910119254</v>
      </c>
      <c r="W1011" s="17">
        <f t="shared" ref="W1011" si="9851">W1010</f>
        <v>97.833154917487121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-2</v>
      </c>
      <c r="AA1011" s="19">
        <f t="shared" ref="AA1011" si="9853">AA1010</f>
        <v>216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0.52100000000000002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0.51500000000000001</v>
      </c>
      <c r="M1012" s="32">
        <f>VLOOKUP($C1012,'Four Factors - Road'!$B:$O,12,FALSE)</f>
        <v>0.27</v>
      </c>
      <c r="N1012" s="32">
        <f>VLOOKUP($C1012,'Four Factors - Road'!$B:$O,13,FALSE)/100</f>
        <v>0.14099999999999999</v>
      </c>
      <c r="O1012" s="32">
        <f>VLOOKUP($C1012,'Four Factors - Road'!$B:$O,14,FALSE)/100</f>
        <v>0.26200000000000001</v>
      </c>
      <c r="P1012" s="21">
        <f>VLOOKUP($C1012,'Advanced - Road'!B:T,18,FALSE)</f>
        <v>96.53</v>
      </c>
      <c r="Q1012" s="21">
        <f>(P1012+'Advanced - Road'!$S$33)/2</f>
        <v>97.675460878885332</v>
      </c>
      <c r="R1012" s="32">
        <f t="shared" ref="R1012" si="9855">AVERAGE(H1012,L1013)</f>
        <v>0.52400000000000002</v>
      </c>
      <c r="S1012" s="32">
        <f t="shared" ref="S1012" si="9856">AVERAGE(I1012,M1013)</f>
        <v>0.28449999999999998</v>
      </c>
      <c r="T1012" s="32">
        <f t="shared" ref="T1012" si="9857">AVERAGE(J1012,N1013)</f>
        <v>0.14599999999999999</v>
      </c>
      <c r="U1012" s="32">
        <f t="shared" ref="U1012" si="9858">AVERAGE(K1012,O1013)</f>
        <v>0.22949999999999998</v>
      </c>
      <c r="V1012" s="21">
        <f>Q1012*Q1013/'Advanced - Home'!$S$33</f>
        <v>97.074592502951248</v>
      </c>
      <c r="W1012" s="21">
        <f t="shared" ref="W1012" si="9859">AVERAGE(V1012:V1013)</f>
        <v>97.072060348964868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0.52600000000000002</v>
      </c>
      <c r="I1013" s="32">
        <f>VLOOKUP($C1013,'Four Factors - Home'!$B:$O,8,FALSE)</f>
        <v>0.29599999999999999</v>
      </c>
      <c r="J1013" s="32">
        <f>VLOOKUP($C1013,'Four Factors - Home'!$B:$O,9,FALSE)/100</f>
        <v>0.157</v>
      </c>
      <c r="K1013" s="32">
        <f>VLOOKUP($C1013,'Four Factors - Home'!$B:$O,10,FALSE)/100</f>
        <v>0.20800000000000002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0.30599999999999999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0.22899999999999998</v>
      </c>
      <c r="P1013" s="21">
        <f>VLOOKUP($C1013,'Advanced - Home'!B:T,18,FALSE)</f>
        <v>97.6</v>
      </c>
      <c r="Q1013" s="21">
        <f>(P1013+'Advanced - Home'!$S$33)/2</f>
        <v>98.207883172561623</v>
      </c>
      <c r="R1013" s="32">
        <f t="shared" ref="R1013" si="9867">AVERAGE(H1013,L1012)</f>
        <v>0.52049999999999996</v>
      </c>
      <c r="S1013" s="32">
        <f t="shared" ref="S1013" si="9868">AVERAGE(I1013,M1012)</f>
        <v>0.28300000000000003</v>
      </c>
      <c r="T1013" s="32">
        <f t="shared" ref="T1013" si="9869">AVERAGE(J1013,N1012)</f>
        <v>0.14899999999999999</v>
      </c>
      <c r="U1013" s="32">
        <f t="shared" ref="U1013" si="9870">AVERAGE(K1013,O1012)</f>
        <v>0.23500000000000001</v>
      </c>
      <c r="V1013" s="21">
        <f>Q1013*Q1012/'Advanced - Road'!$S$33</f>
        <v>97.069528194978503</v>
      </c>
      <c r="W1013" s="21">
        <f t="shared" ref="W1013" si="9871">W1012</f>
        <v>97.072060348964868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0.52100000000000002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0.51500000000000001</v>
      </c>
      <c r="M1014" s="31">
        <f>VLOOKUP($C1014,'Four Factors - Road'!$B:$O,12,FALSE)</f>
        <v>0.27</v>
      </c>
      <c r="N1014" s="31">
        <f>VLOOKUP($C1014,'Four Factors - Road'!$B:$O,13,FALSE)/100</f>
        <v>0.14099999999999999</v>
      </c>
      <c r="O1014" s="31">
        <f>VLOOKUP($C1014,'Four Factors - Road'!$B:$O,14,FALSE)/100</f>
        <v>0.26200000000000001</v>
      </c>
      <c r="P1014" s="17">
        <f>VLOOKUP($C1014,'Advanced - Road'!B:T,18,FALSE)</f>
        <v>96.53</v>
      </c>
      <c r="Q1014" s="17">
        <f>(P1014+'Advanced - Road'!$S$33)/2</f>
        <v>97.675460878885332</v>
      </c>
      <c r="R1014" s="31">
        <f t="shared" ref="R1014" si="9875">AVERAGE(H1014,L1015)</f>
        <v>0.50350000000000006</v>
      </c>
      <c r="S1014" s="31">
        <f t="shared" ref="S1014" si="9876">AVERAGE(I1014,M1015)</f>
        <v>0.25750000000000001</v>
      </c>
      <c r="T1014" s="31">
        <f t="shared" ref="T1014" si="9877">AVERAGE(J1014,N1015)</f>
        <v>0.14899999999999999</v>
      </c>
      <c r="U1014" s="31">
        <f t="shared" ref="U1014" si="9878">AVERAGE(K1014,O1015)</f>
        <v>0.2225</v>
      </c>
      <c r="V1014" s="17">
        <f>Q1014*Q1015/'Advanced - Home'!$S$33</f>
        <v>96.881842746754856</v>
      </c>
      <c r="W1014" s="17">
        <f t="shared" ref="W1014" si="9879">AVERAGE(V1014:V1015)</f>
        <v>96.879315620572882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0.52900000000000003</v>
      </c>
      <c r="I1015" s="31">
        <f>VLOOKUP($C1015,'Four Factors - Home'!$B:$O,8,FALSE)</f>
        <v>0.29199999999999998</v>
      </c>
      <c r="J1015" s="31">
        <f>VLOOKUP($C1015,'Four Factors - Home'!$B:$O,9,FALSE)/100</f>
        <v>0.13699999999999998</v>
      </c>
      <c r="K1015" s="31">
        <f>VLOOKUP($C1015,'Four Factors - Home'!$B:$O,10,FALSE)/100</f>
        <v>0.22699999999999998</v>
      </c>
      <c r="L1015" s="31">
        <f>VLOOKUP($C1015,'Four Factors - Home'!$B:$O,11,FALSE)/100</f>
        <v>0.48599999999999999</v>
      </c>
      <c r="M1015" s="31">
        <f>VLOOKUP($C1015,'Four Factors - Home'!$B:$O,12,FALSE)</f>
        <v>0.252</v>
      </c>
      <c r="N1015" s="31">
        <f>VLOOKUP($C1015,'Four Factors - Home'!$B:$O,13,FALSE)/100</f>
        <v>0.153</v>
      </c>
      <c r="O1015" s="31">
        <f>VLOOKUP($C1015,'Four Factors - Home'!$B:$O,14,FALSE)/100</f>
        <v>0.215</v>
      </c>
      <c r="P1015" s="17">
        <f>VLOOKUP($C1015,'Advanced - Home'!B:T,18,FALSE)</f>
        <v>97.21</v>
      </c>
      <c r="Q1015" s="17">
        <f>(P1015+'Advanced - Home'!$S$33)/2</f>
        <v>98.012883172561615</v>
      </c>
      <c r="R1015" s="31">
        <f t="shared" ref="R1015" si="9887">AVERAGE(H1015,L1014)</f>
        <v>0.52200000000000002</v>
      </c>
      <c r="S1015" s="31">
        <f t="shared" ref="S1015" si="9888">AVERAGE(I1015,M1014)</f>
        <v>0.28100000000000003</v>
      </c>
      <c r="T1015" s="31">
        <f t="shared" ref="T1015" si="9889">AVERAGE(J1015,N1014)</f>
        <v>0.13899999999999998</v>
      </c>
      <c r="U1015" s="31">
        <f t="shared" ref="U1015" si="9890">AVERAGE(K1015,O1014)</f>
        <v>0.2445</v>
      </c>
      <c r="V1015" s="17">
        <f>Q1015*Q1014/'Advanced - Road'!$S$33</f>
        <v>96.876788494390908</v>
      </c>
      <c r="W1015" s="17">
        <f t="shared" ref="W1015" si="9891">W1014</f>
        <v>96.879315620572882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0.52100000000000002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0.51500000000000001</v>
      </c>
      <c r="M1016" s="32">
        <f>VLOOKUP($C1016,'Four Factors - Road'!$B:$O,12,FALSE)</f>
        <v>0.27</v>
      </c>
      <c r="N1016" s="32">
        <f>VLOOKUP($C1016,'Four Factors - Road'!$B:$O,13,FALSE)/100</f>
        <v>0.14099999999999999</v>
      </c>
      <c r="O1016" s="32">
        <f>VLOOKUP($C1016,'Four Factors - Road'!$B:$O,14,FALSE)/100</f>
        <v>0.26200000000000001</v>
      </c>
      <c r="P1016" s="21">
        <f>VLOOKUP($C1016,'Advanced - Road'!B:T,18,FALSE)</f>
        <v>96.53</v>
      </c>
      <c r="Q1016" s="21">
        <f>(P1016+'Advanced - Road'!$S$33)/2</f>
        <v>97.675460878885332</v>
      </c>
      <c r="R1016" s="32">
        <f t="shared" ref="R1016" si="9895">AVERAGE(H1016,L1017)</f>
        <v>0.51249999999999996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97.020227187100986</v>
      </c>
      <c r="W1016" s="21">
        <f t="shared" ref="W1016" si="9899">AVERAGE(V1016:V1017)</f>
        <v>97.017696451213283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98.152883172561616</v>
      </c>
      <c r="R1017" s="32">
        <f t="shared" ref="R1017" si="9907">AVERAGE(H1017,L1016)</f>
        <v>0.52049999999999996</v>
      </c>
      <c r="S1017" s="32">
        <f t="shared" ref="S1017" si="9908">AVERAGE(I1017,M1016)</f>
        <v>0.29249999999999998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0.26549999999999996</v>
      </c>
      <c r="V1017" s="21">
        <f>Q1017*Q1016/'Advanced - Road'!$S$33</f>
        <v>97.015165715325594</v>
      </c>
      <c r="W1017" s="21">
        <f t="shared" ref="W1017" si="9911">W1016</f>
        <v>97.017696451213283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0.52100000000000002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0.51500000000000001</v>
      </c>
      <c r="M1018" s="31">
        <f>VLOOKUP($C1018,'Four Factors - Road'!$B:$O,12,FALSE)</f>
        <v>0.27</v>
      </c>
      <c r="N1018" s="31">
        <f>VLOOKUP($C1018,'Four Factors - Road'!$B:$O,13,FALSE)/100</f>
        <v>0.14099999999999999</v>
      </c>
      <c r="O1018" s="31">
        <f>VLOOKUP($C1018,'Four Factors - Road'!$B:$O,14,FALSE)/100</f>
        <v>0.26200000000000001</v>
      </c>
      <c r="P1018" s="17">
        <f>VLOOKUP($C1018,'Advanced - Road'!B:T,18,FALSE)</f>
        <v>96.53</v>
      </c>
      <c r="Q1018" s="17">
        <f>(P1018+'Advanced - Road'!$S$33)/2</f>
        <v>97.675460878885332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0.13950000000000001</v>
      </c>
      <c r="U1018" s="31">
        <f t="shared" ref="U1018" si="9918">AVERAGE(K1018,O1019)</f>
        <v>0.2185</v>
      </c>
      <c r="V1018" s="17">
        <f>Q1018*Q1019/'Advanced - Home'!$S$33</f>
        <v>95.181691051073813</v>
      </c>
      <c r="W1018" s="17">
        <f t="shared" ref="W1018" si="9919">AVERAGE(V1018:V1019)</f>
        <v>95.17920827270504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0.52500000000000002</v>
      </c>
      <c r="I1019" s="31">
        <f>VLOOKUP($C1019,'Four Factors - Home'!$B:$O,8,FALSE)</f>
        <v>0.311</v>
      </c>
      <c r="J1019" s="31">
        <f>VLOOKUP($C1019,'Four Factors - Home'!$B:$O,9,FALSE)/100</f>
        <v>0.14499999999999999</v>
      </c>
      <c r="K1019" s="31">
        <f>VLOOKUP($C1019,'Four Factors - Home'!$B:$O,10,FALSE)/100</f>
        <v>0.215</v>
      </c>
      <c r="L1019" s="31">
        <f>VLOOKUP($C1019,'Four Factors - Home'!$B:$O,11,FALSE)/100</f>
        <v>0.48599999999999999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0.13400000000000001</v>
      </c>
      <c r="O1019" s="31">
        <f>VLOOKUP($C1019,'Four Factors - Home'!$B:$O,14,FALSE)/100</f>
        <v>0.20699999999999999</v>
      </c>
      <c r="P1019" s="17">
        <f>VLOOKUP($C1019,'Advanced - Home'!B:T,18,FALSE)</f>
        <v>93.77</v>
      </c>
      <c r="Q1019" s="17">
        <f>(P1019+'Advanced - Home'!$S$33)/2</f>
        <v>96.292883172561616</v>
      </c>
      <c r="R1019" s="31">
        <f t="shared" ref="R1019" si="9927">AVERAGE(H1019,L1018)</f>
        <v>0.52</v>
      </c>
      <c r="S1019" s="31">
        <f t="shared" ref="S1019" si="9928">AVERAGE(I1019,M1018)</f>
        <v>0.29049999999999998</v>
      </c>
      <c r="T1019" s="31">
        <f t="shared" ref="T1019" si="9929">AVERAGE(J1019,N1018)</f>
        <v>0.14299999999999999</v>
      </c>
      <c r="U1019" s="31">
        <f t="shared" ref="U1019" si="9930">AVERAGE(K1019,O1018)</f>
        <v>0.23849999999999999</v>
      </c>
      <c r="V1019" s="17">
        <f>Q1019*Q1018/'Advanced - Road'!$S$33</f>
        <v>95.176725494336253</v>
      </c>
      <c r="W1019" s="17">
        <f t="shared" ref="W1019" si="9931">W1018</f>
        <v>95.17920827270504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0.52100000000000002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0.51500000000000001</v>
      </c>
      <c r="M1020" s="32">
        <f>VLOOKUP($C1020,'Four Factors - Road'!$B:$O,12,FALSE)</f>
        <v>0.27</v>
      </c>
      <c r="N1020" s="32">
        <f>VLOOKUP($C1020,'Four Factors - Road'!$B:$O,13,FALSE)/100</f>
        <v>0.14099999999999999</v>
      </c>
      <c r="O1020" s="32">
        <f>VLOOKUP($C1020,'Four Factors - Road'!$B:$O,14,FALSE)/100</f>
        <v>0.26200000000000001</v>
      </c>
      <c r="P1020" s="21">
        <f>VLOOKUP($C1020,'Advanced - Road'!B:T,18,FALSE)</f>
        <v>96.53</v>
      </c>
      <c r="Q1020" s="21">
        <f>(P1020+'Advanced - Road'!$S$33)/2</f>
        <v>97.675460878885332</v>
      </c>
      <c r="R1020" s="32">
        <f t="shared" ref="R1020" si="9935">AVERAGE(H1020,L1021)</f>
        <v>0.51849999999999996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0.24299999999999999</v>
      </c>
      <c r="V1020" s="21">
        <f>Q1020*Q1021/'Advanced - Home'!$S$33</f>
        <v>97.914783747909922</v>
      </c>
      <c r="W1020" s="21">
        <f t="shared" ref="W1020" si="9939">AVERAGE(V1020:V1021)</f>
        <v>97.912229677853077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</v>
      </c>
      <c r="Q1021" s="21">
        <f>(P1021+'Advanced - Home'!$S$33)/2</f>
        <v>99.057883172561617</v>
      </c>
      <c r="R1021" s="32">
        <f t="shared" ref="R1021" si="9947">AVERAGE(H1021,L1020)</f>
        <v>0.52750000000000008</v>
      </c>
      <c r="S1021" s="32">
        <f t="shared" ref="S1021" si="9948">AVERAGE(I1021,M1020)</f>
        <v>0.26650000000000001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0.25700000000000001</v>
      </c>
      <c r="V1021" s="21">
        <f>Q1021*Q1020/'Advanced - Road'!$S$33</f>
        <v>97.909675607796231</v>
      </c>
      <c r="W1021" s="21">
        <f t="shared" ref="W1021" si="9951">W1020</f>
        <v>97.912229677853077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97.43</v>
      </c>
      <c r="Q1022" s="17">
        <f>(P1022+'Advanced - Road'!$S$33)/2</f>
        <v>98.12546087888532</v>
      </c>
      <c r="R1022" s="31">
        <f t="shared" ref="R1022" si="9955">AVERAGE(H1022,L1023)</f>
        <v>0.51049999999999995</v>
      </c>
      <c r="S1022" s="31">
        <f t="shared" ref="S1022" si="9956">AVERAGE(I1022,M1023)</f>
        <v>0.24349999999999999</v>
      </c>
      <c r="T1022" s="31">
        <f t="shared" ref="T1022" si="9957">AVERAGE(J1022,N1023)</f>
        <v>0.15150000000000002</v>
      </c>
      <c r="U1022" s="31">
        <f t="shared" ref="U1022" si="9958">AVERAGE(K1022,O1023)</f>
        <v>0.26050000000000001</v>
      </c>
      <c r="V1022" s="17">
        <f>Q1022*Q1023/'Advanced - Home'!$S$33</f>
        <v>98.087842349933354</v>
      </c>
      <c r="W1022" s="17">
        <f t="shared" ref="W1022" si="9959">AVERAGE(V1022:V1023)</f>
        <v>98.085283765708411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105</v>
      </c>
      <c r="Z1022" s="19">
        <f t="shared" ref="Z1022" si="9960">Y1023-Y1022</f>
        <v>4</v>
      </c>
      <c r="AA1022" s="19">
        <f t="shared" ref="AA1022" si="9961">Y1022+Y1023</f>
        <v>214</v>
      </c>
      <c r="AB1022" s="4">
        <f t="shared" ref="AB1022" si="9962">D1022-Z1022</f>
        <v>-4</v>
      </c>
      <c r="AC1022" s="4">
        <f t="shared" ref="AC1022" si="9963">AA1022-E1022</f>
        <v>214</v>
      </c>
      <c r="AD1022" s="4">
        <f t="shared" si="9643"/>
        <v>105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0.51600000000000001</v>
      </c>
      <c r="I1023" s="31">
        <f>VLOOKUP($C1023,'Four Factors - Home'!$B:$O,8,FALSE)</f>
        <v>0.28899999999999998</v>
      </c>
      <c r="J1023" s="31">
        <f>VLOOKUP($C1023,'Four Factors - Home'!$B:$O,9,FALSE)/100</f>
        <v>0.15</v>
      </c>
      <c r="K1023" s="31">
        <f>VLOOKUP($C1023,'Four Factors - Home'!$B:$O,10,FALSE)/100</f>
        <v>0.248</v>
      </c>
      <c r="L1023" s="31">
        <f>VLOOKUP($C1023,'Four Factors - Home'!$B:$O,11,FALSE)/100</f>
        <v>0.52500000000000002</v>
      </c>
      <c r="M1023" s="31">
        <f>VLOOKUP($C1023,'Four Factors - Home'!$B:$O,12,FALSE)</f>
        <v>0.218</v>
      </c>
      <c r="N1023" s="31">
        <f>VLOOKUP($C1023,'Four Factors - Home'!$B:$O,13,FALSE)/100</f>
        <v>0.159</v>
      </c>
      <c r="O1023" s="31">
        <f>VLOOKUP($C1023,'Four Factors - Home'!$B:$O,14,FALSE)/100</f>
        <v>0.24299999999999999</v>
      </c>
      <c r="P1023" s="17">
        <f>VLOOKUP($C1023,'Advanced - Home'!B:T,18,FALSE)</f>
        <v>98.74</v>
      </c>
      <c r="Q1023" s="17">
        <f>(P1023+'Advanced - Home'!$S$33)/2</f>
        <v>98.777883172561616</v>
      </c>
      <c r="R1023" s="31">
        <f t="shared" ref="R1023" si="9967">AVERAGE(H1023,L1022)</f>
        <v>0.51849999999999996</v>
      </c>
      <c r="S1023" s="31">
        <f t="shared" ref="S1023" si="9968">AVERAGE(I1023,M1022)</f>
        <v>0.28349999999999997</v>
      </c>
      <c r="T1023" s="31">
        <f t="shared" ref="T1023" si="9969">AVERAGE(J1023,N1022)</f>
        <v>0.14450000000000002</v>
      </c>
      <c r="U1023" s="31">
        <f t="shared" ref="U1023" si="9970">AVERAGE(K1023,O1022)</f>
        <v>0.255</v>
      </c>
      <c r="V1023" s="17">
        <f>Q1023*Q1022/'Advanced - Road'!$S$33</f>
        <v>98.082725181483468</v>
      </c>
      <c r="W1023" s="17">
        <f t="shared" ref="W1023" si="9971">W1022</f>
        <v>98.085283765708411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-4</v>
      </c>
      <c r="AA1023" s="19">
        <f t="shared" ref="AA1023" si="9973">AA1022</f>
        <v>214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97.43</v>
      </c>
      <c r="Q1024" s="21">
        <f>(P1024+'Advanced - Road'!$S$33)/2</f>
        <v>98.12546087888532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0.13650000000000001</v>
      </c>
      <c r="U1024" s="32">
        <f t="shared" ref="U1024" si="9978">AVERAGE(K1024,O1025)</f>
        <v>0.26300000000000001</v>
      </c>
      <c r="V1024" s="21">
        <f>Q1024*Q1025/'Advanced - Home'!$S$33</f>
        <v>100.27743869918662</v>
      </c>
      <c r="W1024" s="21">
        <f t="shared" ref="W1024" si="9979">AVERAGE(V1024:V1025)</f>
        <v>100.27482300017003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100.98288317256163</v>
      </c>
      <c r="R1025" s="32">
        <f t="shared" ref="R1025" si="9987">AVERAGE(H1025,L1024)</f>
        <v>0.50900000000000001</v>
      </c>
      <c r="S1025" s="32">
        <f t="shared" ref="S1025" si="9988">AVERAGE(I1025,M1024)</f>
        <v>0.27400000000000002</v>
      </c>
      <c r="T1025" s="32">
        <f t="shared" ref="T1025" si="9989">AVERAGE(J1025,N1024)</f>
        <v>0.153</v>
      </c>
      <c r="U1025" s="32">
        <f t="shared" ref="U1025" si="9990">AVERAGE(K1025,O1024)</f>
        <v>0.23400000000000001</v>
      </c>
      <c r="V1025" s="21">
        <f>Q1025*Q1024/'Advanced - Road'!$S$33</f>
        <v>100.27220730115344</v>
      </c>
      <c r="W1025" s="21">
        <f t="shared" ref="W1025" si="9991">W1024</f>
        <v>100.27482300017003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97.43</v>
      </c>
      <c r="Q1026" s="17">
        <f>(P1026+'Advanced - Road'!$S$33)/2</f>
        <v>98.12546087888532</v>
      </c>
      <c r="R1026" s="31">
        <f t="shared" ref="R1026" si="9995">AVERAGE(H1026,L1027)</f>
        <v>0.4995</v>
      </c>
      <c r="S1026" s="31">
        <f t="shared" ref="S1026" si="9996">AVERAGE(I1026,M1027)</f>
        <v>0.26550000000000001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0.26600000000000001</v>
      </c>
      <c r="V1026" s="17">
        <f>Q1026*Q1027/'Advanced - Home'!$S$33</f>
        <v>98.61910495621477</v>
      </c>
      <c r="W1026" s="17">
        <f t="shared" ref="W1026" si="9999">AVERAGE(V1026:V1027)</f>
        <v>98.616532514205915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99.312883172561612</v>
      </c>
      <c r="R1027" s="31">
        <f t="shared" ref="R1027" si="10007">AVERAGE(H1027,L1026)</f>
        <v>0.52500000000000002</v>
      </c>
      <c r="S1027" s="31">
        <f t="shared" ref="S1027" si="10008">AVERAGE(I1027,M1026)</f>
        <v>0.27250000000000002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0.24249999999999999</v>
      </c>
      <c r="V1027" s="17">
        <f>Q1027*Q1026/'Advanced - Road'!$S$33</f>
        <v>98.613960072197045</v>
      </c>
      <c r="W1027" s="17">
        <f t="shared" ref="W1027" si="10011">W1026</f>
        <v>98.616532514205915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97.43</v>
      </c>
      <c r="Q1028" s="21">
        <f>(P1028+'Advanced - Road'!$S$33)/2</f>
        <v>98.12546087888532</v>
      </c>
      <c r="R1028" s="32">
        <f t="shared" ref="R1028" si="10015">AVERAGE(H1028,L1029)</f>
        <v>0.4995</v>
      </c>
      <c r="S1028" s="32">
        <f t="shared" ref="S1028" si="10016">AVERAGE(I1028,M1029)</f>
        <v>0.23300000000000001</v>
      </c>
      <c r="T1028" s="32">
        <f t="shared" ref="T1028" si="10017">AVERAGE(J1028,N1029)</f>
        <v>0.13700000000000001</v>
      </c>
      <c r="U1028" s="32">
        <f t="shared" ref="U1028" si="10018">AVERAGE(K1028,O1029)</f>
        <v>0.23700000000000002</v>
      </c>
      <c r="V1028" s="21">
        <f>Q1028*Q1029/'Advanced - Home'!$S$33</f>
        <v>98.231829411448899</v>
      </c>
      <c r="W1028" s="21">
        <f t="shared" ref="W1028" si="10019">AVERAGE(V1028:V1029)</f>
        <v>98.229267071375972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98.922883172561626</v>
      </c>
      <c r="R1029" s="32">
        <f t="shared" ref="R1029" si="10027">AVERAGE(H1029,L1028)</f>
        <v>0.51</v>
      </c>
      <c r="S1029" s="32">
        <f t="shared" ref="S1029" si="10028">AVERAGE(I1029,M1028)</f>
        <v>0.29249999999999998</v>
      </c>
      <c r="T1029" s="32">
        <f t="shared" ref="T1029" si="10029">AVERAGE(J1029,N1028)</f>
        <v>0.129</v>
      </c>
      <c r="U1029" s="32">
        <f t="shared" ref="U1029" si="10030">AVERAGE(K1029,O1028)</f>
        <v>0.23349999999999999</v>
      </c>
      <c r="V1029" s="21">
        <f>Q1029*Q1028/'Advanced - Road'!$S$33</f>
        <v>98.226704731303059</v>
      </c>
      <c r="W1029" s="21">
        <f t="shared" ref="W1029" si="10031">W1028</f>
        <v>98.229267071375972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97.43</v>
      </c>
      <c r="Q1030" s="17">
        <f>(P1030+'Advanced - Road'!$S$33)/2</f>
        <v>98.12546087888532</v>
      </c>
      <c r="R1030" s="31">
        <f t="shared" ref="R1030" si="10035">AVERAGE(H1030,L1031)</f>
        <v>0.50700000000000001</v>
      </c>
      <c r="S1030" s="31">
        <f t="shared" ref="S1030" si="10036">AVERAGE(I1030,M1031)</f>
        <v>0.2445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97.501963961697797</v>
      </c>
      <c r="W1030" s="17">
        <f t="shared" ref="W1030" si="10039">AVERAGE(V1030:V1031)</f>
        <v>97.499420659888756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0.28699999999999998</v>
      </c>
      <c r="J1031" s="31">
        <f>VLOOKUP($C1031,'Four Factors - Home'!$B:$O,9,FALSE)/100</f>
        <v>0.13200000000000001</v>
      </c>
      <c r="K1031" s="31">
        <f>VLOOKUP($C1031,'Four Factors - Home'!$B:$O,10,FALSE)/100</f>
        <v>0.29699999999999999</v>
      </c>
      <c r="L1031" s="31">
        <f>VLOOKUP($C1031,'Four Factors - Home'!$B:$O,11,FALSE)/100</f>
        <v>0.51800000000000002</v>
      </c>
      <c r="M1031" s="31">
        <f>VLOOKUP($C1031,'Four Factors - Home'!$B:$O,12,FALSE)</f>
        <v>0.22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97.56</v>
      </c>
      <c r="Q1031" s="17">
        <f>(P1031+'Advanced - Home'!$S$33)/2</f>
        <v>98.187883172561612</v>
      </c>
      <c r="R1031" s="31">
        <f t="shared" ref="R1031" si="10047">AVERAGE(H1031,L1030)</f>
        <v>0.49650000000000005</v>
      </c>
      <c r="S1031" s="31">
        <f t="shared" ref="S1031" si="10048">AVERAGE(I1031,M1030)</f>
        <v>0.28249999999999997</v>
      </c>
      <c r="T1031" s="31">
        <f t="shared" ref="T1031" si="10049">AVERAGE(J1031,N1030)</f>
        <v>0.13550000000000001</v>
      </c>
      <c r="U1031" s="31">
        <f t="shared" ref="U1031" si="10050">AVERAGE(K1031,O1030)</f>
        <v>0.27949999999999997</v>
      </c>
      <c r="V1031" s="17">
        <f>Q1031*Q1030/'Advanced - Road'!$S$33</f>
        <v>97.496877358079715</v>
      </c>
      <c r="W1031" s="17">
        <f t="shared" ref="W1031" si="10051">W1030</f>
        <v>97.499420659888756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97.43</v>
      </c>
      <c r="Q1032" s="21">
        <f>(P1032+'Advanced - Road'!$S$33)/2</f>
        <v>98.12546087888532</v>
      </c>
      <c r="R1032" s="32">
        <f t="shared" ref="R1032" si="10055">AVERAGE(H1032,L1033)</f>
        <v>0.498</v>
      </c>
      <c r="S1032" s="32">
        <f t="shared" ref="S1032" si="10056">AVERAGE(I1032,M1033)</f>
        <v>0.24149999999999999</v>
      </c>
      <c r="T1032" s="32">
        <f t="shared" ref="T1032" si="10057">AVERAGE(J1032,N1033)</f>
        <v>0.13550000000000001</v>
      </c>
      <c r="U1032" s="32">
        <f t="shared" ref="U1032" si="10058">AVERAGE(K1032,O1033)</f>
        <v>0.25750000000000001</v>
      </c>
      <c r="V1032" s="21">
        <f>Q1032*Q1033/'Advanced - Home'!$S$33</f>
        <v>98.087842349933354</v>
      </c>
      <c r="W1032" s="21">
        <f t="shared" ref="W1032" si="10059">AVERAGE(V1032:V1033)</f>
        <v>98.085283765708411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6</v>
      </c>
      <c r="AA1032" s="23">
        <f t="shared" ref="AA1032" si="10061">Y1032+Y1033</f>
        <v>218</v>
      </c>
      <c r="AB1032" s="22">
        <f t="shared" ref="AB1032" si="10062">D1032-Z1032</f>
        <v>-6</v>
      </c>
      <c r="AC1032" s="22">
        <f t="shared" ref="AC1032" si="10063">AA1032-E1032</f>
        <v>218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0.27900000000000003</v>
      </c>
      <c r="J1033" s="32">
        <f>VLOOKUP($C1033,'Four Factors - Home'!$B:$O,9,FALSE)/100</f>
        <v>0.13</v>
      </c>
      <c r="K1033" s="32">
        <f>VLOOKUP($C1033,'Four Factors - Home'!$B:$O,10,FALSE)/100</f>
        <v>0.23699999999999999</v>
      </c>
      <c r="L1033" s="32">
        <f>VLOOKUP($C1033,'Four Factors - Home'!$B:$O,11,FALSE)/100</f>
        <v>0.5</v>
      </c>
      <c r="M1033" s="32">
        <f>VLOOKUP($C1033,'Four Factors - Home'!$B:$O,12,FALSE)</f>
        <v>0.214</v>
      </c>
      <c r="N1033" s="32">
        <f>VLOOKUP($C1033,'Four Factors - Home'!$B:$O,13,FALSE)/100</f>
        <v>0.127</v>
      </c>
      <c r="O1033" s="32">
        <f>VLOOKUP($C1033,'Four Factors - Home'!$B:$O,14,FALSE)/100</f>
        <v>0.23699999999999999</v>
      </c>
      <c r="P1033" s="21">
        <f>VLOOKUP($C1033,'Advanced - Home'!B:T,18,FALSE)</f>
        <v>98.74</v>
      </c>
      <c r="Q1033" s="21">
        <f>(P1033+'Advanced - Home'!$S$33)/2</f>
        <v>98.777883172561616</v>
      </c>
      <c r="R1033" s="32">
        <f t="shared" ref="R1033" si="10067">AVERAGE(H1033,L1032)</f>
        <v>0.53900000000000003</v>
      </c>
      <c r="S1033" s="32">
        <f t="shared" ref="S1033" si="10068">AVERAGE(I1033,M1032)</f>
        <v>0.27850000000000003</v>
      </c>
      <c r="T1033" s="32">
        <f t="shared" ref="T1033" si="10069">AVERAGE(J1033,N1032)</f>
        <v>0.13450000000000001</v>
      </c>
      <c r="U1033" s="32">
        <f t="shared" ref="U1033" si="10070">AVERAGE(K1033,O1032)</f>
        <v>0.2495</v>
      </c>
      <c r="V1033" s="21">
        <f>Q1033*Q1032/'Advanced - Road'!$S$33</f>
        <v>98.082725181483468</v>
      </c>
      <c r="W1033" s="21">
        <f t="shared" ref="W1033" si="10071">W1032</f>
        <v>98.085283765708411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-6</v>
      </c>
      <c r="AA1033" s="23">
        <f t="shared" ref="AA1033" si="10073">AA1032</f>
        <v>218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97.43</v>
      </c>
      <c r="Q1034" s="17">
        <f>(P1034+'Advanced - Road'!$S$33)/2</f>
        <v>98.12546087888532</v>
      </c>
      <c r="R1034" s="31">
        <f t="shared" ref="R1034" si="10075">AVERAGE(H1034,L1035)</f>
        <v>0.4995</v>
      </c>
      <c r="S1034" s="31">
        <f t="shared" ref="S1034" si="10076">AVERAGE(I1034,M1035)</f>
        <v>0.27250000000000002</v>
      </c>
      <c r="T1034" s="31">
        <f t="shared" ref="T1034" si="10077">AVERAGE(J1034,N1035)</f>
        <v>0.15200000000000002</v>
      </c>
      <c r="U1034" s="31">
        <f t="shared" ref="U1034" si="10078">AVERAGE(K1034,O1035)</f>
        <v>0.253</v>
      </c>
      <c r="V1034" s="17">
        <f>Q1034*Q1035/'Advanced - Home'!$S$33</f>
        <v>95.57551638004189</v>
      </c>
      <c r="W1034" s="17">
        <f t="shared" ref="W1034" si="10079">AVERAGE(V1034:V1035)</f>
        <v>95.573023328888524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0.246</v>
      </c>
      <c r="J1035" s="31">
        <f>VLOOKUP($C1035,'Four Factors - Home'!$B:$O,9,FALSE)/100</f>
        <v>0.127</v>
      </c>
      <c r="K1035" s="31">
        <f>VLOOKUP($C1035,'Four Factors - Home'!$B:$O,10,FALSE)/100</f>
        <v>0.188</v>
      </c>
      <c r="L1035" s="31">
        <f>VLOOKUP($C1035,'Four Factors - Home'!$B:$O,11,FALSE)/100</f>
        <v>0.503</v>
      </c>
      <c r="M1035" s="31">
        <f>VLOOKUP($C1035,'Four Factors - Home'!$B:$O,12,FALSE)</f>
        <v>0.27600000000000002</v>
      </c>
      <c r="N1035" s="31">
        <f>VLOOKUP($C1035,'Four Factors - Home'!$B:$O,13,FALSE)/100</f>
        <v>0.16</v>
      </c>
      <c r="O1035" s="31">
        <f>VLOOKUP($C1035,'Four Factors - Home'!$B:$O,14,FALSE)/100</f>
        <v>0.22800000000000001</v>
      </c>
      <c r="P1035" s="17">
        <f>VLOOKUP($C1035,'Advanced - Home'!B:T,18,FALSE)</f>
        <v>93.68</v>
      </c>
      <c r="Q1035" s="17">
        <f>(P1035+'Advanced - Home'!$S$33)/2</f>
        <v>96.247883172561615</v>
      </c>
      <c r="R1035" s="31">
        <f t="shared" ref="R1035" si="10087">AVERAGE(H1035,L1034)</f>
        <v>0.51700000000000002</v>
      </c>
      <c r="S1035" s="31">
        <f t="shared" ref="S1035" si="10088">AVERAGE(I1035,M1034)</f>
        <v>0.26200000000000001</v>
      </c>
      <c r="T1035" s="31">
        <f t="shared" ref="T1035" si="10089">AVERAGE(J1035,N1034)</f>
        <v>0.13300000000000001</v>
      </c>
      <c r="U1035" s="31">
        <f t="shared" ref="U1035" si="10090">AVERAGE(K1035,O1034)</f>
        <v>0.22500000000000001</v>
      </c>
      <c r="V1035" s="17">
        <f>Q1035*Q1034/'Advanced - Road'!$S$33</f>
        <v>95.570530277735173</v>
      </c>
      <c r="W1035" s="17">
        <f t="shared" ref="W1035" si="10091">W1034</f>
        <v>95.573023328888524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97.43</v>
      </c>
      <c r="Q1036" s="21">
        <f>(P1036+'Advanced - Road'!$S$33)/2</f>
        <v>98.12546087888532</v>
      </c>
      <c r="R1036" s="32">
        <f t="shared" ref="R1036" si="10095">AVERAGE(H1036,L1037)</f>
        <v>0.51449999999999996</v>
      </c>
      <c r="S1036" s="32">
        <f t="shared" ref="S1036" si="10096">AVERAGE(I1036,M1037)</f>
        <v>0.26200000000000001</v>
      </c>
      <c r="T1036" s="32">
        <f t="shared" ref="T1036" si="10097">AVERAGE(J1036,N1037)</f>
        <v>0.1285</v>
      </c>
      <c r="U1036" s="32">
        <f t="shared" ref="U1036" si="10098">AVERAGE(K1036,O1037)</f>
        <v>0.24349999999999999</v>
      </c>
      <c r="V1036" s="21">
        <f>Q1036*Q1037/'Advanced - Home'!$S$33</f>
        <v>98.708476235776132</v>
      </c>
      <c r="W1036" s="21">
        <f t="shared" ref="W1036" si="10099">AVERAGE(V1036:V1037)</f>
        <v>98.705901462551282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0.53700000000000003</v>
      </c>
      <c r="I1037" s="32">
        <f>VLOOKUP($C1037,'Four Factors - Home'!$B:$O,8,FALSE)</f>
        <v>0.28599999999999998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0.28100000000000003</v>
      </c>
      <c r="L1037" s="32">
        <f>VLOOKUP($C1037,'Four Factors - Home'!$B:$O,11,FALSE)/100</f>
        <v>0.53299999999999992</v>
      </c>
      <c r="M1037" s="32">
        <f>VLOOKUP($C1037,'Four Factors - Home'!$B:$O,12,FALSE)</f>
        <v>0.255</v>
      </c>
      <c r="N1037" s="32">
        <f>VLOOKUP($C1037,'Four Factors - Home'!$B:$O,13,FALSE)/100</f>
        <v>0.113</v>
      </c>
      <c r="O1037" s="32">
        <f>VLOOKUP($C1037,'Four Factors - Home'!$B:$O,14,FALSE)/100</f>
        <v>0.20899999999999999</v>
      </c>
      <c r="P1037" s="21">
        <f>VLOOKUP($C1037,'Advanced - Home'!B:T,18,FALSE)</f>
        <v>99.99</v>
      </c>
      <c r="Q1037" s="21">
        <f>(P1037+'Advanced - Home'!$S$33)/2</f>
        <v>99.402883172561616</v>
      </c>
      <c r="R1037" s="32">
        <f t="shared" ref="R1037" si="10107">AVERAGE(H1037,L1036)</f>
        <v>0.52900000000000003</v>
      </c>
      <c r="S1037" s="32">
        <f t="shared" ref="S1037" si="10108">AVERAGE(I1037,M1036)</f>
        <v>0.28200000000000003</v>
      </c>
      <c r="T1037" s="32">
        <f t="shared" ref="T1037" si="10109">AVERAGE(J1037,N1036)</f>
        <v>0.14150000000000001</v>
      </c>
      <c r="U1037" s="32">
        <f t="shared" ref="U1037" si="10110">AVERAGE(K1037,O1036)</f>
        <v>0.27150000000000002</v>
      </c>
      <c r="V1037" s="21">
        <f>Q1037*Q1036/'Advanced - Road'!$S$33</f>
        <v>98.703326689326445</v>
      </c>
      <c r="W1037" s="21">
        <f t="shared" ref="W1037" si="10111">W1036</f>
        <v>98.705901462551282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97.43</v>
      </c>
      <c r="Q1038" s="17">
        <f>(P1038+'Advanced - Road'!$S$33)/2</f>
        <v>98.12546087888532</v>
      </c>
      <c r="R1038" s="31">
        <f t="shared" ref="R1038" si="10115">AVERAGE(H1038,L1039)</f>
        <v>0.49349999999999999</v>
      </c>
      <c r="S1038" s="31">
        <f t="shared" ref="S1038" si="10116">AVERAGE(I1038,M1039)</f>
        <v>0.27100000000000002</v>
      </c>
      <c r="T1038" s="31">
        <f t="shared" ref="T1038" si="10117">AVERAGE(J1038,N1039)</f>
        <v>0.14150000000000001</v>
      </c>
      <c r="U1038" s="31">
        <f t="shared" ref="U1038" si="10118">AVERAGE(K1038,O1039)</f>
        <v>0.23400000000000001</v>
      </c>
      <c r="V1038" s="17">
        <f>Q1038*Q1039/'Advanced - Home'!$S$33</f>
        <v>97.86937922211672</v>
      </c>
      <c r="W1038" s="17">
        <f t="shared" ref="W1038" si="10119">AVERAGE(V1038:V1039)</f>
        <v>97.866826336419734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0.503</v>
      </c>
      <c r="I1039" s="31">
        <f>VLOOKUP($C1039,'Four Factors - Home'!$B:$O,8,FALSE)</f>
        <v>0.22600000000000001</v>
      </c>
      <c r="J1039" s="31">
        <f>VLOOKUP($C1039,'Four Factors - Home'!$B:$O,9,FALSE)/100</f>
        <v>0.124</v>
      </c>
      <c r="K1039" s="31">
        <f>VLOOKUP($C1039,'Four Factors - Home'!$B:$O,10,FALSE)/100</f>
        <v>0.24199999999999999</v>
      </c>
      <c r="L1039" s="31">
        <f>VLOOKUP($C1039,'Four Factors - Home'!$B:$O,11,FALSE)/100</f>
        <v>0.49099999999999999</v>
      </c>
      <c r="M1039" s="31">
        <f>VLOOKUP($C1039,'Four Factors - Home'!$B:$O,12,FALSE)</f>
        <v>0.27300000000000002</v>
      </c>
      <c r="N1039" s="31">
        <f>VLOOKUP($C1039,'Four Factors - Home'!$B:$O,13,FALSE)/100</f>
        <v>0.13900000000000001</v>
      </c>
      <c r="O1039" s="31">
        <f>VLOOKUP($C1039,'Four Factors - Home'!$B:$O,14,FALSE)/100</f>
        <v>0.19</v>
      </c>
      <c r="P1039" s="17">
        <f>VLOOKUP($C1039,'Advanced - Home'!B:T,18,FALSE)</f>
        <v>98.3</v>
      </c>
      <c r="Q1039" s="17">
        <f>(P1039+'Advanced - Home'!$S$33)/2</f>
        <v>98.557883172561617</v>
      </c>
      <c r="R1039" s="31">
        <f t="shared" ref="R1039" si="10127">AVERAGE(H1039,L1038)</f>
        <v>0.51200000000000001</v>
      </c>
      <c r="S1039" s="31">
        <f t="shared" ref="S1039" si="10128">AVERAGE(I1039,M1038)</f>
        <v>0.252</v>
      </c>
      <c r="T1039" s="31">
        <f t="shared" ref="T1039" si="10129">AVERAGE(J1039,N1038)</f>
        <v>0.13150000000000001</v>
      </c>
      <c r="U1039" s="31">
        <f t="shared" ref="U1039" si="10130">AVERAGE(K1039,O1038)</f>
        <v>0.252</v>
      </c>
      <c r="V1039" s="17">
        <f>Q1039*Q1038/'Advanced - Road'!$S$33</f>
        <v>97.864273450722749</v>
      </c>
      <c r="W1039" s="17">
        <f t="shared" ref="W1039" si="10131">W1038</f>
        <v>97.866826336419734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97.43</v>
      </c>
      <c r="Q1040" s="21">
        <f>(P1040+'Advanced - Road'!$S$33)/2</f>
        <v>98.12546087888532</v>
      </c>
      <c r="R1040" s="32">
        <f t="shared" ref="R1040" si="10135">AVERAGE(H1040,L1041)</f>
        <v>0.48650000000000004</v>
      </c>
      <c r="S1040" s="32">
        <f t="shared" ref="S1040" si="10136">AVERAGE(I1040,M1041)</f>
        <v>0.26150000000000001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0.25650000000000001</v>
      </c>
      <c r="V1040" s="21">
        <f>Q1040*Q1041/'Advanced - Home'!$S$33</f>
        <v>100.05897557136996</v>
      </c>
      <c r="W1040" s="21">
        <f t="shared" ref="W1040" si="10139">AVERAGE(V1040:V1041)</f>
        <v>100.05636557088133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100.76288317256162</v>
      </c>
      <c r="R1041" s="32">
        <f t="shared" ref="R1041" si="10147">AVERAGE(H1041,L1040)</f>
        <v>0.55600000000000005</v>
      </c>
      <c r="S1041" s="32">
        <f t="shared" ref="S1041" si="10148">AVERAGE(I1041,M1040)</f>
        <v>0.26650000000000001</v>
      </c>
      <c r="T1041" s="32">
        <f t="shared" ref="T1041" si="10149">AVERAGE(J1041,N1040)</f>
        <v>0.14000000000000001</v>
      </c>
      <c r="U1041" s="32">
        <f t="shared" ref="U1041" si="10150">AVERAGE(K1041,O1040)</f>
        <v>0.24399999999999999</v>
      </c>
      <c r="V1041" s="21">
        <f>Q1041*Q1040/'Advanced - Road'!$S$33</f>
        <v>100.05375557039271</v>
      </c>
      <c r="W1041" s="21">
        <f t="shared" ref="W1041" si="10151">W1040</f>
        <v>100.05636557088133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97.43</v>
      </c>
      <c r="Q1042" s="17">
        <f>(P1042+'Advanced - Road'!$S$33)/2</f>
        <v>98.12546087888532</v>
      </c>
      <c r="R1042" s="31">
        <f t="shared" ref="R1042" si="10155">AVERAGE(H1042,L1043)</f>
        <v>0.50249999999999995</v>
      </c>
      <c r="S1042" s="31">
        <f t="shared" ref="S1042" si="10156">AVERAGE(I1042,M1043)</f>
        <v>0.253</v>
      </c>
      <c r="T1042" s="31">
        <f t="shared" ref="T1042" si="10157">AVERAGE(J1042,N1043)</f>
        <v>0.14650000000000002</v>
      </c>
      <c r="U1042" s="31">
        <f t="shared" ref="U1042" si="10158">AVERAGE(K1042,O1043)</f>
        <v>0.26200000000000001</v>
      </c>
      <c r="V1042" s="17">
        <f>Q1042*Q1043/'Advanced - Home'!$S$33</f>
        <v>99.900093296594207</v>
      </c>
      <c r="W1042" s="17">
        <f t="shared" ref="W1042" si="10159">AVERAGE(V1042:V1043)</f>
        <v>99.897487440489556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0.54500000000000004</v>
      </c>
      <c r="I1043" s="31">
        <f>VLOOKUP($C1043,'Four Factors - Home'!$B:$O,8,FALSE)</f>
        <v>0.312</v>
      </c>
      <c r="J1043" s="31">
        <f>VLOOKUP($C1043,'Four Factors - Home'!$B:$O,9,FALSE)/100</f>
        <v>0.13800000000000001</v>
      </c>
      <c r="K1043" s="31">
        <f>VLOOKUP($C1043,'Four Factors - Home'!$B:$O,10,FALSE)/100</f>
        <v>0.252</v>
      </c>
      <c r="L1043" s="31">
        <f>VLOOKUP($C1043,'Four Factors - Home'!$B:$O,11,FALSE)/100</f>
        <v>0.50900000000000001</v>
      </c>
      <c r="M1043" s="31">
        <f>VLOOKUP($C1043,'Four Factors - Home'!$B:$O,12,FALSE)</f>
        <v>0.23699999999999999</v>
      </c>
      <c r="N1043" s="31">
        <f>VLOOKUP($C1043,'Four Factors - Home'!$B:$O,13,FALSE)/100</f>
        <v>0.14899999999999999</v>
      </c>
      <c r="O1043" s="31">
        <f>VLOOKUP($C1043,'Four Factors - Home'!$B:$O,14,FALSE)/100</f>
        <v>0.24600000000000002</v>
      </c>
      <c r="P1043" s="17">
        <f>VLOOKUP($C1043,'Advanced - Home'!B:T,18,FALSE)</f>
        <v>102.39</v>
      </c>
      <c r="Q1043" s="17">
        <f>(P1043+'Advanced - Home'!$S$33)/2</f>
        <v>100.60288317256162</v>
      </c>
      <c r="R1043" s="31">
        <f t="shared" ref="R1043" si="10167">AVERAGE(H1043,L1042)</f>
        <v>0.53300000000000003</v>
      </c>
      <c r="S1043" s="31">
        <f t="shared" ref="S1043" si="10168">AVERAGE(I1043,M1042)</f>
        <v>0.29500000000000004</v>
      </c>
      <c r="T1043" s="31">
        <f t="shared" ref="T1043" si="10169">AVERAGE(J1043,N1042)</f>
        <v>0.13850000000000001</v>
      </c>
      <c r="U1043" s="31">
        <f t="shared" ref="U1043" si="10170">AVERAGE(K1043,O1042)</f>
        <v>0.25700000000000001</v>
      </c>
      <c r="V1043" s="17">
        <f>Q1043*Q1042/'Advanced - Road'!$S$33</f>
        <v>99.894881584384919</v>
      </c>
      <c r="W1043" s="17">
        <f t="shared" ref="W1043" si="10171">W1042</f>
        <v>99.897487440489556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97.43</v>
      </c>
      <c r="Q1044" s="21">
        <f>(P1044+'Advanced - Road'!$S$33)/2</f>
        <v>98.12546087888532</v>
      </c>
      <c r="R1044" s="32">
        <f t="shared" ref="R1044" si="10175">AVERAGE(H1044,L1045)</f>
        <v>0.49650000000000005</v>
      </c>
      <c r="S1044" s="32">
        <f t="shared" ref="S1044" si="10176">AVERAGE(I1044,M1045)</f>
        <v>0.27500000000000002</v>
      </c>
      <c r="T1044" s="32">
        <f t="shared" ref="T1044" si="10177">AVERAGE(J1044,N1045)</f>
        <v>0.14700000000000002</v>
      </c>
      <c r="U1044" s="32">
        <f t="shared" ref="U1044" si="10178">AVERAGE(K1044,O1045)</f>
        <v>0.25850000000000001</v>
      </c>
      <c r="V1044" s="21">
        <f>Q1044*Q1045/'Advanced - Home'!$S$33</f>
        <v>98.043156710152701</v>
      </c>
      <c r="W1044" s="21">
        <f t="shared" ref="W1044" si="10179">AVERAGE(V1044:V1045)</f>
        <v>98.040599291535756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3</v>
      </c>
      <c r="AA1044" s="23">
        <f t="shared" ref="AA1044" si="10181">Y1044+Y1045</f>
        <v>213</v>
      </c>
      <c r="AB1044" s="22">
        <f t="shared" ref="AB1044" si="10182">D1044-Z1044</f>
        <v>-3</v>
      </c>
      <c r="AC1044" s="22">
        <f t="shared" ref="AC1044" si="10183">AA1044-E1044</f>
        <v>213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0.52500000000000002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98.732883172561628</v>
      </c>
      <c r="R1045" s="32">
        <f t="shared" ref="R1045" si="10187">AVERAGE(H1045,L1044)</f>
        <v>0.52300000000000002</v>
      </c>
      <c r="S1045" s="32">
        <f t="shared" ref="S1045" si="10188">AVERAGE(I1045,M1044)</f>
        <v>0.26450000000000001</v>
      </c>
      <c r="T1045" s="32">
        <f t="shared" ref="T1045" si="10189">AVERAGE(J1045,N1044)</f>
        <v>0.13550000000000001</v>
      </c>
      <c r="U1045" s="32">
        <f t="shared" ref="U1045" si="10190">AVERAGE(K1045,O1044)</f>
        <v>0.22900000000000001</v>
      </c>
      <c r="V1045" s="21">
        <f>Q1045*Q1044/'Advanced - Road'!$S$33</f>
        <v>98.038041872918797</v>
      </c>
      <c r="W1045" s="21">
        <f t="shared" ref="W1045" si="10191">W1044</f>
        <v>98.040599291535756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108</v>
      </c>
      <c r="Z1045" s="23">
        <f t="shared" ref="Z1045" si="10192">-Z1044</f>
        <v>-3</v>
      </c>
      <c r="AA1045" s="23">
        <f t="shared" ref="AA1045" si="10193">AA1044</f>
        <v>213</v>
      </c>
      <c r="AB1045" s="22"/>
      <c r="AC1045" s="22"/>
      <c r="AD1045" s="22">
        <f t="shared" si="9643"/>
        <v>108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97.43</v>
      </c>
      <c r="Q1046" s="17">
        <f>(P1046+'Advanced - Road'!$S$33)/2</f>
        <v>98.12546087888532</v>
      </c>
      <c r="R1046" s="31">
        <f t="shared" ref="R1046" si="10195">AVERAGE(H1046,L1047)</f>
        <v>0.49199999999999999</v>
      </c>
      <c r="S1046" s="31">
        <f t="shared" ref="S1046" si="10196">AVERAGE(I1046,M1047)</f>
        <v>0.27500000000000002</v>
      </c>
      <c r="T1046" s="31">
        <f t="shared" ref="T1046" si="10197">AVERAGE(J1046,N1047)</f>
        <v>0.14750000000000002</v>
      </c>
      <c r="U1046" s="31">
        <f t="shared" ref="U1046" si="10198">AVERAGE(K1046,O1047)</f>
        <v>0.26300000000000001</v>
      </c>
      <c r="V1046" s="17">
        <f>Q1046*Q1047/'Advanced - Home'!$S$33</f>
        <v>97.938890217331092</v>
      </c>
      <c r="W1046" s="17">
        <f t="shared" ref="W1046" si="10199">AVERAGE(V1046:V1047)</f>
        <v>97.936335518466123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6</v>
      </c>
      <c r="AA1046" s="19">
        <f t="shared" ref="AA1046" si="10201">Y1046+Y1047</f>
        <v>214</v>
      </c>
      <c r="AB1046" s="4">
        <f t="shared" ref="AB1046" si="10202">D1046-Z1046</f>
        <v>-6</v>
      </c>
      <c r="AC1046" s="4">
        <f t="shared" ref="AC1046" si="10203">AA1046-E1046</f>
        <v>214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0.53799999999999992</v>
      </c>
      <c r="I1047" s="31">
        <f>VLOOKUP($C1047,'Four Factors - Home'!$B:$O,8,FALSE)</f>
        <v>0.29599999999999999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0.48799999999999999</v>
      </c>
      <c r="M1047" s="31">
        <f>VLOOKUP($C1047,'Four Factors - Home'!$B:$O,12,FALSE)</f>
        <v>0.28100000000000003</v>
      </c>
      <c r="N1047" s="31">
        <f>VLOOKUP($C1047,'Four Factors - Home'!$B:$O,13,FALSE)/100</f>
        <v>0.151</v>
      </c>
      <c r="O1047" s="31">
        <f>VLOOKUP($C1047,'Four Factors - Home'!$B:$O,14,FALSE)/100</f>
        <v>0.248</v>
      </c>
      <c r="P1047" s="17">
        <f>VLOOKUP($C1047,'Advanced - Home'!B:T,18,FALSE)</f>
        <v>98.44</v>
      </c>
      <c r="Q1047" s="17">
        <f>(P1047+'Advanced - Home'!$S$33)/2</f>
        <v>98.62788317256161</v>
      </c>
      <c r="R1047" s="31">
        <f t="shared" ref="R1047" si="10207">AVERAGE(H1047,L1046)</f>
        <v>0.52949999999999997</v>
      </c>
      <c r="S1047" s="31">
        <f t="shared" ref="S1047" si="10208">AVERAGE(I1047,M1046)</f>
        <v>0.28700000000000003</v>
      </c>
      <c r="T1047" s="31">
        <f t="shared" ref="T1047" si="10209">AVERAGE(J1047,N1046)</f>
        <v>0.13750000000000001</v>
      </c>
      <c r="U1047" s="31">
        <f t="shared" ref="U1047" si="10210">AVERAGE(K1047,O1046)</f>
        <v>0.24149999999999999</v>
      </c>
      <c r="V1047" s="17">
        <f>Q1047*Q1046/'Advanced - Road'!$S$33</f>
        <v>97.933780819601154</v>
      </c>
      <c r="W1047" s="17">
        <f t="shared" ref="W1047" si="10211">W1046</f>
        <v>97.936335518466123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110</v>
      </c>
      <c r="Z1047" s="19">
        <f t="shared" ref="Z1047" si="10212">-Z1046</f>
        <v>-6</v>
      </c>
      <c r="AA1047" s="19">
        <f t="shared" ref="AA1047" si="10213">AA1046</f>
        <v>214</v>
      </c>
      <c r="AB1047" s="4"/>
      <c r="AC1047" s="4"/>
      <c r="AD1047" s="4">
        <f t="shared" si="9643"/>
        <v>110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97.43</v>
      </c>
      <c r="Q1048" s="21">
        <f>(P1048+'Advanced - Road'!$S$33)/2</f>
        <v>98.12546087888532</v>
      </c>
      <c r="R1048" s="32">
        <f t="shared" ref="R1048" si="10215">AVERAGE(H1048,L1049)</f>
        <v>0.51400000000000001</v>
      </c>
      <c r="S1048" s="32">
        <f t="shared" ref="S1048" si="10216">AVERAGE(I1048,M1049)</f>
        <v>0.26850000000000002</v>
      </c>
      <c r="T1048" s="32">
        <f t="shared" ref="T1048" si="10217">AVERAGE(J1048,N1049)</f>
        <v>0.14400000000000002</v>
      </c>
      <c r="U1048" s="32">
        <f t="shared" ref="U1048" si="10218">AVERAGE(K1048,O1049)</f>
        <v>0.25600000000000001</v>
      </c>
      <c r="V1048" s="21">
        <f>Q1048*Q1049/'Advanced - Home'!$S$33</f>
        <v>98.887218794898843</v>
      </c>
      <c r="W1048" s="21">
        <f t="shared" ref="W1048" si="10219">AVERAGE(V1048:V1049)</f>
        <v>98.884639359242016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0.51500000000000001</v>
      </c>
      <c r="I1049" s="32">
        <f>VLOOKUP($C1049,'Four Factors - Home'!$B:$O,8,FALSE)</f>
        <v>0.26200000000000001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0.26400000000000001</v>
      </c>
      <c r="L1049" s="32">
        <f>VLOOKUP($C1049,'Four Factors - Home'!$B:$O,11,FALSE)/100</f>
        <v>0.53200000000000003</v>
      </c>
      <c r="M1049" s="32">
        <f>VLOOKUP($C1049,'Four Factors - Home'!$B:$O,12,FALSE)</f>
        <v>0.26800000000000002</v>
      </c>
      <c r="N1049" s="32">
        <f>VLOOKUP($C1049,'Four Factors - Home'!$B:$O,13,FALSE)/100</f>
        <v>0.14400000000000002</v>
      </c>
      <c r="O1049" s="32">
        <f>VLOOKUP($C1049,'Four Factors - Home'!$B:$O,14,FALSE)/100</f>
        <v>0.23399999999999999</v>
      </c>
      <c r="P1049" s="21">
        <f>VLOOKUP($C1049,'Advanced - Home'!B:T,18,FALSE)</f>
        <v>100.35</v>
      </c>
      <c r="Q1049" s="21">
        <f>(P1049+'Advanced - Home'!$S$33)/2</f>
        <v>99.582883172561623</v>
      </c>
      <c r="R1049" s="32">
        <f t="shared" ref="R1049" si="10227">AVERAGE(H1049,L1048)</f>
        <v>0.51800000000000002</v>
      </c>
      <c r="S1049" s="32">
        <f t="shared" ref="S1049" si="10228">AVERAGE(I1049,M1048)</f>
        <v>0.27</v>
      </c>
      <c r="T1049" s="32">
        <f t="shared" ref="T1049" si="10229">AVERAGE(J1049,N1048)</f>
        <v>0.14300000000000002</v>
      </c>
      <c r="U1049" s="32">
        <f t="shared" ref="U1049" si="10230">AVERAGE(K1049,O1048)</f>
        <v>0.26300000000000001</v>
      </c>
      <c r="V1049" s="21">
        <f>Q1049*Q1048/'Advanced - Road'!$S$33</f>
        <v>98.882059923585203</v>
      </c>
      <c r="W1049" s="21">
        <f t="shared" ref="W1049" si="10231">W1048</f>
        <v>98.884639359242016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97.43</v>
      </c>
      <c r="Q1050" s="17">
        <f>(P1050+'Advanced - Road'!$S$33)/2</f>
        <v>98.12546087888532</v>
      </c>
      <c r="R1050" s="31">
        <f t="shared" ref="R1050" si="10235">AVERAGE(H1050,L1051)</f>
        <v>0.48650000000000004</v>
      </c>
      <c r="S1050" s="31">
        <f t="shared" ref="S1050" si="10236">AVERAGE(I1050,M1051)</f>
        <v>0.3105</v>
      </c>
      <c r="T1050" s="31">
        <f t="shared" ref="T1050" si="10237">AVERAGE(J1050,N1051)</f>
        <v>0.14750000000000002</v>
      </c>
      <c r="U1050" s="31">
        <f t="shared" ref="U1050" si="10238">AVERAGE(K1050,O1051)</f>
        <v>0.245</v>
      </c>
      <c r="V1050" s="17">
        <f>Q1050*Q1051/'Advanced - Home'!$S$33</f>
        <v>96.677762161298659</v>
      </c>
      <c r="W1050" s="17">
        <f t="shared" ref="W1050" si="10239">AVERAGE(V1050:V1051)</f>
        <v>96.675240358481489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102</v>
      </c>
      <c r="Z1050" s="19">
        <f t="shared" ref="Z1050" si="10240">Y1051-Y1050</f>
        <v>3</v>
      </c>
      <c r="AA1050" s="19">
        <f t="shared" ref="AA1050" si="10241">Y1050+Y1051</f>
        <v>207</v>
      </c>
      <c r="AB1050" s="4">
        <f t="shared" ref="AB1050" si="10242">D1050-Z1050</f>
        <v>-3</v>
      </c>
      <c r="AC1050" s="4">
        <f t="shared" ref="AC1050" si="10243">AA1050-E1050</f>
        <v>207</v>
      </c>
      <c r="AD1050" s="4">
        <f t="shared" si="9643"/>
        <v>102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0.46899999999999997</v>
      </c>
      <c r="I1051" s="31">
        <f>VLOOKUP($C1051,'Four Factors - Home'!$B:$O,8,FALSE)</f>
        <v>0.29699999999999999</v>
      </c>
      <c r="J1051" s="31">
        <f>VLOOKUP($C1051,'Four Factors - Home'!$B:$O,9,FALSE)/100</f>
        <v>0.14199999999999999</v>
      </c>
      <c r="K1051" s="31">
        <f>VLOOKUP($C1051,'Four Factors - Home'!$B:$O,10,FALSE)/100</f>
        <v>0.27399999999999997</v>
      </c>
      <c r="L1051" s="31">
        <f>VLOOKUP($C1051,'Four Factors - Home'!$B:$O,11,FALSE)/100</f>
        <v>0.47700000000000004</v>
      </c>
      <c r="M1051" s="31">
        <f>VLOOKUP($C1051,'Four Factors - Home'!$B:$O,12,FALSE)</f>
        <v>0.35199999999999998</v>
      </c>
      <c r="N1051" s="31">
        <f>VLOOKUP($C1051,'Four Factors - Home'!$B:$O,13,FALSE)/100</f>
        <v>0.151</v>
      </c>
      <c r="O1051" s="31">
        <f>VLOOKUP($C1051,'Four Factors - Home'!$B:$O,14,FALSE)/100</f>
        <v>0.21199999999999999</v>
      </c>
      <c r="P1051" s="17">
        <f>VLOOKUP($C1051,'Advanced - Home'!B:T,18,FALSE)</f>
        <v>95.9</v>
      </c>
      <c r="Q1051" s="17">
        <f>(P1051+'Advanced - Home'!$S$33)/2</f>
        <v>97.357883172561628</v>
      </c>
      <c r="R1051" s="31">
        <f t="shared" ref="R1051" si="10247">AVERAGE(H1051,L1050)</f>
        <v>0.495</v>
      </c>
      <c r="S1051" s="31">
        <f t="shared" ref="S1051" si="10248">AVERAGE(I1051,M1050)</f>
        <v>0.28749999999999998</v>
      </c>
      <c r="T1051" s="31">
        <f t="shared" ref="T1051" si="10249">AVERAGE(J1051,N1050)</f>
        <v>0.14050000000000001</v>
      </c>
      <c r="U1051" s="31">
        <f t="shared" ref="U1051" si="10250">AVERAGE(K1051,O1050)</f>
        <v>0.26800000000000002</v>
      </c>
      <c r="V1051" s="17">
        <f>Q1051*Q1050/'Advanced - Road'!$S$33</f>
        <v>96.672718555664304</v>
      </c>
      <c r="W1051" s="17">
        <f t="shared" ref="W1051" si="10251">W1050</f>
        <v>96.675240358481489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-3</v>
      </c>
      <c r="AA1051" s="19">
        <f t="shared" ref="AA1051" si="10253">AA1050</f>
        <v>207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97.43</v>
      </c>
      <c r="Q1052" s="21">
        <f>(P1052+'Advanced - Road'!$S$33)/2</f>
        <v>98.12546087888532</v>
      </c>
      <c r="R1052" s="32">
        <f t="shared" ref="R1052" si="10255">AVERAGE(H1052,L1053)</f>
        <v>0.49249999999999999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0.25</v>
      </c>
      <c r="V1052" s="21">
        <f>Q1052*Q1053/'Advanced - Home'!$S$33</f>
        <v>97.814763440162551</v>
      </c>
      <c r="W1052" s="21">
        <f t="shared" ref="W1052" si="10259">AVERAGE(V1052:V1053)</f>
        <v>97.812211979097555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0.53100000000000003</v>
      </c>
      <c r="I1053" s="32">
        <f>VLOOKUP($C1053,'Four Factors - Home'!$B:$O,8,FALSE)</f>
        <v>0.27100000000000002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0.221</v>
      </c>
      <c r="L1053" s="32">
        <f>VLOOKUP($C1053,'Four Factors - Home'!$B:$O,11,FALSE)/100</f>
        <v>0.48899999999999999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0.222</v>
      </c>
      <c r="P1053" s="21">
        <f>VLOOKUP($C1053,'Advanced - Home'!B:T,18,FALSE)</f>
        <v>98.19</v>
      </c>
      <c r="Q1053" s="21">
        <f>(P1053+'Advanced - Home'!$S$33)/2</f>
        <v>98.50288317256161</v>
      </c>
      <c r="R1053" s="32">
        <f t="shared" ref="R1053" si="10267">AVERAGE(H1053,L1052)</f>
        <v>0.52600000000000002</v>
      </c>
      <c r="S1053" s="32">
        <f t="shared" ref="S1053" si="10268">AVERAGE(I1053,M1052)</f>
        <v>0.27450000000000002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0.24149999999999999</v>
      </c>
      <c r="V1053" s="21">
        <f>Q1053*Q1052/'Advanced - Road'!$S$33</f>
        <v>97.809660518032558</v>
      </c>
      <c r="W1053" s="21">
        <f t="shared" ref="W1053" si="10271">W1052</f>
        <v>97.812211979097555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97.43</v>
      </c>
      <c r="Q1054" s="17">
        <f>(P1054+'Advanced - Road'!$S$33)/2</f>
        <v>98.12546087888532</v>
      </c>
      <c r="R1054" s="31">
        <f t="shared" ref="R1054" si="10275">AVERAGE(H1054,L1055)</f>
        <v>0.51</v>
      </c>
      <c r="S1054" s="31">
        <f t="shared" ref="S1054" si="10276">AVERAGE(I1054,M1055)</f>
        <v>0.28600000000000003</v>
      </c>
      <c r="T1054" s="31">
        <f t="shared" ref="T1054" si="10277">AVERAGE(J1054,N1055)</f>
        <v>0.15300000000000002</v>
      </c>
      <c r="U1054" s="31">
        <f t="shared" ref="U1054" si="10278">AVERAGE(K1054,O1055)</f>
        <v>0.25600000000000001</v>
      </c>
      <c r="V1054" s="17">
        <f>Q1054*Q1055/'Advanced - Home'!$S$33</f>
        <v>97.879309364290208</v>
      </c>
      <c r="W1054" s="17">
        <f t="shared" ref="W1054" si="10279">AVERAGE(V1054:V1055)</f>
        <v>97.876756219569216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3</v>
      </c>
      <c r="AA1054" s="19">
        <f t="shared" ref="AA1054" si="10282">Y1054+Y1055</f>
        <v>215</v>
      </c>
      <c r="AB1054" s="4">
        <f t="shared" ref="AB1054" si="10283">D1054-Z1054</f>
        <v>-3</v>
      </c>
      <c r="AC1054" s="4">
        <f t="shared" ref="AC1054" si="10284">AA1054-E1054</f>
        <v>215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0.53500000000000003</v>
      </c>
      <c r="I1055" s="31">
        <f>VLOOKUP($C1055,'Four Factors - Home'!$B:$O,8,FALSE)</f>
        <v>0.29599999999999999</v>
      </c>
      <c r="J1055" s="31">
        <f>VLOOKUP($C1055,'Four Factors - Home'!$B:$O,9,FALSE)/100</f>
        <v>0.14099999999999999</v>
      </c>
      <c r="K1055" s="31">
        <f>VLOOKUP($C1055,'Four Factors - Home'!$B:$O,10,FALSE)/100</f>
        <v>0.21199999999999999</v>
      </c>
      <c r="L1055" s="31">
        <f>VLOOKUP($C1055,'Four Factors - Home'!$B:$O,11,FALSE)/100</f>
        <v>0.52400000000000002</v>
      </c>
      <c r="M1055" s="31">
        <f>VLOOKUP($C1055,'Four Factors - Home'!$B:$O,12,FALSE)</f>
        <v>0.30299999999999999</v>
      </c>
      <c r="N1055" s="31">
        <f>VLOOKUP($C1055,'Four Factors - Home'!$B:$O,13,FALSE)/100</f>
        <v>0.16200000000000001</v>
      </c>
      <c r="O1055" s="31">
        <f>VLOOKUP($C1055,'Four Factors - Home'!$B:$O,14,FALSE)/100</f>
        <v>0.23399999999999999</v>
      </c>
      <c r="P1055" s="17">
        <f>VLOOKUP($C1055,'Advanced - Home'!B:T,18,FALSE)</f>
        <v>98.32</v>
      </c>
      <c r="Q1055" s="17">
        <f>(P1055+'Advanced - Home'!$S$33)/2</f>
        <v>98.567883172561608</v>
      </c>
      <c r="R1055" s="31">
        <f t="shared" ref="R1055" si="10289">AVERAGE(H1055,L1054)</f>
        <v>0.52800000000000002</v>
      </c>
      <c r="S1055" s="31">
        <f t="shared" ref="S1055" si="10290">AVERAGE(I1055,M1054)</f>
        <v>0.28700000000000003</v>
      </c>
      <c r="T1055" s="31">
        <f t="shared" ref="T1055" si="10291">AVERAGE(J1055,N1054)</f>
        <v>0.14000000000000001</v>
      </c>
      <c r="U1055" s="31">
        <f t="shared" ref="U1055" si="10292">AVERAGE(K1055,O1054)</f>
        <v>0.23699999999999999</v>
      </c>
      <c r="V1055" s="17">
        <f>Q1055*Q1054/'Advanced - Road'!$S$33</f>
        <v>97.874203074848239</v>
      </c>
      <c r="W1055" s="17">
        <f t="shared" ref="W1055" si="10293">W1054</f>
        <v>97.876756219569216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-3</v>
      </c>
      <c r="AA1055" s="19">
        <f t="shared" ref="AA1055" si="10295">AA1054</f>
        <v>215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97.43</v>
      </c>
      <c r="Q1056" s="21">
        <f>(P1056+'Advanced - Road'!$S$33)/2</f>
        <v>98.12546087888532</v>
      </c>
      <c r="R1056" s="32">
        <f t="shared" ref="R1056" si="10297">AVERAGE(H1056,L1057)</f>
        <v>0.51300000000000001</v>
      </c>
      <c r="S1056" s="32">
        <f t="shared" ref="S1056" si="10298">AVERAGE(I1056,M1057)</f>
        <v>0.27100000000000002</v>
      </c>
      <c r="T1056" s="32">
        <f t="shared" ref="T1056" si="10299">AVERAGE(J1056,N1057)</f>
        <v>0.14800000000000002</v>
      </c>
      <c r="U1056" s="32">
        <f t="shared" ref="U1056" si="10300">AVERAGE(K1056,O1057)</f>
        <v>0.2475</v>
      </c>
      <c r="V1056" s="21">
        <f>Q1056*Q1057/'Advanced - Home'!$S$33</f>
        <v>97.045177421717554</v>
      </c>
      <c r="W1056" s="21">
        <f t="shared" ref="W1056" si="10301">AVERAGE(V1056:V1057)</f>
        <v>97.042646035012439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97.727883172561619</v>
      </c>
      <c r="R1057" s="32">
        <f t="shared" ref="R1057" si="10309">AVERAGE(H1057,L1056)</f>
        <v>0.52249999999999996</v>
      </c>
      <c r="S1057" s="32">
        <f t="shared" ref="S1057" si="10310">AVERAGE(I1057,M1056)</f>
        <v>0.28700000000000003</v>
      </c>
      <c r="T1057" s="32">
        <f t="shared" ref="T1057" si="10311">AVERAGE(J1057,N1056)</f>
        <v>0.14450000000000002</v>
      </c>
      <c r="U1057" s="32">
        <f t="shared" ref="U1057" si="10312">AVERAGE(K1057,O1056)</f>
        <v>0.26549999999999996</v>
      </c>
      <c r="V1057" s="21">
        <f>Q1057*Q1056/'Advanced - Road'!$S$33</f>
        <v>97.040114648307323</v>
      </c>
      <c r="W1057" s="21">
        <f t="shared" ref="W1057" si="10313">W1056</f>
        <v>97.042646035012439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97.43</v>
      </c>
      <c r="Q1058" s="17">
        <f>(P1058+'Advanced - Road'!$S$33)/2</f>
        <v>98.12546087888532</v>
      </c>
      <c r="R1058" s="31">
        <f t="shared" ref="R1058" si="10317">AVERAGE(H1058,L1059)</f>
        <v>0.4995</v>
      </c>
      <c r="S1058" s="31">
        <f t="shared" ref="S1058" si="10318">AVERAGE(I1058,M1059)</f>
        <v>0.2545</v>
      </c>
      <c r="T1058" s="31">
        <f t="shared" ref="T1058" si="10319">AVERAGE(J1058,N1059)</f>
        <v>0.13750000000000001</v>
      </c>
      <c r="U1058" s="31">
        <f t="shared" ref="U1058" si="10320">AVERAGE(K1058,O1059)</f>
        <v>0.2525</v>
      </c>
      <c r="V1058" s="17">
        <f>Q1058*Q1059/'Advanced - Home'!$S$33</f>
        <v>99.10568192271549</v>
      </c>
      <c r="W1058" s="17">
        <f t="shared" ref="W1058" si="10321">AVERAGE(V1058:V1059)</f>
        <v>99.103096788530706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0.26300000000000001</v>
      </c>
      <c r="J1059" s="31">
        <f>VLOOKUP($C1059,'Four Factors - Home'!$B:$O,9,FALSE)/100</f>
        <v>0.12300000000000001</v>
      </c>
      <c r="K1059" s="31">
        <f>VLOOKUP($C1059,'Four Factors - Home'!$B:$O,10,FALSE)/100</f>
        <v>0.184</v>
      </c>
      <c r="L1059" s="31">
        <f>VLOOKUP($C1059,'Four Factors - Home'!$B:$O,11,FALSE)/100</f>
        <v>0.503</v>
      </c>
      <c r="M1059" s="31">
        <f>VLOOKUP($C1059,'Four Factors - Home'!$B:$O,12,FALSE)</f>
        <v>0.24</v>
      </c>
      <c r="N1059" s="31">
        <f>VLOOKUP($C1059,'Four Factors - Home'!$B:$O,13,FALSE)/100</f>
        <v>0.13100000000000001</v>
      </c>
      <c r="O1059" s="31">
        <f>VLOOKUP($C1059,'Four Factors - Home'!$B:$O,14,FALSE)/100</f>
        <v>0.22699999999999998</v>
      </c>
      <c r="P1059" s="17">
        <f>VLOOKUP($C1059,'Advanced - Home'!B:T,18,FALSE)</f>
        <v>100.79</v>
      </c>
      <c r="Q1059" s="17">
        <f>(P1059+'Advanced - Home'!$S$33)/2</f>
        <v>99.802883172561621</v>
      </c>
      <c r="R1059" s="31">
        <f t="shared" ref="R1059" si="10329">AVERAGE(H1059,L1058)</f>
        <v>0.51200000000000001</v>
      </c>
      <c r="S1059" s="31">
        <f t="shared" ref="S1059" si="10330">AVERAGE(I1059,M1058)</f>
        <v>0.27050000000000002</v>
      </c>
      <c r="T1059" s="31">
        <f t="shared" ref="T1059" si="10331">AVERAGE(J1059,N1058)</f>
        <v>0.13100000000000001</v>
      </c>
      <c r="U1059" s="31">
        <f t="shared" ref="U1059" si="10332">AVERAGE(K1059,O1058)</f>
        <v>0.223</v>
      </c>
      <c r="V1059" s="17">
        <f>Q1059*Q1058/'Advanced - Road'!$S$33</f>
        <v>99.100511654345937</v>
      </c>
      <c r="W1059" s="17">
        <f t="shared" ref="W1059" si="10333">W1058</f>
        <v>99.103096788530706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97.43</v>
      </c>
      <c r="Q1060" s="21">
        <f>(P1060+'Advanced - Road'!$S$33)/2</f>
        <v>98.12546087888532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97.780007942555358</v>
      </c>
      <c r="W1060" s="21">
        <f t="shared" ref="W1060" si="10341">AVERAGE(V1060:V1061)</f>
        <v>97.777457388074367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98.467883172561613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97.774906833593363</v>
      </c>
      <c r="W1061" s="21">
        <f t="shared" ref="W1061" si="10353">W1060</f>
        <v>97.777457388074367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97.43</v>
      </c>
      <c r="Q1062" s="17">
        <f>(P1062+'Advanced - Road'!$S$33)/2</f>
        <v>98.12546087888532</v>
      </c>
      <c r="R1062" s="31">
        <f t="shared" ref="R1062" si="10357">AVERAGE(H1062,L1063)</f>
        <v>0.496</v>
      </c>
      <c r="S1062" s="31">
        <f t="shared" ref="S1062" si="10358">AVERAGE(I1062,M1063)</f>
        <v>0.26800000000000002</v>
      </c>
      <c r="T1062" s="31">
        <f t="shared" ref="T1062" si="10359">AVERAGE(J1062,N1063)</f>
        <v>0.13900000000000001</v>
      </c>
      <c r="U1062" s="31">
        <f t="shared" ref="U1062" si="10360">AVERAGE(K1062,O1063)</f>
        <v>0.2495</v>
      </c>
      <c r="V1062" s="17">
        <f>Q1062*Q1063/'Advanced - Home'!$S$33</f>
        <v>99.120577135975694</v>
      </c>
      <c r="W1062" s="17">
        <f t="shared" ref="W1062" si="10361">AVERAGE(V1062:V1063)</f>
        <v>99.117991613254929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0.51900000000000002</v>
      </c>
      <c r="I1063" s="31">
        <f>VLOOKUP($C1063,'Four Factors - Home'!$B:$O,8,FALSE)</f>
        <v>0.30199999999999999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0.26800000000000002</v>
      </c>
      <c r="L1063" s="31">
        <f>VLOOKUP($C1063,'Four Factors - Home'!$B:$O,11,FALSE)/100</f>
        <v>0.496</v>
      </c>
      <c r="M1063" s="31">
        <f>VLOOKUP($C1063,'Four Factors - Home'!$B:$O,12,FALSE)</f>
        <v>0.26700000000000002</v>
      </c>
      <c r="N1063" s="31">
        <f>VLOOKUP($C1063,'Four Factors - Home'!$B:$O,13,FALSE)/100</f>
        <v>0.13400000000000001</v>
      </c>
      <c r="O1063" s="31">
        <f>VLOOKUP($C1063,'Four Factors - Home'!$B:$O,14,FALSE)/100</f>
        <v>0.221</v>
      </c>
      <c r="P1063" s="17">
        <f>VLOOKUP($C1063,'Advanced - Home'!B:T,18,FALSE)</f>
        <v>100.82</v>
      </c>
      <c r="Q1063" s="17">
        <f>(P1063+'Advanced - Home'!$S$33)/2</f>
        <v>99.817883172561608</v>
      </c>
      <c r="R1063" s="31">
        <f t="shared" ref="R1063" si="10369">AVERAGE(H1063,L1062)</f>
        <v>0.52</v>
      </c>
      <c r="S1063" s="31">
        <f t="shared" ref="S1063" si="10370">AVERAGE(I1063,M1062)</f>
        <v>0.29000000000000004</v>
      </c>
      <c r="T1063" s="31">
        <f t="shared" ref="T1063" si="10371">AVERAGE(J1063,N1062)</f>
        <v>0.14300000000000002</v>
      </c>
      <c r="U1063" s="31">
        <f t="shared" ref="U1063" si="10372">AVERAGE(K1063,O1062)</f>
        <v>0.26500000000000001</v>
      </c>
      <c r="V1063" s="17">
        <f>Q1063*Q1062/'Advanced - Road'!$S$33</f>
        <v>99.115406090534151</v>
      </c>
      <c r="W1063" s="17">
        <f t="shared" ref="W1063" si="10373">W1062</f>
        <v>99.117991613254929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97.43</v>
      </c>
      <c r="Q1064" s="21">
        <f>(P1064+'Advanced - Road'!$S$33)/2</f>
        <v>98.12546087888532</v>
      </c>
      <c r="R1064" s="32">
        <f t="shared" ref="R1064" si="10377">AVERAGE(H1064,L1065)</f>
        <v>0.502</v>
      </c>
      <c r="S1064" s="32">
        <f t="shared" ref="S1064" si="10378">AVERAGE(I1064,M1065)</f>
        <v>0.27100000000000002</v>
      </c>
      <c r="T1064" s="32">
        <f t="shared" ref="T1064" si="10379">AVERAGE(J1064,N1065)</f>
        <v>0.14150000000000001</v>
      </c>
      <c r="U1064" s="32">
        <f t="shared" ref="U1064" si="10380">AVERAGE(K1064,O1065)</f>
        <v>0.253</v>
      </c>
      <c r="V1064" s="21">
        <f>Q1064*Q1065/'Advanced - Home'!$S$33</f>
        <v>97.482103677350835</v>
      </c>
      <c r="W1064" s="21">
        <f t="shared" ref="W1064" si="10381">AVERAGE(V1064:V1065)</f>
        <v>97.479560893589792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105</v>
      </c>
      <c r="Z1064" s="23">
        <f t="shared" ref="Z1064" si="10382">Y1065-Y1064</f>
        <v>0</v>
      </c>
      <c r="AA1064" s="23">
        <f t="shared" ref="AA1064" si="10383">Y1064+Y1065</f>
        <v>210</v>
      </c>
      <c r="AB1064" s="22">
        <f t="shared" ref="AB1064" si="10384">D1064-Z1064</f>
        <v>0</v>
      </c>
      <c r="AC1064" s="22">
        <f t="shared" ref="AC1064" si="10385">AA1064-E1064</f>
        <v>210</v>
      </c>
      <c r="AD1064" s="22">
        <f t="shared" si="10285"/>
        <v>105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0.47799999999999998</v>
      </c>
      <c r="I1065" s="32">
        <f>VLOOKUP($C1065,'Four Factors - Home'!$B:$O,8,FALSE)</f>
        <v>0.25900000000000001</v>
      </c>
      <c r="J1065" s="32">
        <f>VLOOKUP($C1065,'Four Factors - Home'!$B:$O,9,FALSE)/100</f>
        <v>0.13300000000000001</v>
      </c>
      <c r="K1065" s="32">
        <f>VLOOKUP($C1065,'Four Factors - Home'!$B:$O,10,FALSE)/100</f>
        <v>0.22800000000000001</v>
      </c>
      <c r="L1065" s="32">
        <f>VLOOKUP($C1065,'Four Factors - Home'!$B:$O,11,FALSE)/100</f>
        <v>0.50800000000000001</v>
      </c>
      <c r="M1065" s="32">
        <f>VLOOKUP($C1065,'Four Factors - Home'!$B:$O,12,FALSE)</f>
        <v>0.27300000000000002</v>
      </c>
      <c r="N1065" s="32">
        <f>VLOOKUP($C1065,'Four Factors - Home'!$B:$O,13,FALSE)/100</f>
        <v>0.13900000000000001</v>
      </c>
      <c r="O1065" s="32">
        <f>VLOOKUP($C1065,'Four Factors - Home'!$B:$O,14,FALSE)/100</f>
        <v>0.22800000000000001</v>
      </c>
      <c r="P1065" s="21">
        <f>VLOOKUP($C1065,'Advanced - Home'!B:T,18,FALSE)</f>
        <v>97.52</v>
      </c>
      <c r="Q1065" s="21">
        <f>(P1065+'Advanced - Home'!$S$33)/2</f>
        <v>98.167883172561616</v>
      </c>
      <c r="R1065" s="32">
        <f t="shared" ref="R1065" si="10389">AVERAGE(H1065,L1064)</f>
        <v>0.4995</v>
      </c>
      <c r="S1065" s="32">
        <f t="shared" ref="S1065" si="10390">AVERAGE(I1065,M1064)</f>
        <v>0.26850000000000002</v>
      </c>
      <c r="T1065" s="32">
        <f t="shared" ref="T1065" si="10391">AVERAGE(J1065,N1064)</f>
        <v>0.13600000000000001</v>
      </c>
      <c r="U1065" s="32">
        <f t="shared" ref="U1065" si="10392">AVERAGE(K1065,O1064)</f>
        <v>0.245</v>
      </c>
      <c r="V1065" s="21">
        <f>Q1065*Q1064/'Advanced - Road'!$S$33</f>
        <v>97.477018109828748</v>
      </c>
      <c r="W1065" s="21">
        <f t="shared" ref="W1065" si="10393">W1064</f>
        <v>97.479560893589792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0</v>
      </c>
      <c r="AA1065" s="23">
        <f t="shared" ref="AA1065" si="10395">AA1064</f>
        <v>210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97.43</v>
      </c>
      <c r="Q1066" s="17">
        <f>(P1066+'Advanced - Road'!$S$33)/2</f>
        <v>98.12546087888532</v>
      </c>
      <c r="R1066" s="31">
        <f t="shared" ref="R1066" si="10397">AVERAGE(H1066,L1067)</f>
        <v>0.496</v>
      </c>
      <c r="S1066" s="31">
        <f t="shared" ref="S1066" si="10398">AVERAGE(I1066,M1067)</f>
        <v>0.29249999999999998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0.25750000000000001</v>
      </c>
      <c r="V1066" s="17">
        <f>Q1066*Q1067/'Advanced - Home'!$S$33</f>
        <v>99.046101069674577</v>
      </c>
      <c r="W1066" s="17">
        <f t="shared" ref="W1066" si="10401">AVERAGE(V1066:V1067)</f>
        <v>99.043517489633786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0.50600000000000001</v>
      </c>
      <c r="I1067" s="31">
        <f>VLOOKUP($C1067,'Four Factors - Home'!$B:$O,8,FALSE)</f>
        <v>0.26900000000000002</v>
      </c>
      <c r="J1067" s="31">
        <f>VLOOKUP($C1067,'Four Factors - Home'!$B:$O,9,FALSE)/100</f>
        <v>0.16600000000000001</v>
      </c>
      <c r="K1067" s="31">
        <f>VLOOKUP($C1067,'Four Factors - Home'!$B:$O,10,FALSE)/100</f>
        <v>0.215</v>
      </c>
      <c r="L1067" s="31">
        <f>VLOOKUP($C1067,'Four Factors - Home'!$B:$O,11,FALSE)/100</f>
        <v>0.496</v>
      </c>
      <c r="M1067" s="31">
        <f>VLOOKUP($C1067,'Four Factors - Home'!$B:$O,12,FALSE)</f>
        <v>0.316</v>
      </c>
      <c r="N1067" s="31">
        <f>VLOOKUP($C1067,'Four Factors - Home'!$B:$O,13,FALSE)/100</f>
        <v>0.14300000000000002</v>
      </c>
      <c r="O1067" s="31">
        <f>VLOOKUP($C1067,'Four Factors - Home'!$B:$O,14,FALSE)/100</f>
        <v>0.23699999999999999</v>
      </c>
      <c r="P1067" s="17">
        <f>VLOOKUP($C1067,'Advanced - Home'!B:T,18,FALSE)</f>
        <v>100.67</v>
      </c>
      <c r="Q1067" s="17">
        <f>(P1067+'Advanced - Home'!$S$33)/2</f>
        <v>99.742883172561619</v>
      </c>
      <c r="R1067" s="31">
        <f t="shared" ref="R1067" si="10409">AVERAGE(H1067,L1066)</f>
        <v>0.51350000000000007</v>
      </c>
      <c r="S1067" s="31">
        <f t="shared" ref="S1067" si="10410">AVERAGE(I1067,M1066)</f>
        <v>0.27350000000000002</v>
      </c>
      <c r="T1067" s="31">
        <f t="shared" ref="T1067" si="10411">AVERAGE(J1067,N1066)</f>
        <v>0.15250000000000002</v>
      </c>
      <c r="U1067" s="31">
        <f t="shared" ref="U1067" si="10412">AVERAGE(K1067,O1066)</f>
        <v>0.23849999999999999</v>
      </c>
      <c r="V1067" s="17">
        <f>Q1067*Q1066/'Advanced - Road'!$S$33</f>
        <v>99.040933909593008</v>
      </c>
      <c r="W1067" s="17">
        <f t="shared" ref="W1067" si="10413">W1066</f>
        <v>99.043517489633786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97.43</v>
      </c>
      <c r="Q1068" s="21">
        <f>(P1068+'Advanced - Road'!$S$33)/2</f>
        <v>98.12546087888532</v>
      </c>
      <c r="R1068" s="32">
        <f t="shared" ref="R1068" si="10417">AVERAGE(H1068,L1069)</f>
        <v>0.505</v>
      </c>
      <c r="S1068" s="32">
        <f t="shared" ref="S1068" si="10418">AVERAGE(I1068,M1069)</f>
        <v>0.30200000000000005</v>
      </c>
      <c r="T1068" s="32">
        <f t="shared" ref="T1068" si="10419">AVERAGE(J1068,N1069)</f>
        <v>0.14500000000000002</v>
      </c>
      <c r="U1068" s="32">
        <f t="shared" ref="U1068" si="10420">AVERAGE(K1068,O1069)</f>
        <v>0.2505</v>
      </c>
      <c r="V1068" s="21">
        <f>Q1068*Q1069/'Advanced - Home'!$S$33</f>
        <v>99.72631580855824</v>
      </c>
      <c r="W1068" s="21">
        <f t="shared" ref="W1068" si="10421">AVERAGE(V1068:V1069)</f>
        <v>99.723714485373563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</v>
      </c>
      <c r="I1069" s="32">
        <f>VLOOKUP($C1069,'Four Factors - Home'!$B:$O,8,FALSE)</f>
        <v>0.30199999999999999</v>
      </c>
      <c r="J1069" s="32">
        <f>VLOOKUP($C1069,'Four Factors - Home'!$B:$O,9,FALSE)/100</f>
        <v>0.152</v>
      </c>
      <c r="K1069" s="32">
        <f>VLOOKUP($C1069,'Four Factors - Home'!$B:$O,10,FALSE)/100</f>
        <v>0.26700000000000002</v>
      </c>
      <c r="L1069" s="32">
        <f>VLOOKUP($C1069,'Four Factors - Home'!$B:$O,11,FALSE)/100</f>
        <v>0.51400000000000001</v>
      </c>
      <c r="M1069" s="32">
        <f>VLOOKUP($C1069,'Four Factors - Home'!$B:$O,12,FALSE)</f>
        <v>0.33500000000000002</v>
      </c>
      <c r="N1069" s="32">
        <f>VLOOKUP($C1069,'Four Factors - Home'!$B:$O,13,FALSE)/100</f>
        <v>0.14599999999999999</v>
      </c>
      <c r="O1069" s="32">
        <f>VLOOKUP($C1069,'Four Factors - Home'!$B:$O,14,FALSE)/100</f>
        <v>0.223</v>
      </c>
      <c r="P1069" s="21">
        <f>VLOOKUP($C1069,'Advanced - Home'!B:T,18,FALSE)</f>
        <v>102.04</v>
      </c>
      <c r="Q1069" s="21">
        <f>(P1069+'Advanced - Home'!$S$33)/2</f>
        <v>100.42788317256162</v>
      </c>
      <c r="R1069" s="32">
        <f t="shared" ref="R1069" si="10429">AVERAGE(H1069,L1068)</f>
        <v>0.51049999999999995</v>
      </c>
      <c r="S1069" s="32">
        <f t="shared" ref="S1069" si="10430">AVERAGE(I1069,M1068)</f>
        <v>0.29000000000000004</v>
      </c>
      <c r="T1069" s="32">
        <f t="shared" ref="T1069" si="10431">AVERAGE(J1069,N1068)</f>
        <v>0.14550000000000002</v>
      </c>
      <c r="U1069" s="32">
        <f t="shared" ref="U1069" si="10432">AVERAGE(K1069,O1068)</f>
        <v>0.26450000000000001</v>
      </c>
      <c r="V1069" s="21">
        <f>Q1069*Q1068/'Advanced - Road'!$S$33</f>
        <v>99.721113162188885</v>
      </c>
      <c r="W1069" s="21">
        <f t="shared" ref="W1069" si="10433">W1068</f>
        <v>99.723714485373563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97.43</v>
      </c>
      <c r="Q1070" s="17">
        <f>(P1070+'Advanced - Road'!$S$33)/2</f>
        <v>98.12546087888532</v>
      </c>
      <c r="R1070" s="31">
        <f t="shared" ref="R1070" si="10437">AVERAGE(H1070,L1071)</f>
        <v>0.50049999999999994</v>
      </c>
      <c r="S1070" s="31">
        <f t="shared" ref="S1070" si="10438">AVERAGE(I1070,M1071)</f>
        <v>0.29500000000000004</v>
      </c>
      <c r="T1070" s="31">
        <f t="shared" ref="T1070" si="10439">AVERAGE(J1070,N1071)</f>
        <v>0.13650000000000001</v>
      </c>
      <c r="U1070" s="31">
        <f t="shared" ref="U1070" si="10440">AVERAGE(K1070,O1071)</f>
        <v>0.2535</v>
      </c>
      <c r="V1070" s="17">
        <f>Q1070*Q1071/'Advanced - Home'!$S$33</f>
        <v>98.286445193403054</v>
      </c>
      <c r="W1070" s="17">
        <f t="shared" ref="W1070" si="10441">AVERAGE(V1070:V1071)</f>
        <v>98.283881428698137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0.13500000000000001</v>
      </c>
      <c r="K1071" s="31">
        <f>VLOOKUP($C1071,'Four Factors - Home'!$B:$O,10,FALSE)/100</f>
        <v>0.22899999999999998</v>
      </c>
      <c r="L1071" s="31">
        <f>VLOOKUP($C1071,'Four Factors - Home'!$B:$O,11,FALSE)/100</f>
        <v>0.505</v>
      </c>
      <c r="M1071" s="31">
        <f>VLOOKUP($C1071,'Four Factors - Home'!$B:$O,12,FALSE)</f>
        <v>0.32100000000000001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99.14</v>
      </c>
      <c r="Q1071" s="17">
        <f>(P1071+'Advanced - Home'!$S$33)/2</f>
        <v>98.977883172561619</v>
      </c>
      <c r="R1071" s="31">
        <f t="shared" ref="R1071" si="10449">AVERAGE(H1071,L1070)</f>
        <v>0.52600000000000002</v>
      </c>
      <c r="S1071" s="31">
        <f t="shared" ref="S1071" si="10450">AVERAGE(I1071,M1070)</f>
        <v>0.27250000000000002</v>
      </c>
      <c r="T1071" s="31">
        <f t="shared" ref="T1071" si="10451">AVERAGE(J1071,N1070)</f>
        <v>0.13700000000000001</v>
      </c>
      <c r="U1071" s="31">
        <f t="shared" ref="U1071" si="10452">AVERAGE(K1071,O1070)</f>
        <v>0.2455</v>
      </c>
      <c r="V1071" s="17">
        <f>Q1071*Q1070/'Advanced - Road'!$S$33</f>
        <v>98.281317663993221</v>
      </c>
      <c r="W1071" s="17">
        <f t="shared" ref="W1071" si="10453">W1070</f>
        <v>98.283881428698137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97.43</v>
      </c>
      <c r="Q1072" s="21">
        <f>(P1072+'Advanced - Road'!$S$33)/2</f>
        <v>98.12546087888532</v>
      </c>
      <c r="R1072" s="32">
        <f t="shared" ref="R1072" si="10457">AVERAGE(H1072,L1073)</f>
        <v>0.51150000000000007</v>
      </c>
      <c r="S1072" s="32">
        <f t="shared" ref="S1072" si="10458">AVERAGE(I1072,M1073)</f>
        <v>0.28749999999999998</v>
      </c>
      <c r="T1072" s="32">
        <f t="shared" ref="T1072" si="10459">AVERAGE(J1072,N1073)</f>
        <v>0.14550000000000002</v>
      </c>
      <c r="U1072" s="32">
        <f t="shared" ref="U1072" si="10460">AVERAGE(K1072,O1073)</f>
        <v>0.2535</v>
      </c>
      <c r="V1072" s="21">
        <f>Q1072*Q1073/'Advanced - Home'!$S$33</f>
        <v>97.521824246044787</v>
      </c>
      <c r="W1072" s="21">
        <f t="shared" ref="W1072" si="10461">AVERAGE(V1072:V1073)</f>
        <v>97.519280426187748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0</v>
      </c>
      <c r="AA1072" s="23">
        <f t="shared" ref="AA1072" si="10463">Y1072+Y1073</f>
        <v>214</v>
      </c>
      <c r="AB1072" s="22">
        <f t="shared" ref="AB1072" si="10464">D1072-Z1072</f>
        <v>0</v>
      </c>
      <c r="AC1072" s="22">
        <f t="shared" ref="AC1072" si="10465">AA1072-E1072</f>
        <v>214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0.52600000000000002</v>
      </c>
      <c r="I1073" s="32">
        <f>VLOOKUP($C1073,'Four Factors - Home'!$B:$O,8,FALSE)</f>
        <v>0.29599999999999999</v>
      </c>
      <c r="J1073" s="32">
        <f>VLOOKUP($C1073,'Four Factors - Home'!$B:$O,9,FALSE)/100</f>
        <v>0.157</v>
      </c>
      <c r="K1073" s="32">
        <f>VLOOKUP($C1073,'Four Factors - Home'!$B:$O,10,FALSE)/100</f>
        <v>0.20800000000000002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0.30599999999999999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0.22899999999999998</v>
      </c>
      <c r="P1073" s="21">
        <f>VLOOKUP($C1073,'Advanced - Home'!B:T,18,FALSE)</f>
        <v>97.6</v>
      </c>
      <c r="Q1073" s="21">
        <f>(P1073+'Advanced - Home'!$S$33)/2</f>
        <v>98.207883172561623</v>
      </c>
      <c r="R1073" s="32">
        <f t="shared" ref="R1073" si="10469">AVERAGE(H1073,L1072)</f>
        <v>0.52350000000000008</v>
      </c>
      <c r="S1073" s="32">
        <f t="shared" ref="S1073" si="10470">AVERAGE(I1073,M1072)</f>
        <v>0.28700000000000003</v>
      </c>
      <c r="T1073" s="32">
        <f t="shared" ref="T1073" si="10471">AVERAGE(J1073,N1072)</f>
        <v>0.14800000000000002</v>
      </c>
      <c r="U1073" s="32">
        <f t="shared" ref="U1073" si="10472">AVERAGE(K1073,O1072)</f>
        <v>0.23500000000000001</v>
      </c>
      <c r="V1073" s="21">
        <f>Q1073*Q1072/'Advanced - Road'!$S$33</f>
        <v>97.51673660633071</v>
      </c>
      <c r="W1073" s="21">
        <f t="shared" ref="W1073" si="10473">W1072</f>
        <v>97.519280426187748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107</v>
      </c>
      <c r="Z1073" s="23">
        <f t="shared" ref="Z1073" si="10474">-Z1072</f>
        <v>0</v>
      </c>
      <c r="AA1073" s="23">
        <f t="shared" ref="AA1073" si="10475">AA1072</f>
        <v>214</v>
      </c>
      <c r="AB1073" s="22"/>
      <c r="AC1073" s="22"/>
      <c r="AD1073" s="22">
        <f t="shared" si="10285"/>
        <v>107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97.43</v>
      </c>
      <c r="Q1074" s="17">
        <f>(P1074+'Advanced - Road'!$S$33)/2</f>
        <v>98.12546087888532</v>
      </c>
      <c r="R1074" s="31">
        <f t="shared" ref="R1074" si="10477">AVERAGE(H1074,L1075)</f>
        <v>0.49099999999999999</v>
      </c>
      <c r="S1074" s="31">
        <f t="shared" ref="S1074" si="10478">AVERAGE(I1074,M1075)</f>
        <v>0.26050000000000001</v>
      </c>
      <c r="T1074" s="31">
        <f t="shared" ref="T1074" si="10479">AVERAGE(J1074,N1075)</f>
        <v>0.14850000000000002</v>
      </c>
      <c r="U1074" s="31">
        <f t="shared" ref="U1074" si="10480">AVERAGE(K1074,O1075)</f>
        <v>0.2465</v>
      </c>
      <c r="V1074" s="17">
        <f>Q1074*Q1075/'Advanced - Home'!$S$33</f>
        <v>97.32818647366183</v>
      </c>
      <c r="W1074" s="17">
        <f t="shared" ref="W1074" si="10481">AVERAGE(V1074:V1075)</f>
        <v>97.325647704772763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0.52900000000000003</v>
      </c>
      <c r="I1075" s="31">
        <f>VLOOKUP($C1075,'Four Factors - Home'!$B:$O,8,FALSE)</f>
        <v>0.29199999999999998</v>
      </c>
      <c r="J1075" s="31">
        <f>VLOOKUP($C1075,'Four Factors - Home'!$B:$O,9,FALSE)/100</f>
        <v>0.13699999999999998</v>
      </c>
      <c r="K1075" s="31">
        <f>VLOOKUP($C1075,'Four Factors - Home'!$B:$O,10,FALSE)/100</f>
        <v>0.22699999999999998</v>
      </c>
      <c r="L1075" s="31">
        <f>VLOOKUP($C1075,'Four Factors - Home'!$B:$O,11,FALSE)/100</f>
        <v>0.48599999999999999</v>
      </c>
      <c r="M1075" s="31">
        <f>VLOOKUP($C1075,'Four Factors - Home'!$B:$O,12,FALSE)</f>
        <v>0.252</v>
      </c>
      <c r="N1075" s="31">
        <f>VLOOKUP($C1075,'Four Factors - Home'!$B:$O,13,FALSE)/100</f>
        <v>0.153</v>
      </c>
      <c r="O1075" s="31">
        <f>VLOOKUP($C1075,'Four Factors - Home'!$B:$O,14,FALSE)/100</f>
        <v>0.215</v>
      </c>
      <c r="P1075" s="17">
        <f>VLOOKUP($C1075,'Advanced - Home'!B:T,18,FALSE)</f>
        <v>97.21</v>
      </c>
      <c r="Q1075" s="17">
        <f>(P1075+'Advanced - Home'!$S$33)/2</f>
        <v>98.012883172561615</v>
      </c>
      <c r="R1075" s="31">
        <f t="shared" ref="R1075" si="10489">AVERAGE(H1075,L1074)</f>
        <v>0.52500000000000002</v>
      </c>
      <c r="S1075" s="31">
        <f t="shared" ref="S1075" si="10490">AVERAGE(I1075,M1074)</f>
        <v>0.28500000000000003</v>
      </c>
      <c r="T1075" s="31">
        <f t="shared" ref="T1075" si="10491">AVERAGE(J1075,N1074)</f>
        <v>0.13800000000000001</v>
      </c>
      <c r="U1075" s="31">
        <f t="shared" ref="U1075" si="10492">AVERAGE(K1075,O1074)</f>
        <v>0.2445</v>
      </c>
      <c r="V1075" s="17">
        <f>Q1075*Q1074/'Advanced - Road'!$S$33</f>
        <v>97.323108935883695</v>
      </c>
      <c r="W1075" s="17">
        <f t="shared" ref="W1075" si="10493">W1074</f>
        <v>97.325647704772763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97.43</v>
      </c>
      <c r="Q1076" s="21">
        <f>(P1076+'Advanced - Road'!$S$33)/2</f>
        <v>98.12546087888532</v>
      </c>
      <c r="R1076" s="32">
        <f t="shared" ref="R1076" si="10497">AVERAGE(H1076,L1077)</f>
        <v>0.5</v>
      </c>
      <c r="S1076" s="32">
        <f t="shared" ref="S1076" si="10498">AVERAGE(I1076,M1077)</f>
        <v>0.27100000000000002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0.26100000000000001</v>
      </c>
      <c r="V1076" s="21">
        <f>Q1076*Q1077/'Advanced - Home'!$S$33</f>
        <v>97.467208464090618</v>
      </c>
      <c r="W1076" s="21">
        <f t="shared" ref="W1076" si="10501">AVERAGE(V1076:V1077)</f>
        <v>97.464666068865569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98.152883172561616</v>
      </c>
      <c r="R1077" s="32">
        <f t="shared" ref="R1077" si="10509">AVERAGE(H1077,L1076)</f>
        <v>0.52350000000000008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97.462123673640519</v>
      </c>
      <c r="W1077" s="21">
        <f t="shared" ref="W1077" si="10513">W1076</f>
        <v>97.464666068865569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97.43</v>
      </c>
      <c r="Q1078" s="17">
        <f>(P1078+'Advanced - Road'!$S$33)/2</f>
        <v>98.12546087888532</v>
      </c>
      <c r="R1078" s="31">
        <f t="shared" ref="R1078" si="10517">AVERAGE(H1078,L1079)</f>
        <v>0.49099999999999999</v>
      </c>
      <c r="S1078" s="31">
        <f t="shared" ref="S1078" si="10518">AVERAGE(I1078,M1079)</f>
        <v>0.2525</v>
      </c>
      <c r="T1078" s="31">
        <f t="shared" ref="T1078" si="10519">AVERAGE(J1078,N1079)</f>
        <v>0.13900000000000001</v>
      </c>
      <c r="U1078" s="31">
        <f t="shared" ref="U1078" si="10520">AVERAGE(K1078,O1079)</f>
        <v>0.24249999999999999</v>
      </c>
      <c r="V1078" s="17">
        <f>Q1078*Q1079/'Advanced - Home'!$S$33</f>
        <v>95.620202019822585</v>
      </c>
      <c r="W1078" s="17">
        <f t="shared" ref="W1078" si="10521">AVERAGE(V1078:V1079)</f>
        <v>95.617707803061236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6</v>
      </c>
      <c r="AA1078" s="19">
        <f t="shared" ref="AA1078" si="10523">Y1078+Y1079</f>
        <v>208</v>
      </c>
      <c r="AB1078" s="4">
        <f t="shared" ref="AB1078" si="10524">D1078-Z1078</f>
        <v>-6</v>
      </c>
      <c r="AC1078" s="4">
        <f t="shared" ref="AC1078" si="10525">AA1078-E1078</f>
        <v>208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0.52500000000000002</v>
      </c>
      <c r="I1079" s="31">
        <f>VLOOKUP($C1079,'Four Factors - Home'!$B:$O,8,FALSE)</f>
        <v>0.311</v>
      </c>
      <c r="J1079" s="31">
        <f>VLOOKUP($C1079,'Four Factors - Home'!$B:$O,9,FALSE)/100</f>
        <v>0.14499999999999999</v>
      </c>
      <c r="K1079" s="31">
        <f>VLOOKUP($C1079,'Four Factors - Home'!$B:$O,10,FALSE)/100</f>
        <v>0.215</v>
      </c>
      <c r="L1079" s="31">
        <f>VLOOKUP($C1079,'Four Factors - Home'!$B:$O,11,FALSE)/100</f>
        <v>0.48599999999999999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0.13400000000000001</v>
      </c>
      <c r="O1079" s="31">
        <f>VLOOKUP($C1079,'Four Factors - Home'!$B:$O,14,FALSE)/100</f>
        <v>0.20699999999999999</v>
      </c>
      <c r="P1079" s="17">
        <f>VLOOKUP($C1079,'Advanced - Home'!B:T,18,FALSE)</f>
        <v>93.77</v>
      </c>
      <c r="Q1079" s="17">
        <f>(P1079+'Advanced - Home'!$S$33)/2</f>
        <v>96.292883172561616</v>
      </c>
      <c r="R1079" s="31">
        <f t="shared" ref="R1079" si="10529">AVERAGE(H1079,L1078)</f>
        <v>0.52300000000000002</v>
      </c>
      <c r="S1079" s="31">
        <f t="shared" ref="S1079" si="10530">AVERAGE(I1079,M1078)</f>
        <v>0.29449999999999998</v>
      </c>
      <c r="T1079" s="31">
        <f t="shared" ref="T1079" si="10531">AVERAGE(J1079,N1078)</f>
        <v>0.14200000000000002</v>
      </c>
      <c r="U1079" s="31">
        <f t="shared" ref="U1079" si="10532">AVERAGE(K1079,O1078)</f>
        <v>0.23849999999999999</v>
      </c>
      <c r="V1079" s="17">
        <f>Q1079*Q1078/'Advanced - Road'!$S$33</f>
        <v>95.615213586299888</v>
      </c>
      <c r="W1079" s="17">
        <f t="shared" ref="W1079" si="10533">W1078</f>
        <v>95.617707803061236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-6</v>
      </c>
      <c r="AA1079" s="19">
        <f t="shared" ref="AA1079" si="10535">AA1078</f>
        <v>208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97.43</v>
      </c>
      <c r="Q1080" s="21">
        <f>(P1080+'Advanced - Road'!$S$33)/2</f>
        <v>98.12546087888532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98.365886330790914</v>
      </c>
      <c r="W1080" s="21">
        <f t="shared" ref="W1080" si="10541">AVERAGE(V1080:V1081)</f>
        <v>98.363320493894008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</v>
      </c>
      <c r="Q1081" s="21">
        <f>(P1081+'Advanced - Home'!$S$33)/2</f>
        <v>99.057883172561617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98.360754656997116</v>
      </c>
      <c r="W1081" s="21">
        <f t="shared" ref="W1081" si="10553">W1080</f>
        <v>98.363320493894008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0.49099999999999999</v>
      </c>
      <c r="I1082" s="31">
        <f>VLOOKUP($C1082,'Four Factors - Road'!$B:$O,8,FALSE)</f>
        <v>0.26400000000000001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0.185</v>
      </c>
      <c r="L1082" s="31">
        <f>VLOOKUP($C1082,'Four Factors - Road'!$B:$O,11,FALSE)/100</f>
        <v>0.50700000000000001</v>
      </c>
      <c r="M1082" s="31">
        <f>VLOOKUP($C1082,'Four Factors - Road'!$B:$O,12,FALSE)</f>
        <v>0.23</v>
      </c>
      <c r="N1082" s="31">
        <f>VLOOKUP($C1082,'Four Factors - Road'!$B:$O,13,FALSE)/100</f>
        <v>0.14099999999999999</v>
      </c>
      <c r="O1082" s="31">
        <f>VLOOKUP($C1082,'Four Factors - Road'!$B:$O,14,FALSE)/100</f>
        <v>0.23800000000000002</v>
      </c>
      <c r="P1082" s="17">
        <f>VLOOKUP($C1082,'Advanced - Road'!B:T,18,FALSE)</f>
        <v>99.44</v>
      </c>
      <c r="Q1082" s="17">
        <f>(P1082+'Advanced - Road'!$S$33)/2</f>
        <v>99.130460878885316</v>
      </c>
      <c r="R1082" s="31">
        <f t="shared" ref="R1082" si="10557">AVERAGE(H1082,L1083)</f>
        <v>0.50800000000000001</v>
      </c>
      <c r="S1082" s="31">
        <f t="shared" ref="S1082" si="10558">AVERAGE(I1082,M1083)</f>
        <v>0.24099999999999999</v>
      </c>
      <c r="T1082" s="31">
        <f t="shared" ref="T1082" si="10559">AVERAGE(J1082,N1083)</f>
        <v>0.14950000000000002</v>
      </c>
      <c r="U1082" s="31">
        <f t="shared" ref="U1082" si="10560">AVERAGE(K1082,O1083)</f>
        <v>0.214</v>
      </c>
      <c r="V1082" s="17">
        <f>Q1082*Q1083/'Advanced - Home'!$S$33</f>
        <v>99.092457061331828</v>
      </c>
      <c r="W1082" s="17">
        <f t="shared" ref="W1082" si="10561">AVERAGE(V1082:V1083)</f>
        <v>99.089872272112558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0.51600000000000001</v>
      </c>
      <c r="I1083" s="31">
        <f>VLOOKUP($C1083,'Four Factors - Home'!$B:$O,8,FALSE)</f>
        <v>0.28899999999999998</v>
      </c>
      <c r="J1083" s="31">
        <f>VLOOKUP($C1083,'Four Factors - Home'!$B:$O,9,FALSE)/100</f>
        <v>0.15</v>
      </c>
      <c r="K1083" s="31">
        <f>VLOOKUP($C1083,'Four Factors - Home'!$B:$O,10,FALSE)/100</f>
        <v>0.248</v>
      </c>
      <c r="L1083" s="31">
        <f>VLOOKUP($C1083,'Four Factors - Home'!$B:$O,11,FALSE)/100</f>
        <v>0.52500000000000002</v>
      </c>
      <c r="M1083" s="31">
        <f>VLOOKUP($C1083,'Four Factors - Home'!$B:$O,12,FALSE)</f>
        <v>0.218</v>
      </c>
      <c r="N1083" s="31">
        <f>VLOOKUP($C1083,'Four Factors - Home'!$B:$O,13,FALSE)/100</f>
        <v>0.159</v>
      </c>
      <c r="O1083" s="31">
        <f>VLOOKUP($C1083,'Four Factors - Home'!$B:$O,14,FALSE)/100</f>
        <v>0.24299999999999999</v>
      </c>
      <c r="P1083" s="17">
        <f>VLOOKUP($C1083,'Advanced - Home'!B:T,18,FALSE)</f>
        <v>98.74</v>
      </c>
      <c r="Q1083" s="17">
        <f>(P1083+'Advanced - Home'!$S$33)/2</f>
        <v>98.777883172561616</v>
      </c>
      <c r="R1083" s="31">
        <f t="shared" ref="R1083" si="10569">AVERAGE(H1083,L1082)</f>
        <v>0.51150000000000007</v>
      </c>
      <c r="S1083" s="31">
        <f t="shared" ref="S1083" si="10570">AVERAGE(I1083,M1082)</f>
        <v>0.25950000000000001</v>
      </c>
      <c r="T1083" s="31">
        <f t="shared" ref="T1083" si="10571">AVERAGE(J1083,N1082)</f>
        <v>0.14549999999999999</v>
      </c>
      <c r="U1083" s="31">
        <f t="shared" ref="U1083" si="10572">AVERAGE(K1083,O1082)</f>
        <v>0.24299999999999999</v>
      </c>
      <c r="V1083" s="17">
        <f>Q1083*Q1082/'Advanced - Road'!$S$33</f>
        <v>99.087287482893274</v>
      </c>
      <c r="W1083" s="17">
        <f t="shared" ref="W1083" si="10573">W1082</f>
        <v>99.089872272112558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0.49099999999999999</v>
      </c>
      <c r="I1084" s="32">
        <f>VLOOKUP($C1084,'Four Factors - Road'!$B:$O,8,FALSE)</f>
        <v>0.26400000000000001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0.185</v>
      </c>
      <c r="L1084" s="32">
        <f>VLOOKUP($C1084,'Four Factors - Road'!$B:$O,11,FALSE)/100</f>
        <v>0.50700000000000001</v>
      </c>
      <c r="M1084" s="32">
        <f>VLOOKUP($C1084,'Four Factors - Road'!$B:$O,12,FALSE)</f>
        <v>0.23</v>
      </c>
      <c r="N1084" s="32">
        <f>VLOOKUP($C1084,'Four Factors - Road'!$B:$O,13,FALSE)/100</f>
        <v>0.14099999999999999</v>
      </c>
      <c r="O1084" s="32">
        <f>VLOOKUP($C1084,'Four Factors - Road'!$B:$O,14,FALSE)/100</f>
        <v>0.23800000000000002</v>
      </c>
      <c r="P1084" s="21">
        <f>VLOOKUP($C1084,'Advanced - Road'!B:T,18,FALSE)</f>
        <v>99.44</v>
      </c>
      <c r="Q1084" s="21">
        <f>(P1084+'Advanced - Road'!$S$33)/2</f>
        <v>99.130460878885316</v>
      </c>
      <c r="R1084" s="32">
        <f t="shared" ref="R1084" si="10577">AVERAGE(H1084,L1085)</f>
        <v>0.4995</v>
      </c>
      <c r="S1084" s="32">
        <f t="shared" ref="S1084" si="10578">AVERAGE(I1084,M1085)</f>
        <v>0.26600000000000001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0.2165</v>
      </c>
      <c r="V1084" s="21">
        <f>Q1084*Q1085/'Advanced - Home'!$S$33</f>
        <v>101.30447923474213</v>
      </c>
      <c r="W1084" s="21">
        <f t="shared" ref="W1084" si="10581">AVERAGE(V1084:V1085)</f>
        <v>101.30183674576209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100.98288317256163</v>
      </c>
      <c r="R1085" s="32">
        <f t="shared" ref="R1085" si="10589">AVERAGE(H1085,L1084)</f>
        <v>0.502</v>
      </c>
      <c r="S1085" s="32">
        <f t="shared" ref="S1085" si="10590">AVERAGE(I1085,M1084)</f>
        <v>0.25</v>
      </c>
      <c r="T1085" s="32">
        <f t="shared" ref="T1085" si="10591">AVERAGE(J1085,N1084)</f>
        <v>0.15399999999999997</v>
      </c>
      <c r="U1085" s="32">
        <f t="shared" ref="U1085" si="10592">AVERAGE(K1085,O1084)</f>
        <v>0.22200000000000003</v>
      </c>
      <c r="V1085" s="21">
        <f>Q1085*Q1084/'Advanced - Road'!$S$33</f>
        <v>101.29919425678204</v>
      </c>
      <c r="W1085" s="21">
        <f t="shared" ref="W1085" si="10593">W1084</f>
        <v>101.30183674576209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0.49099999999999999</v>
      </c>
      <c r="I1086" s="31">
        <f>VLOOKUP($C1086,'Four Factors - Road'!$B:$O,8,FALSE)</f>
        <v>0.26400000000000001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0.185</v>
      </c>
      <c r="L1086" s="31">
        <f>VLOOKUP($C1086,'Four Factors - Road'!$B:$O,11,FALSE)/100</f>
        <v>0.50700000000000001</v>
      </c>
      <c r="M1086" s="31">
        <f>VLOOKUP($C1086,'Four Factors - Road'!$B:$O,12,FALSE)</f>
        <v>0.23</v>
      </c>
      <c r="N1086" s="31">
        <f>VLOOKUP($C1086,'Four Factors - Road'!$B:$O,13,FALSE)/100</f>
        <v>0.14099999999999999</v>
      </c>
      <c r="O1086" s="31">
        <f>VLOOKUP($C1086,'Four Factors - Road'!$B:$O,14,FALSE)/100</f>
        <v>0.23800000000000002</v>
      </c>
      <c r="P1086" s="17">
        <f>VLOOKUP($C1086,'Advanced - Road'!B:T,18,FALSE)</f>
        <v>99.44</v>
      </c>
      <c r="Q1086" s="17">
        <f>(P1086+'Advanced - Road'!$S$33)/2</f>
        <v>99.130460878885316</v>
      </c>
      <c r="R1086" s="31">
        <f t="shared" ref="R1086" si="10597">AVERAGE(H1086,L1087)</f>
        <v>0.497</v>
      </c>
      <c r="S1086" s="31">
        <f t="shared" ref="S1086" si="10598">AVERAGE(I1086,M1087)</f>
        <v>0.26300000000000001</v>
      </c>
      <c r="T1086" s="31">
        <f t="shared" ref="T1086" si="10599">AVERAGE(J1086,N1087)</f>
        <v>0.13800000000000001</v>
      </c>
      <c r="U1086" s="31">
        <f t="shared" ref="U1086" si="10600">AVERAGE(K1086,O1087)</f>
        <v>0.2195</v>
      </c>
      <c r="V1086" s="17">
        <f>Q1086*Q1087/'Advanced - Home'!$S$33</f>
        <v>99.629160853973332</v>
      </c>
      <c r="W1086" s="17">
        <f t="shared" ref="W1086" si="10601">AVERAGE(V1086:V1087)</f>
        <v>99.626562065038854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99.312883172561612</v>
      </c>
      <c r="R1087" s="31">
        <f t="shared" ref="R1087" si="10609">AVERAGE(H1087,L1086)</f>
        <v>0.51800000000000002</v>
      </c>
      <c r="S1087" s="31">
        <f t="shared" ref="S1087" si="10610">AVERAGE(I1087,M1086)</f>
        <v>0.2485</v>
      </c>
      <c r="T1087" s="31">
        <f t="shared" ref="T1087" si="10611">AVERAGE(J1087,N1086)</f>
        <v>0.14000000000000001</v>
      </c>
      <c r="U1087" s="31">
        <f t="shared" ref="U1087" si="10612">AVERAGE(K1087,O1086)</f>
        <v>0.23050000000000001</v>
      </c>
      <c r="V1087" s="17">
        <f>Q1087*Q1086/'Advanced - Road'!$S$33</f>
        <v>99.623963276104377</v>
      </c>
      <c r="W1087" s="17">
        <f t="shared" ref="W1087" si="10613">W1086</f>
        <v>99.626562065038854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0.49099999999999999</v>
      </c>
      <c r="I1088" s="32">
        <f>VLOOKUP($C1088,'Four Factors - Road'!$B:$O,8,FALSE)</f>
        <v>0.26400000000000001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0.185</v>
      </c>
      <c r="L1088" s="32">
        <f>VLOOKUP($C1088,'Four Factors - Road'!$B:$O,11,FALSE)/100</f>
        <v>0.50700000000000001</v>
      </c>
      <c r="M1088" s="32">
        <f>VLOOKUP($C1088,'Four Factors - Road'!$B:$O,12,FALSE)</f>
        <v>0.23</v>
      </c>
      <c r="N1088" s="32">
        <f>VLOOKUP($C1088,'Four Factors - Road'!$B:$O,13,FALSE)/100</f>
        <v>0.14099999999999999</v>
      </c>
      <c r="O1088" s="32">
        <f>VLOOKUP($C1088,'Four Factors - Road'!$B:$O,14,FALSE)/100</f>
        <v>0.23800000000000002</v>
      </c>
      <c r="P1088" s="21">
        <f>VLOOKUP($C1088,'Advanced - Road'!B:T,18,FALSE)</f>
        <v>99.44</v>
      </c>
      <c r="Q1088" s="21">
        <f>(P1088+'Advanced - Road'!$S$33)/2</f>
        <v>99.130460878885316</v>
      </c>
      <c r="R1088" s="32">
        <f t="shared" ref="R1088" si="10617">AVERAGE(H1088,L1089)</f>
        <v>0.497</v>
      </c>
      <c r="S1088" s="32">
        <f t="shared" ref="S1088" si="10618">AVERAGE(I1088,M1089)</f>
        <v>0.23050000000000001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0.1905</v>
      </c>
      <c r="V1088" s="21">
        <f>Q1088*Q1089/'Advanced - Home'!$S$33</f>
        <v>99.237918836907568</v>
      </c>
      <c r="W1088" s="21">
        <f t="shared" ref="W1088" si="10621">AVERAGE(V1088:V1089)</f>
        <v>99.23533025337295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98.922883172561626</v>
      </c>
      <c r="R1089" s="32">
        <f t="shared" ref="R1089" si="10629">AVERAGE(H1089,L1088)</f>
        <v>0.503</v>
      </c>
      <c r="S1089" s="32">
        <f t="shared" ref="S1089" si="10630">AVERAGE(I1089,M1088)</f>
        <v>0.26850000000000002</v>
      </c>
      <c r="T1089" s="32">
        <f t="shared" ref="T1089" si="10631">AVERAGE(J1089,N1088)</f>
        <v>0.13</v>
      </c>
      <c r="U1089" s="32">
        <f t="shared" ref="U1089" si="10632">AVERAGE(K1089,O1088)</f>
        <v>0.2215</v>
      </c>
      <c r="V1089" s="21">
        <f>Q1089*Q1088/'Advanced - Road'!$S$33</f>
        <v>99.232741669838347</v>
      </c>
      <c r="W1089" s="21">
        <f t="shared" ref="W1089" si="10633">W1088</f>
        <v>99.23533025337295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0.49099999999999999</v>
      </c>
      <c r="I1090" s="31">
        <f>VLOOKUP($C1090,'Four Factors - Road'!$B:$O,8,FALSE)</f>
        <v>0.26400000000000001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0.185</v>
      </c>
      <c r="L1090" s="31">
        <f>VLOOKUP($C1090,'Four Factors - Road'!$B:$O,11,FALSE)/100</f>
        <v>0.50700000000000001</v>
      </c>
      <c r="M1090" s="31">
        <f>VLOOKUP($C1090,'Four Factors - Road'!$B:$O,12,FALSE)</f>
        <v>0.23</v>
      </c>
      <c r="N1090" s="31">
        <f>VLOOKUP($C1090,'Four Factors - Road'!$B:$O,13,FALSE)/100</f>
        <v>0.14099999999999999</v>
      </c>
      <c r="O1090" s="31">
        <f>VLOOKUP($C1090,'Four Factors - Road'!$B:$O,14,FALSE)/100</f>
        <v>0.23800000000000002</v>
      </c>
      <c r="P1090" s="17">
        <f>VLOOKUP($C1090,'Advanced - Road'!B:T,18,FALSE)</f>
        <v>99.44</v>
      </c>
      <c r="Q1090" s="17">
        <f>(P1090+'Advanced - Road'!$S$33)/2</f>
        <v>99.130460878885316</v>
      </c>
      <c r="R1090" s="31">
        <f t="shared" ref="R1090" si="10637">AVERAGE(H1090,L1091)</f>
        <v>0.50449999999999995</v>
      </c>
      <c r="S1090" s="31">
        <f t="shared" ref="S1090" si="10638">AVERAGE(I1090,M1091)</f>
        <v>0.24199999999999999</v>
      </c>
      <c r="T1090" s="31">
        <f t="shared" ref="T1090" si="10639">AVERAGE(J1090,N1091)</f>
        <v>0.13850000000000001</v>
      </c>
      <c r="U1090" s="31">
        <f t="shared" ref="U1090" si="10640">AVERAGE(K1090,O1091)</f>
        <v>0.19400000000000001</v>
      </c>
      <c r="V1090" s="17">
        <f>Q1090*Q1091/'Advanced - Home'!$S$33</f>
        <v>98.500578112437466</v>
      </c>
      <c r="W1090" s="17">
        <f t="shared" ref="W1090" si="10641">AVERAGE(V1090:V1091)</f>
        <v>98.498008762156445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3</v>
      </c>
      <c r="AA1090" s="19">
        <f t="shared" ref="AA1090" si="10643">Y1090+Y1091</f>
        <v>209</v>
      </c>
      <c r="AB1090" s="4">
        <f t="shared" ref="AB1090" si="10644">D1090-Z1090</f>
        <v>-3</v>
      </c>
      <c r="AC1090" s="4">
        <f t="shared" ref="AC1090" si="10645">AA1090-E1090</f>
        <v>209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0.28699999999999998</v>
      </c>
      <c r="J1091" s="31">
        <f>VLOOKUP($C1091,'Four Factors - Home'!$B:$O,9,FALSE)/100</f>
        <v>0.13200000000000001</v>
      </c>
      <c r="K1091" s="31">
        <f>VLOOKUP($C1091,'Four Factors - Home'!$B:$O,10,FALSE)/100</f>
        <v>0.29699999999999999</v>
      </c>
      <c r="L1091" s="31">
        <f>VLOOKUP($C1091,'Four Factors - Home'!$B:$O,11,FALSE)/100</f>
        <v>0.51800000000000002</v>
      </c>
      <c r="M1091" s="31">
        <f>VLOOKUP($C1091,'Four Factors - Home'!$B:$O,12,FALSE)</f>
        <v>0.22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97.56</v>
      </c>
      <c r="Q1091" s="17">
        <f>(P1091+'Advanced - Home'!$S$33)/2</f>
        <v>98.187883172561612</v>
      </c>
      <c r="R1091" s="31">
        <f t="shared" ref="R1091" si="10649">AVERAGE(H1091,L1090)</f>
        <v>0.48950000000000005</v>
      </c>
      <c r="S1091" s="31">
        <f t="shared" ref="S1091" si="10650">AVERAGE(I1091,M1090)</f>
        <v>0.25850000000000001</v>
      </c>
      <c r="T1091" s="31">
        <f t="shared" ref="T1091" si="10651">AVERAGE(J1091,N1090)</f>
        <v>0.13650000000000001</v>
      </c>
      <c r="U1091" s="31">
        <f t="shared" ref="U1091" si="10652">AVERAGE(K1091,O1090)</f>
        <v>0.26750000000000002</v>
      </c>
      <c r="V1091" s="17">
        <f>Q1091*Q1090/'Advanced - Road'!$S$33</f>
        <v>98.495439411875424</v>
      </c>
      <c r="W1091" s="17">
        <f t="shared" ref="W1091" si="10653">W1090</f>
        <v>98.498008762156445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-3</v>
      </c>
      <c r="AA1091" s="19">
        <f t="shared" ref="AA1091" si="10655">AA1090</f>
        <v>209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0.49099999999999999</v>
      </c>
      <c r="I1092" s="32">
        <f>VLOOKUP($C1092,'Four Factors - Road'!$B:$O,8,FALSE)</f>
        <v>0.26400000000000001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0.185</v>
      </c>
      <c r="L1092" s="32">
        <f>VLOOKUP($C1092,'Four Factors - Road'!$B:$O,11,FALSE)/100</f>
        <v>0.50700000000000001</v>
      </c>
      <c r="M1092" s="32">
        <f>VLOOKUP($C1092,'Four Factors - Road'!$B:$O,12,FALSE)</f>
        <v>0.23</v>
      </c>
      <c r="N1092" s="32">
        <f>VLOOKUP($C1092,'Four Factors - Road'!$B:$O,13,FALSE)/100</f>
        <v>0.14099999999999999</v>
      </c>
      <c r="O1092" s="32">
        <f>VLOOKUP($C1092,'Four Factors - Road'!$B:$O,14,FALSE)/100</f>
        <v>0.23800000000000002</v>
      </c>
      <c r="P1092" s="21">
        <f>VLOOKUP($C1092,'Advanced - Road'!B:T,18,FALSE)</f>
        <v>99.44</v>
      </c>
      <c r="Q1092" s="21">
        <f>(P1092+'Advanced - Road'!$S$33)/2</f>
        <v>99.130460878885316</v>
      </c>
      <c r="R1092" s="32">
        <f t="shared" ref="R1092" si="10657">AVERAGE(H1092,L1093)</f>
        <v>0.4955</v>
      </c>
      <c r="S1092" s="32">
        <f t="shared" ref="S1092" si="10658">AVERAGE(I1092,M1093)</f>
        <v>0.23899999999999999</v>
      </c>
      <c r="T1092" s="32">
        <f t="shared" ref="T1092" si="10659">AVERAGE(J1092,N1093)</f>
        <v>0.13350000000000001</v>
      </c>
      <c r="U1092" s="32">
        <f t="shared" ref="U1092" si="10660">AVERAGE(K1092,O1093)</f>
        <v>0.21099999999999999</v>
      </c>
      <c r="V1092" s="21">
        <f>Q1092*Q1093/'Advanced - Home'!$S$33</f>
        <v>99.092457061331828</v>
      </c>
      <c r="W1092" s="21">
        <f t="shared" ref="W1092" si="10661">AVERAGE(V1092:V1093)</f>
        <v>99.089872272112558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0.27900000000000003</v>
      </c>
      <c r="J1093" s="32">
        <f>VLOOKUP($C1093,'Four Factors - Home'!$B:$O,9,FALSE)/100</f>
        <v>0.13</v>
      </c>
      <c r="K1093" s="32">
        <f>VLOOKUP($C1093,'Four Factors - Home'!$B:$O,10,FALSE)/100</f>
        <v>0.23699999999999999</v>
      </c>
      <c r="L1093" s="32">
        <f>VLOOKUP($C1093,'Four Factors - Home'!$B:$O,11,FALSE)/100</f>
        <v>0.5</v>
      </c>
      <c r="M1093" s="32">
        <f>VLOOKUP($C1093,'Four Factors - Home'!$B:$O,12,FALSE)</f>
        <v>0.214</v>
      </c>
      <c r="N1093" s="32">
        <f>VLOOKUP($C1093,'Four Factors - Home'!$B:$O,13,FALSE)/100</f>
        <v>0.127</v>
      </c>
      <c r="O1093" s="32">
        <f>VLOOKUP($C1093,'Four Factors - Home'!$B:$O,14,FALSE)/100</f>
        <v>0.23699999999999999</v>
      </c>
      <c r="P1093" s="21">
        <f>VLOOKUP($C1093,'Advanced - Home'!B:T,18,FALSE)</f>
        <v>98.74</v>
      </c>
      <c r="Q1093" s="21">
        <f>(P1093+'Advanced - Home'!$S$33)/2</f>
        <v>98.777883172561616</v>
      </c>
      <c r="R1093" s="32">
        <f t="shared" ref="R1093" si="10669">AVERAGE(H1093,L1092)</f>
        <v>0.53200000000000003</v>
      </c>
      <c r="S1093" s="32">
        <f t="shared" ref="S1093" si="10670">AVERAGE(I1093,M1092)</f>
        <v>0.2545</v>
      </c>
      <c r="T1093" s="32">
        <f t="shared" ref="T1093" si="10671">AVERAGE(J1093,N1092)</f>
        <v>0.13550000000000001</v>
      </c>
      <c r="U1093" s="32">
        <f t="shared" ref="U1093" si="10672">AVERAGE(K1093,O1092)</f>
        <v>0.23749999999999999</v>
      </c>
      <c r="V1093" s="21">
        <f>Q1093*Q1092/'Advanced - Road'!$S$33</f>
        <v>99.087287482893274</v>
      </c>
      <c r="W1093" s="21">
        <f t="shared" ref="W1093" si="10673">W1092</f>
        <v>99.089872272112558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0.49099999999999999</v>
      </c>
      <c r="I1094" s="31">
        <f>VLOOKUP($C1094,'Four Factors - Road'!$B:$O,8,FALSE)</f>
        <v>0.26400000000000001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0.185</v>
      </c>
      <c r="L1094" s="31">
        <f>VLOOKUP($C1094,'Four Factors - Road'!$B:$O,11,FALSE)/100</f>
        <v>0.50700000000000001</v>
      </c>
      <c r="M1094" s="31">
        <f>VLOOKUP($C1094,'Four Factors - Road'!$B:$O,12,FALSE)</f>
        <v>0.23</v>
      </c>
      <c r="N1094" s="31">
        <f>VLOOKUP($C1094,'Four Factors - Road'!$B:$O,13,FALSE)/100</f>
        <v>0.14099999999999999</v>
      </c>
      <c r="O1094" s="31">
        <f>VLOOKUP($C1094,'Four Factors - Road'!$B:$O,14,FALSE)/100</f>
        <v>0.23800000000000002</v>
      </c>
      <c r="P1094" s="17">
        <f>VLOOKUP($C1094,'Advanced - Road'!B:T,18,FALSE)</f>
        <v>99.44</v>
      </c>
      <c r="Q1094" s="17">
        <f>(P1094+'Advanced - Road'!$S$33)/2</f>
        <v>99.130460878885316</v>
      </c>
      <c r="R1094" s="31">
        <f t="shared" ref="R1094" si="10677">AVERAGE(H1094,L1095)</f>
        <v>0.497</v>
      </c>
      <c r="S1094" s="31">
        <f t="shared" ref="S1094" si="10678">AVERAGE(I1094,M1095)</f>
        <v>0.27</v>
      </c>
      <c r="T1094" s="31">
        <f t="shared" ref="T1094" si="10679">AVERAGE(J1094,N1095)</f>
        <v>0.15000000000000002</v>
      </c>
      <c r="U1094" s="31">
        <f t="shared" ref="U1094" si="10680">AVERAGE(K1094,O1095)</f>
        <v>0.20650000000000002</v>
      </c>
      <c r="V1094" s="17">
        <f>Q1094*Q1095/'Advanced - Home'!$S$33</f>
        <v>96.554399873700092</v>
      </c>
      <c r="W1094" s="17">
        <f t="shared" ref="W1094" si="10681">AVERAGE(V1094:V1095)</f>
        <v>96.55188128874147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4</v>
      </c>
      <c r="AA1094" s="19">
        <f t="shared" ref="AA1094" si="10683">Y1094+Y1095</f>
        <v>204</v>
      </c>
      <c r="AB1094" s="4">
        <f t="shared" ref="AB1094" si="10684">D1094-Z1094</f>
        <v>-4</v>
      </c>
      <c r="AC1094" s="4">
        <f t="shared" ref="AC1094" si="10685">AA1094-E1094</f>
        <v>204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0.246</v>
      </c>
      <c r="J1095" s="31">
        <f>VLOOKUP($C1095,'Four Factors - Home'!$B:$O,9,FALSE)/100</f>
        <v>0.127</v>
      </c>
      <c r="K1095" s="31">
        <f>VLOOKUP($C1095,'Four Factors - Home'!$B:$O,10,FALSE)/100</f>
        <v>0.188</v>
      </c>
      <c r="L1095" s="31">
        <f>VLOOKUP($C1095,'Four Factors - Home'!$B:$O,11,FALSE)/100</f>
        <v>0.503</v>
      </c>
      <c r="M1095" s="31">
        <f>VLOOKUP($C1095,'Four Factors - Home'!$B:$O,12,FALSE)</f>
        <v>0.27600000000000002</v>
      </c>
      <c r="N1095" s="31">
        <f>VLOOKUP($C1095,'Four Factors - Home'!$B:$O,13,FALSE)/100</f>
        <v>0.16</v>
      </c>
      <c r="O1095" s="31">
        <f>VLOOKUP($C1095,'Four Factors - Home'!$B:$O,14,FALSE)/100</f>
        <v>0.22800000000000001</v>
      </c>
      <c r="P1095" s="17">
        <f>VLOOKUP($C1095,'Advanced - Home'!B:T,18,FALSE)</f>
        <v>93.68</v>
      </c>
      <c r="Q1095" s="17">
        <f>(P1095+'Advanced - Home'!$S$33)/2</f>
        <v>96.247883172561615</v>
      </c>
      <c r="R1095" s="31">
        <f t="shared" ref="R1095" si="10689">AVERAGE(H1095,L1094)</f>
        <v>0.51</v>
      </c>
      <c r="S1095" s="31">
        <f t="shared" ref="S1095" si="10690">AVERAGE(I1095,M1094)</f>
        <v>0.23799999999999999</v>
      </c>
      <c r="T1095" s="31">
        <f t="shared" ref="T1095" si="10691">AVERAGE(J1095,N1094)</f>
        <v>0.13400000000000001</v>
      </c>
      <c r="U1095" s="31">
        <f t="shared" ref="U1095" si="10692">AVERAGE(K1095,O1094)</f>
        <v>0.21300000000000002</v>
      </c>
      <c r="V1095" s="17">
        <f>Q1095*Q1094/'Advanced - Road'!$S$33</f>
        <v>96.549362703782847</v>
      </c>
      <c r="W1095" s="17">
        <f t="shared" ref="W1095" si="10693">W1094</f>
        <v>96.55188128874147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-4</v>
      </c>
      <c r="AA1095" s="19">
        <f t="shared" ref="AA1095" si="10695">AA1094</f>
        <v>204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0.49099999999999999</v>
      </c>
      <c r="I1096" s="32">
        <f>VLOOKUP($C1096,'Four Factors - Road'!$B:$O,8,FALSE)</f>
        <v>0.26400000000000001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0.185</v>
      </c>
      <c r="L1096" s="32">
        <f>VLOOKUP($C1096,'Four Factors - Road'!$B:$O,11,FALSE)/100</f>
        <v>0.50700000000000001</v>
      </c>
      <c r="M1096" s="32">
        <f>VLOOKUP($C1096,'Four Factors - Road'!$B:$O,12,FALSE)</f>
        <v>0.23</v>
      </c>
      <c r="N1096" s="32">
        <f>VLOOKUP($C1096,'Four Factors - Road'!$B:$O,13,FALSE)/100</f>
        <v>0.14099999999999999</v>
      </c>
      <c r="O1096" s="32">
        <f>VLOOKUP($C1096,'Four Factors - Road'!$B:$O,14,FALSE)/100</f>
        <v>0.23800000000000002</v>
      </c>
      <c r="P1096" s="21">
        <f>VLOOKUP($C1096,'Advanced - Road'!B:T,18,FALSE)</f>
        <v>99.44</v>
      </c>
      <c r="Q1096" s="21">
        <f>(P1096+'Advanced - Road'!$S$33)/2</f>
        <v>99.130460878885316</v>
      </c>
      <c r="R1096" s="32">
        <f t="shared" ref="R1096" si="10697">AVERAGE(H1096,L1097)</f>
        <v>0.51200000000000001</v>
      </c>
      <c r="S1096" s="32">
        <f t="shared" ref="S1096" si="10698">AVERAGE(I1096,M1097)</f>
        <v>0.25950000000000001</v>
      </c>
      <c r="T1096" s="32">
        <f t="shared" ref="T1096" si="10699">AVERAGE(J1096,N1097)</f>
        <v>0.1265</v>
      </c>
      <c r="U1096" s="32">
        <f t="shared" ref="U1096" si="10700">AVERAGE(K1096,O1097)</f>
        <v>0.19700000000000001</v>
      </c>
      <c r="V1096" s="21">
        <f>Q1096*Q1097/'Advanced - Home'!$S$33</f>
        <v>99.719447473296185</v>
      </c>
      <c r="W1096" s="21">
        <f t="shared" ref="W1096" si="10701">AVERAGE(V1096:V1097)</f>
        <v>99.71684632926943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2</v>
      </c>
      <c r="AA1096" s="23">
        <f t="shared" ref="AA1096" si="10703">Y1096+Y1097</f>
        <v>218</v>
      </c>
      <c r="AB1096" s="22">
        <f t="shared" ref="AB1096" si="10704">D1096-Z1096</f>
        <v>-2</v>
      </c>
      <c r="AC1096" s="22">
        <f t="shared" ref="AC1096" si="10705">AA1096-E1096</f>
        <v>218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0.53700000000000003</v>
      </c>
      <c r="I1097" s="32">
        <f>VLOOKUP($C1097,'Four Factors - Home'!$B:$O,8,FALSE)</f>
        <v>0.28599999999999998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0.28100000000000003</v>
      </c>
      <c r="L1097" s="32">
        <f>VLOOKUP($C1097,'Four Factors - Home'!$B:$O,11,FALSE)/100</f>
        <v>0.53299999999999992</v>
      </c>
      <c r="M1097" s="32">
        <f>VLOOKUP($C1097,'Four Factors - Home'!$B:$O,12,FALSE)</f>
        <v>0.255</v>
      </c>
      <c r="N1097" s="32">
        <f>VLOOKUP($C1097,'Four Factors - Home'!$B:$O,13,FALSE)/100</f>
        <v>0.113</v>
      </c>
      <c r="O1097" s="32">
        <f>VLOOKUP($C1097,'Four Factors - Home'!$B:$O,14,FALSE)/100</f>
        <v>0.20899999999999999</v>
      </c>
      <c r="P1097" s="21">
        <f>VLOOKUP($C1097,'Advanced - Home'!B:T,18,FALSE)</f>
        <v>99.99</v>
      </c>
      <c r="Q1097" s="21">
        <f>(P1097+'Advanced - Home'!$S$33)/2</f>
        <v>99.402883172561616</v>
      </c>
      <c r="R1097" s="32">
        <f t="shared" ref="R1097" si="10709">AVERAGE(H1097,L1096)</f>
        <v>0.52200000000000002</v>
      </c>
      <c r="S1097" s="32">
        <f t="shared" ref="S1097" si="10710">AVERAGE(I1097,M1096)</f>
        <v>0.25800000000000001</v>
      </c>
      <c r="T1097" s="32">
        <f t="shared" ref="T1097" si="10711">AVERAGE(J1097,N1096)</f>
        <v>0.14250000000000002</v>
      </c>
      <c r="U1097" s="32">
        <f t="shared" ref="U1097" si="10712">AVERAGE(K1097,O1096)</f>
        <v>0.25950000000000001</v>
      </c>
      <c r="V1097" s="21">
        <f>Q1097*Q1096/'Advanced - Road'!$S$33</f>
        <v>99.714245185242689</v>
      </c>
      <c r="W1097" s="21">
        <f t="shared" ref="W1097" si="10713">W1096</f>
        <v>99.71684632926943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-2</v>
      </c>
      <c r="AA1097" s="23">
        <f t="shared" ref="AA1097" si="10715">AA1096</f>
        <v>218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0.49099999999999999</v>
      </c>
      <c r="I1098" s="31">
        <f>VLOOKUP($C1098,'Four Factors - Road'!$B:$O,8,FALSE)</f>
        <v>0.26400000000000001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0.185</v>
      </c>
      <c r="L1098" s="31">
        <f>VLOOKUP($C1098,'Four Factors - Road'!$B:$O,11,FALSE)/100</f>
        <v>0.50700000000000001</v>
      </c>
      <c r="M1098" s="31">
        <f>VLOOKUP($C1098,'Four Factors - Road'!$B:$O,12,FALSE)</f>
        <v>0.23</v>
      </c>
      <c r="N1098" s="31">
        <f>VLOOKUP($C1098,'Four Factors - Road'!$B:$O,13,FALSE)/100</f>
        <v>0.14099999999999999</v>
      </c>
      <c r="O1098" s="31">
        <f>VLOOKUP($C1098,'Four Factors - Road'!$B:$O,14,FALSE)/100</f>
        <v>0.23800000000000002</v>
      </c>
      <c r="P1098" s="17">
        <f>VLOOKUP($C1098,'Advanced - Road'!B:T,18,FALSE)</f>
        <v>99.44</v>
      </c>
      <c r="Q1098" s="17">
        <f>(P1098+'Advanced - Road'!$S$33)/2</f>
        <v>99.130460878885316</v>
      </c>
      <c r="R1098" s="31">
        <f t="shared" ref="R1098" si="10717">AVERAGE(H1098,L1099)</f>
        <v>0.49099999999999999</v>
      </c>
      <c r="S1098" s="31">
        <f t="shared" ref="S1098" si="10718">AVERAGE(I1098,M1099)</f>
        <v>0.26850000000000002</v>
      </c>
      <c r="T1098" s="31">
        <f t="shared" ref="T1098" si="10719">AVERAGE(J1098,N1099)</f>
        <v>0.13950000000000001</v>
      </c>
      <c r="U1098" s="31">
        <f t="shared" ref="U1098" si="10720">AVERAGE(K1098,O1099)</f>
        <v>0.1875</v>
      </c>
      <c r="V1098" s="17">
        <f>Q1098*Q1099/'Advanced - Home'!$S$33</f>
        <v>98.871756436320382</v>
      </c>
      <c r="W1098" s="17">
        <f t="shared" ref="W1098" si="10721">AVERAGE(V1098:V1099)</f>
        <v>98.869177403993334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0.503</v>
      </c>
      <c r="I1099" s="31">
        <f>VLOOKUP($C1099,'Four Factors - Home'!$B:$O,8,FALSE)</f>
        <v>0.22600000000000001</v>
      </c>
      <c r="J1099" s="31">
        <f>VLOOKUP($C1099,'Four Factors - Home'!$B:$O,9,FALSE)/100</f>
        <v>0.124</v>
      </c>
      <c r="K1099" s="31">
        <f>VLOOKUP($C1099,'Four Factors - Home'!$B:$O,10,FALSE)/100</f>
        <v>0.24199999999999999</v>
      </c>
      <c r="L1099" s="31">
        <f>VLOOKUP($C1099,'Four Factors - Home'!$B:$O,11,FALSE)/100</f>
        <v>0.49099999999999999</v>
      </c>
      <c r="M1099" s="31">
        <f>VLOOKUP($C1099,'Four Factors - Home'!$B:$O,12,FALSE)</f>
        <v>0.27300000000000002</v>
      </c>
      <c r="N1099" s="31">
        <f>VLOOKUP($C1099,'Four Factors - Home'!$B:$O,13,FALSE)/100</f>
        <v>0.13900000000000001</v>
      </c>
      <c r="O1099" s="31">
        <f>VLOOKUP($C1099,'Four Factors - Home'!$B:$O,14,FALSE)/100</f>
        <v>0.19</v>
      </c>
      <c r="P1099" s="17">
        <f>VLOOKUP($C1099,'Advanced - Home'!B:T,18,FALSE)</f>
        <v>98.3</v>
      </c>
      <c r="Q1099" s="17">
        <f>(P1099+'Advanced - Home'!$S$33)/2</f>
        <v>98.557883172561617</v>
      </c>
      <c r="R1099" s="31">
        <f t="shared" ref="R1099" si="10729">AVERAGE(H1099,L1098)</f>
        <v>0.505</v>
      </c>
      <c r="S1099" s="31">
        <f t="shared" ref="S1099" si="10730">AVERAGE(I1099,M1098)</f>
        <v>0.22800000000000001</v>
      </c>
      <c r="T1099" s="31">
        <f t="shared" ref="T1099" si="10731">AVERAGE(J1099,N1098)</f>
        <v>0.13250000000000001</v>
      </c>
      <c r="U1099" s="31">
        <f t="shared" ref="U1099" si="10732">AVERAGE(K1099,O1098)</f>
        <v>0.24</v>
      </c>
      <c r="V1099" s="17">
        <f>Q1099*Q1098/'Advanced - Road'!$S$33</f>
        <v>98.866598371666285</v>
      </c>
      <c r="W1099" s="17">
        <f t="shared" ref="W1099" si="10733">W1098</f>
        <v>98.869177403993334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0.49099999999999999</v>
      </c>
      <c r="I1100" s="32">
        <f>VLOOKUP($C1100,'Four Factors - Road'!$B:$O,8,FALSE)</f>
        <v>0.26400000000000001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0.185</v>
      </c>
      <c r="L1100" s="32">
        <f>VLOOKUP($C1100,'Four Factors - Road'!$B:$O,11,FALSE)/100</f>
        <v>0.50700000000000001</v>
      </c>
      <c r="M1100" s="32">
        <f>VLOOKUP($C1100,'Four Factors - Road'!$B:$O,12,FALSE)</f>
        <v>0.23</v>
      </c>
      <c r="N1100" s="32">
        <f>VLOOKUP($C1100,'Four Factors - Road'!$B:$O,13,FALSE)/100</f>
        <v>0.14099999999999999</v>
      </c>
      <c r="O1100" s="32">
        <f>VLOOKUP($C1100,'Four Factors - Road'!$B:$O,14,FALSE)/100</f>
        <v>0.23800000000000002</v>
      </c>
      <c r="P1100" s="21">
        <f>VLOOKUP($C1100,'Advanced - Road'!B:T,18,FALSE)</f>
        <v>99.44</v>
      </c>
      <c r="Q1100" s="21">
        <f>(P1100+'Advanced - Road'!$S$33)/2</f>
        <v>99.130460878885316</v>
      </c>
      <c r="R1100" s="32">
        <f t="shared" ref="R1100" si="10737">AVERAGE(H1100,L1101)</f>
        <v>0.48399999999999999</v>
      </c>
      <c r="S1100" s="32">
        <f t="shared" ref="S1100" si="10738">AVERAGE(I1100,M1101)</f>
        <v>0.25900000000000001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0.21</v>
      </c>
      <c r="V1100" s="21">
        <f>Q1100*Q1101/'Advanced - Home'!$S$33</f>
        <v>101.08377860973066</v>
      </c>
      <c r="W1100" s="21">
        <f t="shared" ref="W1100" si="10741">AVERAGE(V1100:V1101)</f>
        <v>101.08114187764284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100.76288317256162</v>
      </c>
      <c r="R1101" s="32">
        <f t="shared" ref="R1101" si="10749">AVERAGE(H1101,L1100)</f>
        <v>0.54899999999999993</v>
      </c>
      <c r="S1101" s="32">
        <f t="shared" ref="S1101" si="10750">AVERAGE(I1101,M1100)</f>
        <v>0.24249999999999999</v>
      </c>
      <c r="T1101" s="32">
        <f t="shared" ref="T1101" si="10751">AVERAGE(J1101,N1100)</f>
        <v>0.14099999999999999</v>
      </c>
      <c r="U1101" s="32">
        <f t="shared" ref="U1101" si="10752">AVERAGE(K1101,O1100)</f>
        <v>0.23200000000000001</v>
      </c>
      <c r="V1101" s="21">
        <f>Q1101*Q1100/'Advanced - Road'!$S$33</f>
        <v>101.07850514555503</v>
      </c>
      <c r="W1101" s="21">
        <f t="shared" ref="W1101" si="10753">W1100</f>
        <v>101.08114187764284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0.49099999999999999</v>
      </c>
      <c r="I1102" s="31">
        <f>VLOOKUP($C1102,'Four Factors - Road'!$B:$O,8,FALSE)</f>
        <v>0.26400000000000001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0.185</v>
      </c>
      <c r="L1102" s="31">
        <f>VLOOKUP($C1102,'Four Factors - Road'!$B:$O,11,FALSE)/100</f>
        <v>0.50700000000000001</v>
      </c>
      <c r="M1102" s="31">
        <f>VLOOKUP($C1102,'Four Factors - Road'!$B:$O,12,FALSE)</f>
        <v>0.23</v>
      </c>
      <c r="N1102" s="31">
        <f>VLOOKUP($C1102,'Four Factors - Road'!$B:$O,13,FALSE)/100</f>
        <v>0.14099999999999999</v>
      </c>
      <c r="O1102" s="31">
        <f>VLOOKUP($C1102,'Four Factors - Road'!$B:$O,14,FALSE)/100</f>
        <v>0.23800000000000002</v>
      </c>
      <c r="P1102" s="17">
        <f>VLOOKUP($C1102,'Advanced - Road'!B:T,18,FALSE)</f>
        <v>99.44</v>
      </c>
      <c r="Q1102" s="17">
        <f>(P1102+'Advanced - Road'!$S$33)/2</f>
        <v>99.130460878885316</v>
      </c>
      <c r="R1102" s="31">
        <f t="shared" ref="R1102" si="10757">AVERAGE(H1102,L1103)</f>
        <v>0.5</v>
      </c>
      <c r="S1102" s="31">
        <f t="shared" ref="S1102" si="10758">AVERAGE(I1102,M1103)</f>
        <v>0.2505</v>
      </c>
      <c r="T1102" s="31">
        <f t="shared" ref="T1102" si="10759">AVERAGE(J1102,N1103)</f>
        <v>0.14450000000000002</v>
      </c>
      <c r="U1102" s="31">
        <f t="shared" ref="U1102" si="10760">AVERAGE(K1102,O1103)</f>
        <v>0.21550000000000002</v>
      </c>
      <c r="V1102" s="17">
        <f>Q1102*Q1103/'Advanced - Home'!$S$33</f>
        <v>100.92326906426779</v>
      </c>
      <c r="W1102" s="17">
        <f t="shared" ref="W1102" si="10761">AVERAGE(V1102:V1103)</f>
        <v>100.92063651901069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0.54500000000000004</v>
      </c>
      <c r="I1103" s="31">
        <f>VLOOKUP($C1103,'Four Factors - Home'!$B:$O,8,FALSE)</f>
        <v>0.312</v>
      </c>
      <c r="J1103" s="31">
        <f>VLOOKUP($C1103,'Four Factors - Home'!$B:$O,9,FALSE)/100</f>
        <v>0.13800000000000001</v>
      </c>
      <c r="K1103" s="31">
        <f>VLOOKUP($C1103,'Four Factors - Home'!$B:$O,10,FALSE)/100</f>
        <v>0.252</v>
      </c>
      <c r="L1103" s="31">
        <f>VLOOKUP($C1103,'Four Factors - Home'!$B:$O,11,FALSE)/100</f>
        <v>0.50900000000000001</v>
      </c>
      <c r="M1103" s="31">
        <f>VLOOKUP($C1103,'Four Factors - Home'!$B:$O,12,FALSE)</f>
        <v>0.23699999999999999</v>
      </c>
      <c r="N1103" s="31">
        <f>VLOOKUP($C1103,'Four Factors - Home'!$B:$O,13,FALSE)/100</f>
        <v>0.14899999999999999</v>
      </c>
      <c r="O1103" s="31">
        <f>VLOOKUP($C1103,'Four Factors - Home'!$B:$O,14,FALSE)/100</f>
        <v>0.24600000000000002</v>
      </c>
      <c r="P1103" s="17">
        <f>VLOOKUP($C1103,'Advanced - Home'!B:T,18,FALSE)</f>
        <v>102.39</v>
      </c>
      <c r="Q1103" s="17">
        <f>(P1103+'Advanced - Home'!$S$33)/2</f>
        <v>100.60288317256162</v>
      </c>
      <c r="R1103" s="31">
        <f t="shared" ref="R1103" si="10769">AVERAGE(H1103,L1102)</f>
        <v>0.52600000000000002</v>
      </c>
      <c r="S1103" s="31">
        <f t="shared" ref="S1103" si="10770">AVERAGE(I1103,M1102)</f>
        <v>0.27100000000000002</v>
      </c>
      <c r="T1103" s="31">
        <f t="shared" ref="T1103" si="10771">AVERAGE(J1103,N1102)</f>
        <v>0.13950000000000001</v>
      </c>
      <c r="U1103" s="31">
        <f t="shared" ref="U1103" si="10772">AVERAGE(K1103,O1102)</f>
        <v>0.245</v>
      </c>
      <c r="V1103" s="17">
        <f>Q1103*Q1102/'Advanced - Road'!$S$33</f>
        <v>100.91800397375359</v>
      </c>
      <c r="W1103" s="17">
        <f t="shared" ref="W1103" si="10773">W1102</f>
        <v>100.92063651901069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0.49099999999999999</v>
      </c>
      <c r="I1104" s="32">
        <f>VLOOKUP($C1104,'Four Factors - Road'!$B:$O,8,FALSE)</f>
        <v>0.26400000000000001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0.185</v>
      </c>
      <c r="L1104" s="32">
        <f>VLOOKUP($C1104,'Four Factors - Road'!$B:$O,11,FALSE)/100</f>
        <v>0.50700000000000001</v>
      </c>
      <c r="M1104" s="32">
        <f>VLOOKUP($C1104,'Four Factors - Road'!$B:$O,12,FALSE)</f>
        <v>0.23</v>
      </c>
      <c r="N1104" s="32">
        <f>VLOOKUP($C1104,'Four Factors - Road'!$B:$O,13,FALSE)/100</f>
        <v>0.14099999999999999</v>
      </c>
      <c r="O1104" s="32">
        <f>VLOOKUP($C1104,'Four Factors - Road'!$B:$O,14,FALSE)/100</f>
        <v>0.23800000000000002</v>
      </c>
      <c r="P1104" s="21">
        <f>VLOOKUP($C1104,'Advanced - Road'!B:T,18,FALSE)</f>
        <v>99.44</v>
      </c>
      <c r="Q1104" s="21">
        <f>(P1104+'Advanced - Road'!$S$33)/2</f>
        <v>99.130460878885316</v>
      </c>
      <c r="R1104" s="32">
        <f t="shared" ref="R1104" si="10777">AVERAGE(H1104,L1105)</f>
        <v>0.49399999999999999</v>
      </c>
      <c r="S1104" s="32">
        <f t="shared" ref="S1104" si="10778">AVERAGE(I1104,M1105)</f>
        <v>0.27250000000000002</v>
      </c>
      <c r="T1104" s="32">
        <f t="shared" ref="T1104" si="10779">AVERAGE(J1104,N1105)</f>
        <v>0.14500000000000002</v>
      </c>
      <c r="U1104" s="32">
        <f t="shared" ref="U1104" si="10780">AVERAGE(K1104,O1105)</f>
        <v>0.21199999999999999</v>
      </c>
      <c r="V1104" s="21">
        <f>Q1104*Q1105/'Advanced - Home'!$S$33</f>
        <v>99.047313751670401</v>
      </c>
      <c r="W1104" s="21">
        <f t="shared" ref="W1104" si="10781">AVERAGE(V1104:V1105)</f>
        <v>99.044730139997256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0.52500000000000002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98.732883172561628</v>
      </c>
      <c r="R1105" s="32">
        <f t="shared" ref="R1105" si="10789">AVERAGE(H1105,L1104)</f>
        <v>0.51600000000000001</v>
      </c>
      <c r="S1105" s="32">
        <f t="shared" ref="S1105" si="10790">AVERAGE(I1105,M1104)</f>
        <v>0.24049999999999999</v>
      </c>
      <c r="T1105" s="32">
        <f t="shared" ref="T1105" si="10791">AVERAGE(J1105,N1104)</f>
        <v>0.13650000000000001</v>
      </c>
      <c r="U1105" s="32">
        <f t="shared" ref="U1105" si="10792">AVERAGE(K1105,O1104)</f>
        <v>0.21700000000000003</v>
      </c>
      <c r="V1105" s="21">
        <f>Q1105*Q1104/'Advanced - Road'!$S$33</f>
        <v>99.042146528324125</v>
      </c>
      <c r="W1105" s="21">
        <f t="shared" ref="W1105" si="10793">W1104</f>
        <v>99.044730139997256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0.49099999999999999</v>
      </c>
      <c r="I1106" s="31">
        <f>VLOOKUP($C1106,'Four Factors - Road'!$B:$O,8,FALSE)</f>
        <v>0.26400000000000001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0.185</v>
      </c>
      <c r="L1106" s="31">
        <f>VLOOKUP($C1106,'Four Factors - Road'!$B:$O,11,FALSE)/100</f>
        <v>0.50700000000000001</v>
      </c>
      <c r="M1106" s="31">
        <f>VLOOKUP($C1106,'Four Factors - Road'!$B:$O,12,FALSE)</f>
        <v>0.23</v>
      </c>
      <c r="N1106" s="31">
        <f>VLOOKUP($C1106,'Four Factors - Road'!$B:$O,13,FALSE)/100</f>
        <v>0.14099999999999999</v>
      </c>
      <c r="O1106" s="31">
        <f>VLOOKUP($C1106,'Four Factors - Road'!$B:$O,14,FALSE)/100</f>
        <v>0.23800000000000002</v>
      </c>
      <c r="P1106" s="17">
        <f>VLOOKUP($C1106,'Advanced - Road'!B:T,18,FALSE)</f>
        <v>99.44</v>
      </c>
      <c r="Q1106" s="17">
        <f>(P1106+'Advanced - Road'!$S$33)/2</f>
        <v>99.130460878885316</v>
      </c>
      <c r="R1106" s="31">
        <f t="shared" ref="R1106" si="10797">AVERAGE(H1106,L1107)</f>
        <v>0.48949999999999999</v>
      </c>
      <c r="S1106" s="31">
        <f t="shared" ref="S1106" si="10798">AVERAGE(I1106,M1107)</f>
        <v>0.27250000000000002</v>
      </c>
      <c r="T1106" s="31">
        <f t="shared" ref="T1106" si="10799">AVERAGE(J1106,N1107)</f>
        <v>0.14550000000000002</v>
      </c>
      <c r="U1106" s="31">
        <f t="shared" ref="U1106" si="10800">AVERAGE(K1106,O1107)</f>
        <v>0.2165</v>
      </c>
      <c r="V1106" s="17">
        <f>Q1106*Q1107/'Advanced - Home'!$S$33</f>
        <v>98.941979362460373</v>
      </c>
      <c r="W1106" s="17">
        <f t="shared" ref="W1106" si="10801">AVERAGE(V1106:V1107)</f>
        <v>98.939398498394894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0.53799999999999992</v>
      </c>
      <c r="I1107" s="31">
        <f>VLOOKUP($C1107,'Four Factors - Home'!$B:$O,8,FALSE)</f>
        <v>0.29599999999999999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0.48799999999999999</v>
      </c>
      <c r="M1107" s="31">
        <f>VLOOKUP($C1107,'Four Factors - Home'!$B:$O,12,FALSE)</f>
        <v>0.28100000000000003</v>
      </c>
      <c r="N1107" s="31">
        <f>VLOOKUP($C1107,'Four Factors - Home'!$B:$O,13,FALSE)/100</f>
        <v>0.151</v>
      </c>
      <c r="O1107" s="31">
        <f>VLOOKUP($C1107,'Four Factors - Home'!$B:$O,14,FALSE)/100</f>
        <v>0.248</v>
      </c>
      <c r="P1107" s="17">
        <f>VLOOKUP($C1107,'Advanced - Home'!B:T,18,FALSE)</f>
        <v>98.44</v>
      </c>
      <c r="Q1107" s="17">
        <f>(P1107+'Advanced - Home'!$S$33)/2</f>
        <v>98.62788317256161</v>
      </c>
      <c r="R1107" s="31">
        <f t="shared" ref="R1107" si="10809">AVERAGE(H1107,L1106)</f>
        <v>0.52249999999999996</v>
      </c>
      <c r="S1107" s="31">
        <f t="shared" ref="S1107" si="10810">AVERAGE(I1107,M1106)</f>
        <v>0.26300000000000001</v>
      </c>
      <c r="T1107" s="31">
        <f t="shared" ref="T1107" si="10811">AVERAGE(J1107,N1106)</f>
        <v>0.13850000000000001</v>
      </c>
      <c r="U1107" s="31">
        <f t="shared" ref="U1107" si="10812">AVERAGE(K1107,O1106)</f>
        <v>0.22950000000000001</v>
      </c>
      <c r="V1107" s="17">
        <f>Q1107*Q1106/'Advanced - Road'!$S$33</f>
        <v>98.936817634329415</v>
      </c>
      <c r="W1107" s="17">
        <f t="shared" ref="W1107" si="10813">W1106</f>
        <v>98.939398498394894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0.49099999999999999</v>
      </c>
      <c r="I1108" s="32">
        <f>VLOOKUP($C1108,'Four Factors - Road'!$B:$O,8,FALSE)</f>
        <v>0.26400000000000001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0.185</v>
      </c>
      <c r="L1108" s="32">
        <f>VLOOKUP($C1108,'Four Factors - Road'!$B:$O,11,FALSE)/100</f>
        <v>0.50700000000000001</v>
      </c>
      <c r="M1108" s="32">
        <f>VLOOKUP($C1108,'Four Factors - Road'!$B:$O,12,FALSE)</f>
        <v>0.23</v>
      </c>
      <c r="N1108" s="32">
        <f>VLOOKUP($C1108,'Four Factors - Road'!$B:$O,13,FALSE)/100</f>
        <v>0.14099999999999999</v>
      </c>
      <c r="O1108" s="32">
        <f>VLOOKUP($C1108,'Four Factors - Road'!$B:$O,14,FALSE)/100</f>
        <v>0.23800000000000002</v>
      </c>
      <c r="P1108" s="21">
        <f>VLOOKUP($C1108,'Advanced - Road'!B:T,18,FALSE)</f>
        <v>99.44</v>
      </c>
      <c r="Q1108" s="21">
        <f>(P1108+'Advanced - Road'!$S$33)/2</f>
        <v>99.130460878885316</v>
      </c>
      <c r="R1108" s="32">
        <f t="shared" ref="R1108" si="10817">AVERAGE(H1108,L1109)</f>
        <v>0.51150000000000007</v>
      </c>
      <c r="S1108" s="32">
        <f t="shared" ref="S1108" si="10818">AVERAGE(I1108,M1109)</f>
        <v>0.26600000000000001</v>
      </c>
      <c r="T1108" s="32">
        <f t="shared" ref="T1108" si="10819">AVERAGE(J1108,N1109)</f>
        <v>0.14200000000000002</v>
      </c>
      <c r="U1108" s="32">
        <f t="shared" ref="U1108" si="10820">AVERAGE(K1108,O1109)</f>
        <v>0.20949999999999999</v>
      </c>
      <c r="V1108" s="21">
        <f>Q1108*Q1109/'Advanced - Home'!$S$33</f>
        <v>99.900020711941934</v>
      </c>
      <c r="W1108" s="21">
        <f t="shared" ref="W1108" si="10821">AVERAGE(V1108:V1109)</f>
        <v>99.897414857730638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0.51500000000000001</v>
      </c>
      <c r="I1109" s="32">
        <f>VLOOKUP($C1109,'Four Factors - Home'!$B:$O,8,FALSE)</f>
        <v>0.26200000000000001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0.26400000000000001</v>
      </c>
      <c r="L1109" s="32">
        <f>VLOOKUP($C1109,'Four Factors - Home'!$B:$O,11,FALSE)/100</f>
        <v>0.53200000000000003</v>
      </c>
      <c r="M1109" s="32">
        <f>VLOOKUP($C1109,'Four Factors - Home'!$B:$O,12,FALSE)</f>
        <v>0.26800000000000002</v>
      </c>
      <c r="N1109" s="32">
        <f>VLOOKUP($C1109,'Four Factors - Home'!$B:$O,13,FALSE)/100</f>
        <v>0.14400000000000002</v>
      </c>
      <c r="O1109" s="32">
        <f>VLOOKUP($C1109,'Four Factors - Home'!$B:$O,14,FALSE)/100</f>
        <v>0.23399999999999999</v>
      </c>
      <c r="P1109" s="21">
        <f>VLOOKUP($C1109,'Advanced - Home'!B:T,18,FALSE)</f>
        <v>100.35</v>
      </c>
      <c r="Q1109" s="21">
        <f>(P1109+'Advanced - Home'!$S$33)/2</f>
        <v>99.582883172561623</v>
      </c>
      <c r="R1109" s="32">
        <f t="shared" ref="R1109" si="10829">AVERAGE(H1109,L1108)</f>
        <v>0.51100000000000001</v>
      </c>
      <c r="S1109" s="32">
        <f t="shared" ref="S1109" si="10830">AVERAGE(I1109,M1108)</f>
        <v>0.246</v>
      </c>
      <c r="T1109" s="32">
        <f t="shared" ref="T1109" si="10831">AVERAGE(J1109,N1108)</f>
        <v>0.14399999999999999</v>
      </c>
      <c r="U1109" s="32">
        <f t="shared" ref="U1109" si="10832">AVERAGE(K1109,O1108)</f>
        <v>0.251</v>
      </c>
      <c r="V1109" s="21">
        <f>Q1109*Q1108/'Advanced - Road'!$S$33</f>
        <v>99.894809003519327</v>
      </c>
      <c r="W1109" s="21">
        <f t="shared" ref="W1109" si="10833">W1108</f>
        <v>99.897414857730638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0.49099999999999999</v>
      </c>
      <c r="I1110" s="31">
        <f>VLOOKUP($C1110,'Four Factors - Road'!$B:$O,8,FALSE)</f>
        <v>0.26400000000000001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0.185</v>
      </c>
      <c r="L1110" s="31">
        <f>VLOOKUP($C1110,'Four Factors - Road'!$B:$O,11,FALSE)/100</f>
        <v>0.50700000000000001</v>
      </c>
      <c r="M1110" s="31">
        <f>VLOOKUP($C1110,'Four Factors - Road'!$B:$O,12,FALSE)</f>
        <v>0.23</v>
      </c>
      <c r="N1110" s="31">
        <f>VLOOKUP($C1110,'Four Factors - Road'!$B:$O,13,FALSE)/100</f>
        <v>0.14099999999999999</v>
      </c>
      <c r="O1110" s="31">
        <f>VLOOKUP($C1110,'Four Factors - Road'!$B:$O,14,FALSE)/100</f>
        <v>0.23800000000000002</v>
      </c>
      <c r="P1110" s="17">
        <f>VLOOKUP($C1110,'Advanced - Road'!B:T,18,FALSE)</f>
        <v>99.44</v>
      </c>
      <c r="Q1110" s="17">
        <f>(P1110+'Advanced - Road'!$S$33)/2</f>
        <v>99.130460878885316</v>
      </c>
      <c r="R1110" s="31">
        <f t="shared" ref="R1110" si="10837">AVERAGE(H1110,L1111)</f>
        <v>0.48399999999999999</v>
      </c>
      <c r="S1110" s="31">
        <f t="shared" ref="S1110" si="10838">AVERAGE(I1110,M1111)</f>
        <v>0.308</v>
      </c>
      <c r="T1110" s="31">
        <f t="shared" ref="T1110" si="10839">AVERAGE(J1110,N1111)</f>
        <v>0.14550000000000002</v>
      </c>
      <c r="U1110" s="31">
        <f t="shared" ref="U1110" si="10840">AVERAGE(K1110,O1111)</f>
        <v>0.19850000000000001</v>
      </c>
      <c r="V1110" s="17">
        <f>Q1110*Q1111/'Advanced - Home'!$S$33</f>
        <v>97.66793484534881</v>
      </c>
      <c r="W1110" s="17">
        <f t="shared" ref="W1110" si="10841">AVERAGE(V1110:V1111)</f>
        <v>97.665387214252121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0.46899999999999997</v>
      </c>
      <c r="I1111" s="31">
        <f>VLOOKUP($C1111,'Four Factors - Home'!$B:$O,8,FALSE)</f>
        <v>0.29699999999999999</v>
      </c>
      <c r="J1111" s="31">
        <f>VLOOKUP($C1111,'Four Factors - Home'!$B:$O,9,FALSE)/100</f>
        <v>0.14199999999999999</v>
      </c>
      <c r="K1111" s="31">
        <f>VLOOKUP($C1111,'Four Factors - Home'!$B:$O,10,FALSE)/100</f>
        <v>0.27399999999999997</v>
      </c>
      <c r="L1111" s="31">
        <f>VLOOKUP($C1111,'Four Factors - Home'!$B:$O,11,FALSE)/100</f>
        <v>0.47700000000000004</v>
      </c>
      <c r="M1111" s="31">
        <f>VLOOKUP($C1111,'Four Factors - Home'!$B:$O,12,FALSE)</f>
        <v>0.35199999999999998</v>
      </c>
      <c r="N1111" s="31">
        <f>VLOOKUP($C1111,'Four Factors - Home'!$B:$O,13,FALSE)/100</f>
        <v>0.151</v>
      </c>
      <c r="O1111" s="31">
        <f>VLOOKUP($C1111,'Four Factors - Home'!$B:$O,14,FALSE)/100</f>
        <v>0.21199999999999999</v>
      </c>
      <c r="P1111" s="17">
        <f>VLOOKUP($C1111,'Advanced - Home'!B:T,18,FALSE)</f>
        <v>95.9</v>
      </c>
      <c r="Q1111" s="17">
        <f>(P1111+'Advanced - Home'!$S$33)/2</f>
        <v>97.357883172561628</v>
      </c>
      <c r="R1111" s="31">
        <f t="shared" ref="R1111" si="10849">AVERAGE(H1111,L1110)</f>
        <v>0.48799999999999999</v>
      </c>
      <c r="S1111" s="31">
        <f t="shared" ref="S1111" si="10850">AVERAGE(I1111,M1110)</f>
        <v>0.26350000000000001</v>
      </c>
      <c r="T1111" s="31">
        <f t="shared" ref="T1111" si="10851">AVERAGE(J1111,N1110)</f>
        <v>0.14149999999999999</v>
      </c>
      <c r="U1111" s="31">
        <f t="shared" ref="U1111" si="10852">AVERAGE(K1111,O1110)</f>
        <v>0.25600000000000001</v>
      </c>
      <c r="V1111" s="17">
        <f>Q1111*Q1110/'Advanced - Road'!$S$33</f>
        <v>97.662839583155431</v>
      </c>
      <c r="W1111" s="17">
        <f t="shared" ref="W1111" si="10853">W1110</f>
        <v>97.665387214252121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0.49099999999999999</v>
      </c>
      <c r="I1112" s="32">
        <f>VLOOKUP($C1112,'Four Factors - Road'!$B:$O,8,FALSE)</f>
        <v>0.26400000000000001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0.185</v>
      </c>
      <c r="L1112" s="32">
        <f>VLOOKUP($C1112,'Four Factors - Road'!$B:$O,11,FALSE)/100</f>
        <v>0.50700000000000001</v>
      </c>
      <c r="M1112" s="32">
        <f>VLOOKUP($C1112,'Four Factors - Road'!$B:$O,12,FALSE)</f>
        <v>0.23</v>
      </c>
      <c r="N1112" s="32">
        <f>VLOOKUP($C1112,'Four Factors - Road'!$B:$O,13,FALSE)/100</f>
        <v>0.14099999999999999</v>
      </c>
      <c r="O1112" s="32">
        <f>VLOOKUP($C1112,'Four Factors - Road'!$B:$O,14,FALSE)/100</f>
        <v>0.23800000000000002</v>
      </c>
      <c r="P1112" s="21">
        <f>VLOOKUP($C1112,'Advanced - Road'!B:T,18,FALSE)</f>
        <v>99.44</v>
      </c>
      <c r="Q1112" s="21">
        <f>(P1112+'Advanced - Road'!$S$33)/2</f>
        <v>99.130460878885316</v>
      </c>
      <c r="R1112" s="32">
        <f t="shared" ref="R1112" si="10857">AVERAGE(H1112,L1113)</f>
        <v>0.49</v>
      </c>
      <c r="S1112" s="32">
        <f t="shared" ref="S1112" si="10858">AVERAGE(I1112,M1113)</f>
        <v>0.26300000000000001</v>
      </c>
      <c r="T1112" s="32">
        <f t="shared" ref="T1112" si="10859">AVERAGE(J1112,N1113)</f>
        <v>0.13700000000000001</v>
      </c>
      <c r="U1112" s="32">
        <f t="shared" ref="U1112" si="10860">AVERAGE(K1112,O1113)</f>
        <v>0.20350000000000001</v>
      </c>
      <c r="V1112" s="21">
        <f>Q1112*Q1113/'Advanced - Home'!$S$33</f>
        <v>98.816581280067496</v>
      </c>
      <c r="W1112" s="21">
        <f t="shared" ref="W1112" si="10861">AVERAGE(V1112:V1113)</f>
        <v>98.814003686963503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0.53100000000000003</v>
      </c>
      <c r="I1113" s="32">
        <f>VLOOKUP($C1113,'Four Factors - Home'!$B:$O,8,FALSE)</f>
        <v>0.27100000000000002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0.221</v>
      </c>
      <c r="L1113" s="32">
        <f>VLOOKUP($C1113,'Four Factors - Home'!$B:$O,11,FALSE)/100</f>
        <v>0.48899999999999999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0.222</v>
      </c>
      <c r="P1113" s="21">
        <f>VLOOKUP($C1113,'Advanced - Home'!B:T,18,FALSE)</f>
        <v>98.19</v>
      </c>
      <c r="Q1113" s="21">
        <f>(P1113+'Advanced - Home'!$S$33)/2</f>
        <v>98.50288317256161</v>
      </c>
      <c r="R1113" s="32">
        <f t="shared" ref="R1113" si="10869">AVERAGE(H1113,L1112)</f>
        <v>0.51900000000000002</v>
      </c>
      <c r="S1113" s="32">
        <f t="shared" ref="S1113" si="10870">AVERAGE(I1113,M1112)</f>
        <v>0.2505</v>
      </c>
      <c r="T1113" s="32">
        <f t="shared" ref="T1113" si="10871">AVERAGE(J1113,N1112)</f>
        <v>0.14000000000000001</v>
      </c>
      <c r="U1113" s="32">
        <f t="shared" ref="U1113" si="10872">AVERAGE(K1113,O1112)</f>
        <v>0.22950000000000001</v>
      </c>
      <c r="V1113" s="21">
        <f>Q1113*Q1112/'Advanced - Road'!$S$33</f>
        <v>98.811426093859524</v>
      </c>
      <c r="W1113" s="21">
        <f t="shared" ref="W1113" si="10873">W1112</f>
        <v>98.814003686963503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0.49099999999999999</v>
      </c>
      <c r="I1114" s="31">
        <f>VLOOKUP($C1114,'Four Factors - Road'!$B:$O,8,FALSE)</f>
        <v>0.26400000000000001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0.185</v>
      </c>
      <c r="L1114" s="31">
        <f>VLOOKUP($C1114,'Four Factors - Road'!$B:$O,11,FALSE)/100</f>
        <v>0.50700000000000001</v>
      </c>
      <c r="M1114" s="31">
        <f>VLOOKUP($C1114,'Four Factors - Road'!$B:$O,12,FALSE)</f>
        <v>0.23</v>
      </c>
      <c r="N1114" s="31">
        <f>VLOOKUP($C1114,'Four Factors - Road'!$B:$O,13,FALSE)/100</f>
        <v>0.14099999999999999</v>
      </c>
      <c r="O1114" s="31">
        <f>VLOOKUP($C1114,'Four Factors - Road'!$B:$O,14,FALSE)/100</f>
        <v>0.23800000000000002</v>
      </c>
      <c r="P1114" s="17">
        <f>VLOOKUP($C1114,'Advanced - Road'!B:T,18,FALSE)</f>
        <v>99.44</v>
      </c>
      <c r="Q1114" s="17">
        <f>(P1114+'Advanced - Road'!$S$33)/2</f>
        <v>99.130460878885316</v>
      </c>
      <c r="R1114" s="31">
        <f t="shared" ref="R1114" si="10877">AVERAGE(H1114,L1115)</f>
        <v>0.50750000000000006</v>
      </c>
      <c r="S1114" s="31">
        <f t="shared" ref="S1114" si="10878">AVERAGE(I1114,M1115)</f>
        <v>0.28349999999999997</v>
      </c>
      <c r="T1114" s="31">
        <f t="shared" ref="T1114" si="10879">AVERAGE(J1114,N1115)</f>
        <v>0.15100000000000002</v>
      </c>
      <c r="U1114" s="31">
        <f t="shared" ref="U1114" si="10880">AVERAGE(K1114,O1115)</f>
        <v>0.20949999999999999</v>
      </c>
      <c r="V1114" s="17">
        <f>Q1114*Q1115/'Advanced - Home'!$S$33</f>
        <v>98.881788282911799</v>
      </c>
      <c r="W1114" s="17">
        <f t="shared" ref="W1114" si="10881">AVERAGE(V1114:V1115)</f>
        <v>98.879208988907834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3</v>
      </c>
      <c r="AA1114" s="19">
        <f t="shared" ref="AA1114" si="10883">Y1114+Y1115</f>
        <v>213</v>
      </c>
      <c r="AB1114" s="4">
        <f t="shared" ref="AB1114" si="10884">D1114-Z1114</f>
        <v>-3</v>
      </c>
      <c r="AC1114" s="4">
        <f t="shared" ref="AC1114" si="10885">AA1114-E1114</f>
        <v>213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0.53500000000000003</v>
      </c>
      <c r="I1115" s="31">
        <f>VLOOKUP($C1115,'Four Factors - Home'!$B:$O,8,FALSE)</f>
        <v>0.29599999999999999</v>
      </c>
      <c r="J1115" s="31">
        <f>VLOOKUP($C1115,'Four Factors - Home'!$B:$O,9,FALSE)/100</f>
        <v>0.14099999999999999</v>
      </c>
      <c r="K1115" s="31">
        <f>VLOOKUP($C1115,'Four Factors - Home'!$B:$O,10,FALSE)/100</f>
        <v>0.21199999999999999</v>
      </c>
      <c r="L1115" s="31">
        <f>VLOOKUP($C1115,'Four Factors - Home'!$B:$O,11,FALSE)/100</f>
        <v>0.52400000000000002</v>
      </c>
      <c r="M1115" s="31">
        <f>VLOOKUP($C1115,'Four Factors - Home'!$B:$O,12,FALSE)</f>
        <v>0.30299999999999999</v>
      </c>
      <c r="N1115" s="31">
        <f>VLOOKUP($C1115,'Four Factors - Home'!$B:$O,13,FALSE)/100</f>
        <v>0.16200000000000001</v>
      </c>
      <c r="O1115" s="31">
        <f>VLOOKUP($C1115,'Four Factors - Home'!$B:$O,14,FALSE)/100</f>
        <v>0.23399999999999999</v>
      </c>
      <c r="P1115" s="17">
        <f>VLOOKUP($C1115,'Advanced - Home'!B:T,18,FALSE)</f>
        <v>98.32</v>
      </c>
      <c r="Q1115" s="17">
        <f>(P1115+'Advanced - Home'!$S$33)/2</f>
        <v>98.567883172561608</v>
      </c>
      <c r="R1115" s="31">
        <f t="shared" ref="R1115" si="10889">AVERAGE(H1115,L1114)</f>
        <v>0.52100000000000002</v>
      </c>
      <c r="S1115" s="31">
        <f t="shared" ref="S1115" si="10890">AVERAGE(I1115,M1114)</f>
        <v>0.26300000000000001</v>
      </c>
      <c r="T1115" s="31">
        <f t="shared" ref="T1115" si="10891">AVERAGE(J1115,N1114)</f>
        <v>0.14099999999999999</v>
      </c>
      <c r="U1115" s="31">
        <f t="shared" ref="U1115" si="10892">AVERAGE(K1115,O1114)</f>
        <v>0.22500000000000001</v>
      </c>
      <c r="V1115" s="17">
        <f>Q1115*Q1114/'Advanced - Road'!$S$33</f>
        <v>98.876629694903869</v>
      </c>
      <c r="W1115" s="17">
        <f t="shared" ref="W1115" si="10893">W1114</f>
        <v>98.879208988907834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-3</v>
      </c>
      <c r="AA1115" s="19">
        <f t="shared" ref="AA1115" si="10895">AA1114</f>
        <v>213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0.49099999999999999</v>
      </c>
      <c r="I1116" s="32">
        <f>VLOOKUP($C1116,'Four Factors - Road'!$B:$O,8,FALSE)</f>
        <v>0.26400000000000001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0.185</v>
      </c>
      <c r="L1116" s="32">
        <f>VLOOKUP($C1116,'Four Factors - Road'!$B:$O,11,FALSE)/100</f>
        <v>0.50700000000000001</v>
      </c>
      <c r="M1116" s="32">
        <f>VLOOKUP($C1116,'Four Factors - Road'!$B:$O,12,FALSE)</f>
        <v>0.23</v>
      </c>
      <c r="N1116" s="32">
        <f>VLOOKUP($C1116,'Four Factors - Road'!$B:$O,13,FALSE)/100</f>
        <v>0.14099999999999999</v>
      </c>
      <c r="O1116" s="32">
        <f>VLOOKUP($C1116,'Four Factors - Road'!$B:$O,14,FALSE)/100</f>
        <v>0.23800000000000002</v>
      </c>
      <c r="P1116" s="21">
        <f>VLOOKUP($C1116,'Advanced - Road'!B:T,18,FALSE)</f>
        <v>99.44</v>
      </c>
      <c r="Q1116" s="21">
        <f>(P1116+'Advanced - Road'!$S$33)/2</f>
        <v>99.130460878885316</v>
      </c>
      <c r="R1116" s="32">
        <f t="shared" ref="R1116" si="10897">AVERAGE(H1116,L1117)</f>
        <v>0.51049999999999995</v>
      </c>
      <c r="S1116" s="32">
        <f t="shared" ref="S1116" si="10898">AVERAGE(I1116,M1117)</f>
        <v>0.26850000000000002</v>
      </c>
      <c r="T1116" s="32">
        <f t="shared" ref="T1116" si="10899">AVERAGE(J1116,N1117)</f>
        <v>0.14600000000000002</v>
      </c>
      <c r="U1116" s="32">
        <f t="shared" ref="U1116" si="10900">AVERAGE(K1116,O1117)</f>
        <v>0.20100000000000001</v>
      </c>
      <c r="V1116" s="21">
        <f>Q1116*Q1117/'Advanced - Home'!$S$33</f>
        <v>98.039113169231712</v>
      </c>
      <c r="W1116" s="21">
        <f t="shared" ref="W1116" si="10901">AVERAGE(V1116:V1117)</f>
        <v>98.036555856088995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97.727883172561619</v>
      </c>
      <c r="R1117" s="32">
        <f t="shared" ref="R1117" si="10909">AVERAGE(H1117,L1116)</f>
        <v>0.51550000000000007</v>
      </c>
      <c r="S1117" s="32">
        <f t="shared" ref="S1117" si="10910">AVERAGE(I1117,M1116)</f>
        <v>0.26300000000000001</v>
      </c>
      <c r="T1117" s="32">
        <f t="shared" ref="T1117" si="10911">AVERAGE(J1117,N1116)</f>
        <v>0.14549999999999999</v>
      </c>
      <c r="U1117" s="32">
        <f t="shared" ref="U1117" si="10912">AVERAGE(K1117,O1116)</f>
        <v>0.2535</v>
      </c>
      <c r="V1117" s="21">
        <f>Q1117*Q1116/'Advanced - Road'!$S$33</f>
        <v>98.033998542946264</v>
      </c>
      <c r="W1117" s="21">
        <f t="shared" ref="W1117" si="10913">W1116</f>
        <v>98.036555856088995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0.49099999999999999</v>
      </c>
      <c r="I1118" s="31">
        <f>VLOOKUP($C1118,'Four Factors - Road'!$B:$O,8,FALSE)</f>
        <v>0.26400000000000001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0.185</v>
      </c>
      <c r="L1118" s="31">
        <f>VLOOKUP($C1118,'Four Factors - Road'!$B:$O,11,FALSE)/100</f>
        <v>0.50700000000000001</v>
      </c>
      <c r="M1118" s="31">
        <f>VLOOKUP($C1118,'Four Factors - Road'!$B:$O,12,FALSE)</f>
        <v>0.23</v>
      </c>
      <c r="N1118" s="31">
        <f>VLOOKUP($C1118,'Four Factors - Road'!$B:$O,13,FALSE)/100</f>
        <v>0.14099999999999999</v>
      </c>
      <c r="O1118" s="31">
        <f>VLOOKUP($C1118,'Four Factors - Road'!$B:$O,14,FALSE)/100</f>
        <v>0.23800000000000002</v>
      </c>
      <c r="P1118" s="17">
        <f>VLOOKUP($C1118,'Advanced - Road'!B:T,18,FALSE)</f>
        <v>99.44</v>
      </c>
      <c r="Q1118" s="17">
        <f>(P1118+'Advanced - Road'!$S$33)/2</f>
        <v>99.130460878885316</v>
      </c>
      <c r="R1118" s="31">
        <f t="shared" ref="R1118" si="10917">AVERAGE(H1118,L1119)</f>
        <v>0.497</v>
      </c>
      <c r="S1118" s="31">
        <f t="shared" ref="S1118" si="10918">AVERAGE(I1118,M1119)</f>
        <v>0.252</v>
      </c>
      <c r="T1118" s="31">
        <f t="shared" ref="T1118" si="10919">AVERAGE(J1118,N1119)</f>
        <v>0.13550000000000001</v>
      </c>
      <c r="U1118" s="31">
        <f t="shared" ref="U1118" si="10920">AVERAGE(K1118,O1119)</f>
        <v>0.20599999999999999</v>
      </c>
      <c r="V1118" s="17">
        <f>Q1118*Q1119/'Advanced - Home'!$S$33</f>
        <v>100.12072133695339</v>
      </c>
      <c r="W1118" s="17">
        <f t="shared" ref="W1118" si="10921">AVERAGE(V1118:V1119)</f>
        <v>100.11810972584985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0.26300000000000001</v>
      </c>
      <c r="J1119" s="31">
        <f>VLOOKUP($C1119,'Four Factors - Home'!$B:$O,9,FALSE)/100</f>
        <v>0.12300000000000001</v>
      </c>
      <c r="K1119" s="31">
        <f>VLOOKUP($C1119,'Four Factors - Home'!$B:$O,10,FALSE)/100</f>
        <v>0.184</v>
      </c>
      <c r="L1119" s="31">
        <f>VLOOKUP($C1119,'Four Factors - Home'!$B:$O,11,FALSE)/100</f>
        <v>0.503</v>
      </c>
      <c r="M1119" s="31">
        <f>VLOOKUP($C1119,'Four Factors - Home'!$B:$O,12,FALSE)</f>
        <v>0.24</v>
      </c>
      <c r="N1119" s="31">
        <f>VLOOKUP($C1119,'Four Factors - Home'!$B:$O,13,FALSE)/100</f>
        <v>0.13100000000000001</v>
      </c>
      <c r="O1119" s="31">
        <f>VLOOKUP($C1119,'Four Factors - Home'!$B:$O,14,FALSE)/100</f>
        <v>0.22699999999999998</v>
      </c>
      <c r="P1119" s="17">
        <f>VLOOKUP($C1119,'Advanced - Home'!B:T,18,FALSE)</f>
        <v>100.79</v>
      </c>
      <c r="Q1119" s="17">
        <f>(P1119+'Advanced - Home'!$S$33)/2</f>
        <v>99.802883172561621</v>
      </c>
      <c r="R1119" s="31">
        <f t="shared" ref="R1119" si="10931">AVERAGE(H1119,L1118)</f>
        <v>0.505</v>
      </c>
      <c r="S1119" s="31">
        <f t="shared" ref="S1119" si="10932">AVERAGE(I1119,M1118)</f>
        <v>0.2465</v>
      </c>
      <c r="T1119" s="31">
        <f t="shared" ref="T1119" si="10933">AVERAGE(J1119,N1118)</f>
        <v>0.13200000000000001</v>
      </c>
      <c r="U1119" s="31">
        <f t="shared" ref="U1119" si="10934">AVERAGE(K1119,O1118)</f>
        <v>0.21100000000000002</v>
      </c>
      <c r="V1119" s="17">
        <f>Q1119*Q1118/'Advanced - Road'!$S$33</f>
        <v>100.11549811474632</v>
      </c>
      <c r="W1119" s="17">
        <f t="shared" ref="W1119" si="10935">W1118</f>
        <v>100.11810972584985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0.49099999999999999</v>
      </c>
      <c r="I1120" s="32">
        <f>VLOOKUP($C1120,'Four Factors - Road'!$B:$O,8,FALSE)</f>
        <v>0.26400000000000001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0.185</v>
      </c>
      <c r="L1120" s="32">
        <f>VLOOKUP($C1120,'Four Factors - Road'!$B:$O,11,FALSE)/100</f>
        <v>0.50700000000000001</v>
      </c>
      <c r="M1120" s="32">
        <f>VLOOKUP($C1120,'Four Factors - Road'!$B:$O,12,FALSE)</f>
        <v>0.23</v>
      </c>
      <c r="N1120" s="32">
        <f>VLOOKUP($C1120,'Four Factors - Road'!$B:$O,13,FALSE)/100</f>
        <v>0.14099999999999999</v>
      </c>
      <c r="O1120" s="32">
        <f>VLOOKUP($C1120,'Four Factors - Road'!$B:$O,14,FALSE)/100</f>
        <v>0.23800000000000002</v>
      </c>
      <c r="P1120" s="21">
        <f>VLOOKUP($C1120,'Advanced - Road'!B:T,18,FALSE)</f>
        <v>99.44</v>
      </c>
      <c r="Q1120" s="21">
        <f>(P1120+'Advanced - Road'!$S$33)/2</f>
        <v>99.130460878885316</v>
      </c>
      <c r="R1120" s="32">
        <f t="shared" ref="R1120" si="10939">AVERAGE(H1120,L1121)</f>
        <v>0.4995</v>
      </c>
      <c r="S1120" s="32">
        <f t="shared" ref="S1120" si="10940">AVERAGE(I1120,M1121)</f>
        <v>0.26350000000000001</v>
      </c>
      <c r="T1120" s="32">
        <f t="shared" ref="T1120" si="10941">AVERAGE(J1120,N1121)</f>
        <v>0.13450000000000001</v>
      </c>
      <c r="U1120" s="32">
        <f t="shared" ref="U1120" si="10942">AVERAGE(K1120,O1121)</f>
        <v>0.22699999999999998</v>
      </c>
      <c r="V1120" s="21">
        <f>Q1120*Q1121/'Advanced - Home'!$S$33</f>
        <v>98.7814698169975</v>
      </c>
      <c r="W1120" s="21">
        <f t="shared" ref="W1120" si="10943">AVERAGE(V1120:V1121)</f>
        <v>98.778893139762744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98.467883172561613</v>
      </c>
      <c r="R1121" s="32">
        <f t="shared" ref="R1121" si="10951">AVERAGE(H1121,L1120)</f>
        <v>0.51350000000000007</v>
      </c>
      <c r="S1121" s="32">
        <f t="shared" ref="S1121" si="10952">AVERAGE(I1121,M1120)</f>
        <v>0.23</v>
      </c>
      <c r="T1121" s="32">
        <f t="shared" ref="T1121" si="10953">AVERAGE(J1121,N1120)</f>
        <v>0.14299999999999999</v>
      </c>
      <c r="U1121" s="32">
        <f t="shared" ref="U1121" si="10954">AVERAGE(K1121,O1120)</f>
        <v>0.2555</v>
      </c>
      <c r="V1121" s="21">
        <f>Q1121*Q1120/'Advanced - Road'!$S$33</f>
        <v>98.776316462527973</v>
      </c>
      <c r="W1121" s="21">
        <f t="shared" ref="W1121" si="10955">W1120</f>
        <v>98.778893139762744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0.49099999999999999</v>
      </c>
      <c r="I1122" s="31">
        <f>VLOOKUP($C1122,'Four Factors - Road'!$B:$O,8,FALSE)</f>
        <v>0.26400000000000001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0.185</v>
      </c>
      <c r="L1122" s="31">
        <f>VLOOKUP($C1122,'Four Factors - Road'!$B:$O,11,FALSE)/100</f>
        <v>0.50700000000000001</v>
      </c>
      <c r="M1122" s="31">
        <f>VLOOKUP($C1122,'Four Factors - Road'!$B:$O,12,FALSE)</f>
        <v>0.23</v>
      </c>
      <c r="N1122" s="31">
        <f>VLOOKUP($C1122,'Four Factors - Road'!$B:$O,13,FALSE)/100</f>
        <v>0.14099999999999999</v>
      </c>
      <c r="O1122" s="31">
        <f>VLOOKUP($C1122,'Four Factors - Road'!$B:$O,14,FALSE)/100</f>
        <v>0.23800000000000002</v>
      </c>
      <c r="P1122" s="17">
        <f>VLOOKUP($C1122,'Advanced - Road'!B:T,18,FALSE)</f>
        <v>99.44</v>
      </c>
      <c r="Q1122" s="17">
        <f>(P1122+'Advanced - Road'!$S$33)/2</f>
        <v>99.130460878885316</v>
      </c>
      <c r="R1122" s="31">
        <f t="shared" ref="R1122" si="10959">AVERAGE(H1122,L1123)</f>
        <v>0.49349999999999999</v>
      </c>
      <c r="S1122" s="31">
        <f t="shared" ref="S1122" si="10960">AVERAGE(I1122,M1123)</f>
        <v>0.26550000000000001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0.20300000000000001</v>
      </c>
      <c r="V1122" s="17">
        <f>Q1122*Q1123/'Advanced - Home'!$S$33</f>
        <v>100.13576910684053</v>
      </c>
      <c r="W1122" s="17">
        <f t="shared" ref="W1122" si="10963">AVERAGE(V1122:V1123)</f>
        <v>100.13315710322161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0.51900000000000002</v>
      </c>
      <c r="I1123" s="31">
        <f>VLOOKUP($C1123,'Four Factors - Home'!$B:$O,8,FALSE)</f>
        <v>0.30199999999999999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0.26800000000000002</v>
      </c>
      <c r="L1123" s="31">
        <f>VLOOKUP($C1123,'Four Factors - Home'!$B:$O,11,FALSE)/100</f>
        <v>0.496</v>
      </c>
      <c r="M1123" s="31">
        <f>VLOOKUP($C1123,'Four Factors - Home'!$B:$O,12,FALSE)</f>
        <v>0.26700000000000002</v>
      </c>
      <c r="N1123" s="31">
        <f>VLOOKUP($C1123,'Four Factors - Home'!$B:$O,13,FALSE)/100</f>
        <v>0.13400000000000001</v>
      </c>
      <c r="O1123" s="31">
        <f>VLOOKUP($C1123,'Four Factors - Home'!$B:$O,14,FALSE)/100</f>
        <v>0.221</v>
      </c>
      <c r="P1123" s="17">
        <f>VLOOKUP($C1123,'Advanced - Home'!B:T,18,FALSE)</f>
        <v>100.82</v>
      </c>
      <c r="Q1123" s="17">
        <f>(P1123+'Advanced - Home'!$S$33)/2</f>
        <v>99.817883172561608</v>
      </c>
      <c r="R1123" s="31">
        <f t="shared" ref="R1123" si="10971">AVERAGE(H1123,L1122)</f>
        <v>0.51300000000000001</v>
      </c>
      <c r="S1123" s="31">
        <f t="shared" ref="S1123" si="10972">AVERAGE(I1123,M1122)</f>
        <v>0.26600000000000001</v>
      </c>
      <c r="T1123" s="31">
        <f t="shared" ref="T1123" si="10973">AVERAGE(J1123,N1122)</f>
        <v>0.14399999999999999</v>
      </c>
      <c r="U1123" s="31">
        <f t="shared" ref="U1123" si="10974">AVERAGE(K1123,O1122)</f>
        <v>0.253</v>
      </c>
      <c r="V1123" s="17">
        <f>Q1123*Q1122/'Advanced - Road'!$S$33</f>
        <v>100.1305450996027</v>
      </c>
      <c r="W1123" s="17">
        <f t="shared" ref="W1123" si="10975">W1122</f>
        <v>100.13315710322161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0.49099999999999999</v>
      </c>
      <c r="I1124" s="32">
        <f>VLOOKUP($C1124,'Four Factors - Road'!$B:$O,8,FALSE)</f>
        <v>0.26400000000000001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0.185</v>
      </c>
      <c r="L1124" s="32">
        <f>VLOOKUP($C1124,'Four Factors - Road'!$B:$O,11,FALSE)/100</f>
        <v>0.50700000000000001</v>
      </c>
      <c r="M1124" s="32">
        <f>VLOOKUP($C1124,'Four Factors - Road'!$B:$O,12,FALSE)</f>
        <v>0.23</v>
      </c>
      <c r="N1124" s="32">
        <f>VLOOKUP($C1124,'Four Factors - Road'!$B:$O,13,FALSE)/100</f>
        <v>0.14099999999999999</v>
      </c>
      <c r="O1124" s="32">
        <f>VLOOKUP($C1124,'Four Factors - Road'!$B:$O,14,FALSE)/100</f>
        <v>0.23800000000000002</v>
      </c>
      <c r="P1124" s="21">
        <f>VLOOKUP($C1124,'Advanced - Road'!B:T,18,FALSE)</f>
        <v>99.44</v>
      </c>
      <c r="Q1124" s="21">
        <f>(P1124+'Advanced - Road'!$S$33)/2</f>
        <v>99.130460878885316</v>
      </c>
      <c r="R1124" s="32">
        <f t="shared" ref="R1124" si="10979">AVERAGE(H1124,L1125)</f>
        <v>0.4995</v>
      </c>
      <c r="S1124" s="32">
        <f t="shared" ref="S1124" si="10980">AVERAGE(I1124,M1125)</f>
        <v>0.26850000000000002</v>
      </c>
      <c r="T1124" s="32">
        <f t="shared" ref="T1124" si="10981">AVERAGE(J1124,N1125)</f>
        <v>0.13950000000000001</v>
      </c>
      <c r="U1124" s="32">
        <f t="shared" ref="U1124" si="10982">AVERAGE(K1124,O1125)</f>
        <v>0.20650000000000002</v>
      </c>
      <c r="V1124" s="21">
        <f>Q1124*Q1125/'Advanced - Home'!$S$33</f>
        <v>98.480514419254618</v>
      </c>
      <c r="W1124" s="21">
        <f t="shared" ref="W1124" si="10983">AVERAGE(V1124:V1125)</f>
        <v>98.477945592327444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0.47799999999999998</v>
      </c>
      <c r="I1125" s="32">
        <f>VLOOKUP($C1125,'Four Factors - Home'!$B:$O,8,FALSE)</f>
        <v>0.25900000000000001</v>
      </c>
      <c r="J1125" s="32">
        <f>VLOOKUP($C1125,'Four Factors - Home'!$B:$O,9,FALSE)/100</f>
        <v>0.13300000000000001</v>
      </c>
      <c r="K1125" s="32">
        <f>VLOOKUP($C1125,'Four Factors - Home'!$B:$O,10,FALSE)/100</f>
        <v>0.22800000000000001</v>
      </c>
      <c r="L1125" s="32">
        <f>VLOOKUP($C1125,'Four Factors - Home'!$B:$O,11,FALSE)/100</f>
        <v>0.50800000000000001</v>
      </c>
      <c r="M1125" s="32">
        <f>VLOOKUP($C1125,'Four Factors - Home'!$B:$O,12,FALSE)</f>
        <v>0.27300000000000002</v>
      </c>
      <c r="N1125" s="32">
        <f>VLOOKUP($C1125,'Four Factors - Home'!$B:$O,13,FALSE)/100</f>
        <v>0.13900000000000001</v>
      </c>
      <c r="O1125" s="32">
        <f>VLOOKUP($C1125,'Four Factors - Home'!$B:$O,14,FALSE)/100</f>
        <v>0.22800000000000001</v>
      </c>
      <c r="P1125" s="21">
        <f>VLOOKUP($C1125,'Advanced - Home'!B:T,18,FALSE)</f>
        <v>97.52</v>
      </c>
      <c r="Q1125" s="21">
        <f>(P1125+'Advanced - Home'!$S$33)/2</f>
        <v>98.167883172561616</v>
      </c>
      <c r="R1125" s="32">
        <f t="shared" ref="R1125" si="10991">AVERAGE(H1125,L1124)</f>
        <v>0.49249999999999999</v>
      </c>
      <c r="S1125" s="32">
        <f t="shared" ref="S1125" si="10992">AVERAGE(I1125,M1124)</f>
        <v>0.2445</v>
      </c>
      <c r="T1125" s="32">
        <f t="shared" ref="T1125" si="10993">AVERAGE(J1125,N1124)</f>
        <v>0.13700000000000001</v>
      </c>
      <c r="U1125" s="32">
        <f t="shared" ref="U1125" si="10994">AVERAGE(K1125,O1124)</f>
        <v>0.23300000000000001</v>
      </c>
      <c r="V1125" s="21">
        <f>Q1125*Q1124/'Advanced - Road'!$S$33</f>
        <v>98.475376765400256</v>
      </c>
      <c r="W1125" s="21">
        <f t="shared" ref="W1125" si="10995">W1124</f>
        <v>98.477945592327444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0.49099999999999999</v>
      </c>
      <c r="I1126" s="31">
        <f>VLOOKUP($C1126,'Four Factors - Road'!$B:$O,8,FALSE)</f>
        <v>0.26400000000000001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0.185</v>
      </c>
      <c r="L1126" s="31">
        <f>VLOOKUP($C1126,'Four Factors - Road'!$B:$O,11,FALSE)/100</f>
        <v>0.50700000000000001</v>
      </c>
      <c r="M1126" s="31">
        <f>VLOOKUP($C1126,'Four Factors - Road'!$B:$O,12,FALSE)</f>
        <v>0.23</v>
      </c>
      <c r="N1126" s="31">
        <f>VLOOKUP($C1126,'Four Factors - Road'!$B:$O,13,FALSE)/100</f>
        <v>0.14099999999999999</v>
      </c>
      <c r="O1126" s="31">
        <f>VLOOKUP($C1126,'Four Factors - Road'!$B:$O,14,FALSE)/100</f>
        <v>0.23800000000000002</v>
      </c>
      <c r="P1126" s="17">
        <f>VLOOKUP($C1126,'Advanced - Road'!B:T,18,FALSE)</f>
        <v>99.44</v>
      </c>
      <c r="Q1126" s="17">
        <f>(P1126+'Advanced - Road'!$S$33)/2</f>
        <v>99.130460878885316</v>
      </c>
      <c r="R1126" s="31">
        <f t="shared" ref="R1126" si="10999">AVERAGE(H1126,L1127)</f>
        <v>0.49349999999999999</v>
      </c>
      <c r="S1126" s="31">
        <f t="shared" ref="S1126" si="11000">AVERAGE(I1126,M1127)</f>
        <v>0.29000000000000004</v>
      </c>
      <c r="T1126" s="31">
        <f t="shared" ref="T1126" si="11001">AVERAGE(J1126,N1127)</f>
        <v>0.14150000000000001</v>
      </c>
      <c r="U1126" s="31">
        <f t="shared" ref="U1126" si="11002">AVERAGE(K1126,O1127)</f>
        <v>0.21099999999999999</v>
      </c>
      <c r="V1126" s="17">
        <f>Q1126*Q1127/'Advanced - Home'!$S$33</f>
        <v>100.06053025740481</v>
      </c>
      <c r="W1126" s="17">
        <f t="shared" ref="W1126" si="11003">AVERAGE(V1126:V1127)</f>
        <v>100.05792021636279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0.50600000000000001</v>
      </c>
      <c r="I1127" s="31">
        <f>VLOOKUP($C1127,'Four Factors - Home'!$B:$O,8,FALSE)</f>
        <v>0.26900000000000002</v>
      </c>
      <c r="J1127" s="31">
        <f>VLOOKUP($C1127,'Four Factors - Home'!$B:$O,9,FALSE)/100</f>
        <v>0.16600000000000001</v>
      </c>
      <c r="K1127" s="31">
        <f>VLOOKUP($C1127,'Four Factors - Home'!$B:$O,10,FALSE)/100</f>
        <v>0.215</v>
      </c>
      <c r="L1127" s="31">
        <f>VLOOKUP($C1127,'Four Factors - Home'!$B:$O,11,FALSE)/100</f>
        <v>0.496</v>
      </c>
      <c r="M1127" s="31">
        <f>VLOOKUP($C1127,'Four Factors - Home'!$B:$O,12,FALSE)</f>
        <v>0.316</v>
      </c>
      <c r="N1127" s="31">
        <f>VLOOKUP($C1127,'Four Factors - Home'!$B:$O,13,FALSE)/100</f>
        <v>0.14300000000000002</v>
      </c>
      <c r="O1127" s="31">
        <f>VLOOKUP($C1127,'Four Factors - Home'!$B:$O,14,FALSE)/100</f>
        <v>0.23699999999999999</v>
      </c>
      <c r="P1127" s="17">
        <f>VLOOKUP($C1127,'Advanced - Home'!B:T,18,FALSE)</f>
        <v>100.67</v>
      </c>
      <c r="Q1127" s="17">
        <f>(P1127+'Advanced - Home'!$S$33)/2</f>
        <v>99.742883172561619</v>
      </c>
      <c r="R1127" s="31">
        <f t="shared" ref="R1127" si="11011">AVERAGE(H1127,L1126)</f>
        <v>0.50649999999999995</v>
      </c>
      <c r="S1127" s="31">
        <f t="shared" ref="S1127" si="11012">AVERAGE(I1127,M1126)</f>
        <v>0.2495</v>
      </c>
      <c r="T1127" s="31">
        <f t="shared" ref="T1127" si="11013">AVERAGE(J1127,N1126)</f>
        <v>0.1535</v>
      </c>
      <c r="U1127" s="31">
        <f t="shared" ref="U1127" si="11014">AVERAGE(K1127,O1126)</f>
        <v>0.22650000000000001</v>
      </c>
      <c r="V1127" s="17">
        <f>Q1127*Q1126/'Advanced - Road'!$S$33</f>
        <v>100.05531017532077</v>
      </c>
      <c r="W1127" s="17">
        <f t="shared" ref="W1127" si="11015">W1126</f>
        <v>100.05792021636279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0.49099999999999999</v>
      </c>
      <c r="I1128" s="32">
        <f>VLOOKUP($C1128,'Four Factors - Road'!$B:$O,8,FALSE)</f>
        <v>0.26400000000000001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0.185</v>
      </c>
      <c r="L1128" s="32">
        <f>VLOOKUP($C1128,'Four Factors - Road'!$B:$O,11,FALSE)/100</f>
        <v>0.50700000000000001</v>
      </c>
      <c r="M1128" s="32">
        <f>VLOOKUP($C1128,'Four Factors - Road'!$B:$O,12,FALSE)</f>
        <v>0.23</v>
      </c>
      <c r="N1128" s="32">
        <f>VLOOKUP($C1128,'Four Factors - Road'!$B:$O,13,FALSE)/100</f>
        <v>0.14099999999999999</v>
      </c>
      <c r="O1128" s="32">
        <f>VLOOKUP($C1128,'Four Factors - Road'!$B:$O,14,FALSE)/100</f>
        <v>0.23800000000000002</v>
      </c>
      <c r="P1128" s="21">
        <f>VLOOKUP($C1128,'Advanced - Road'!B:T,18,FALSE)</f>
        <v>99.44</v>
      </c>
      <c r="Q1128" s="21">
        <f>(P1128+'Advanced - Road'!$S$33)/2</f>
        <v>99.130460878885316</v>
      </c>
      <c r="R1128" s="32">
        <f t="shared" ref="R1128" si="11019">AVERAGE(H1128,L1129)</f>
        <v>0.50249999999999995</v>
      </c>
      <c r="S1128" s="32">
        <f t="shared" ref="S1128" si="11020">AVERAGE(I1128,M1129)</f>
        <v>0.29949999999999999</v>
      </c>
      <c r="T1128" s="32">
        <f t="shared" ref="T1128" si="11021">AVERAGE(J1128,N1129)</f>
        <v>0.14300000000000002</v>
      </c>
      <c r="U1128" s="32">
        <f t="shared" ref="U1128" si="11022">AVERAGE(K1128,O1129)</f>
        <v>0.20400000000000001</v>
      </c>
      <c r="V1128" s="21">
        <f>Q1128*Q1129/'Advanced - Home'!$S$33</f>
        <v>100.74771174891777</v>
      </c>
      <c r="W1128" s="21">
        <f t="shared" ref="W1128" si="11023">AVERAGE(V1128:V1129)</f>
        <v>100.74508378300675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</v>
      </c>
      <c r="I1129" s="32">
        <f>VLOOKUP($C1129,'Four Factors - Home'!$B:$O,8,FALSE)</f>
        <v>0.30199999999999999</v>
      </c>
      <c r="J1129" s="32">
        <f>VLOOKUP($C1129,'Four Factors - Home'!$B:$O,9,FALSE)/100</f>
        <v>0.152</v>
      </c>
      <c r="K1129" s="32">
        <f>VLOOKUP($C1129,'Four Factors - Home'!$B:$O,10,FALSE)/100</f>
        <v>0.26700000000000002</v>
      </c>
      <c r="L1129" s="32">
        <f>VLOOKUP($C1129,'Four Factors - Home'!$B:$O,11,FALSE)/100</f>
        <v>0.51400000000000001</v>
      </c>
      <c r="M1129" s="32">
        <f>VLOOKUP($C1129,'Four Factors - Home'!$B:$O,12,FALSE)</f>
        <v>0.33500000000000002</v>
      </c>
      <c r="N1129" s="32">
        <f>VLOOKUP($C1129,'Four Factors - Home'!$B:$O,13,FALSE)/100</f>
        <v>0.14599999999999999</v>
      </c>
      <c r="O1129" s="32">
        <f>VLOOKUP($C1129,'Four Factors - Home'!$B:$O,14,FALSE)/100</f>
        <v>0.223</v>
      </c>
      <c r="P1129" s="21">
        <f>VLOOKUP($C1129,'Advanced - Home'!B:T,18,FALSE)</f>
        <v>102.04</v>
      </c>
      <c r="Q1129" s="21">
        <f>(P1129+'Advanced - Home'!$S$33)/2</f>
        <v>100.42788317256162</v>
      </c>
      <c r="R1129" s="32">
        <f t="shared" ref="R1129" si="11031">AVERAGE(H1129,L1128)</f>
        <v>0.50350000000000006</v>
      </c>
      <c r="S1129" s="32">
        <f t="shared" ref="S1129" si="11032">AVERAGE(I1129,M1128)</f>
        <v>0.26600000000000001</v>
      </c>
      <c r="T1129" s="32">
        <f t="shared" ref="T1129" si="11033">AVERAGE(J1129,N1128)</f>
        <v>0.14649999999999999</v>
      </c>
      <c r="U1129" s="32">
        <f t="shared" ref="U1129" si="11034">AVERAGE(K1129,O1128)</f>
        <v>0.2525</v>
      </c>
      <c r="V1129" s="21">
        <f>Q1129*Q1128/'Advanced - Road'!$S$33</f>
        <v>100.74245581709575</v>
      </c>
      <c r="W1129" s="21">
        <f t="shared" ref="W1129" si="11035">W1128</f>
        <v>100.74508378300675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0.49099999999999999</v>
      </c>
      <c r="I1130" s="31">
        <f>VLOOKUP($C1130,'Four Factors - Road'!$B:$O,8,FALSE)</f>
        <v>0.26400000000000001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0.185</v>
      </c>
      <c r="L1130" s="31">
        <f>VLOOKUP($C1130,'Four Factors - Road'!$B:$O,11,FALSE)/100</f>
        <v>0.50700000000000001</v>
      </c>
      <c r="M1130" s="31">
        <f>VLOOKUP($C1130,'Four Factors - Road'!$B:$O,12,FALSE)</f>
        <v>0.23</v>
      </c>
      <c r="N1130" s="31">
        <f>VLOOKUP($C1130,'Four Factors - Road'!$B:$O,13,FALSE)/100</f>
        <v>0.14099999999999999</v>
      </c>
      <c r="O1130" s="31">
        <f>VLOOKUP($C1130,'Four Factors - Road'!$B:$O,14,FALSE)/100</f>
        <v>0.23800000000000002</v>
      </c>
      <c r="P1130" s="17">
        <f>VLOOKUP($C1130,'Advanced - Road'!B:T,18,FALSE)</f>
        <v>99.44</v>
      </c>
      <c r="Q1130" s="17">
        <f>(P1130+'Advanced - Road'!$S$33)/2</f>
        <v>99.130460878885316</v>
      </c>
      <c r="R1130" s="31">
        <f t="shared" ref="R1130" si="11039">AVERAGE(H1130,L1131)</f>
        <v>0.498</v>
      </c>
      <c r="S1130" s="31">
        <f t="shared" ref="S1130" si="11040">AVERAGE(I1130,M1131)</f>
        <v>0.29249999999999998</v>
      </c>
      <c r="T1130" s="31">
        <f t="shared" ref="T1130" si="11041">AVERAGE(J1130,N1131)</f>
        <v>0.13450000000000001</v>
      </c>
      <c r="U1130" s="31">
        <f t="shared" ref="U1130" si="11042">AVERAGE(K1130,O1131)</f>
        <v>0.20699999999999999</v>
      </c>
      <c r="V1130" s="17">
        <f>Q1130*Q1131/'Advanced - Home'!$S$33</f>
        <v>99.29309399316044</v>
      </c>
      <c r="W1130" s="17">
        <f t="shared" ref="W1130" si="11043">AVERAGE(V1130:V1131)</f>
        <v>99.290503970402767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0.13500000000000001</v>
      </c>
      <c r="K1131" s="31">
        <f>VLOOKUP($C1131,'Four Factors - Home'!$B:$O,10,FALSE)/100</f>
        <v>0.22899999999999998</v>
      </c>
      <c r="L1131" s="31">
        <f>VLOOKUP($C1131,'Four Factors - Home'!$B:$O,11,FALSE)/100</f>
        <v>0.505</v>
      </c>
      <c r="M1131" s="31">
        <f>VLOOKUP($C1131,'Four Factors - Home'!$B:$O,12,FALSE)</f>
        <v>0.32100000000000001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99.14</v>
      </c>
      <c r="Q1131" s="17">
        <f>(P1131+'Advanced - Home'!$S$33)/2</f>
        <v>98.977883172561619</v>
      </c>
      <c r="R1131" s="31">
        <f t="shared" ref="R1131" si="11051">AVERAGE(H1131,L1130)</f>
        <v>0.51900000000000002</v>
      </c>
      <c r="S1131" s="31">
        <f t="shared" ref="S1131" si="11052">AVERAGE(I1131,M1130)</f>
        <v>0.2485</v>
      </c>
      <c r="T1131" s="31">
        <f t="shared" ref="T1131" si="11053">AVERAGE(J1131,N1130)</f>
        <v>0.13800000000000001</v>
      </c>
      <c r="U1131" s="31">
        <f t="shared" ref="U1131" si="11054">AVERAGE(K1131,O1130)</f>
        <v>0.23349999999999999</v>
      </c>
      <c r="V1131" s="17">
        <f>Q1131*Q1130/'Advanced - Road'!$S$33</f>
        <v>99.287913947645094</v>
      </c>
      <c r="W1131" s="17">
        <f t="shared" ref="W1131" si="11055">W1130</f>
        <v>99.290503970402767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0.49099999999999999</v>
      </c>
      <c r="I1132" s="32">
        <f>VLOOKUP($C1132,'Four Factors - Road'!$B:$O,8,FALSE)</f>
        <v>0.26400000000000001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0.185</v>
      </c>
      <c r="L1132" s="32">
        <f>VLOOKUP($C1132,'Four Factors - Road'!$B:$O,11,FALSE)/100</f>
        <v>0.50700000000000001</v>
      </c>
      <c r="M1132" s="32">
        <f>VLOOKUP($C1132,'Four Factors - Road'!$B:$O,12,FALSE)</f>
        <v>0.23</v>
      </c>
      <c r="N1132" s="32">
        <f>VLOOKUP($C1132,'Four Factors - Road'!$B:$O,13,FALSE)/100</f>
        <v>0.14099999999999999</v>
      </c>
      <c r="O1132" s="32">
        <f>VLOOKUP($C1132,'Four Factors - Road'!$B:$O,14,FALSE)/100</f>
        <v>0.23800000000000002</v>
      </c>
      <c r="P1132" s="21">
        <f>VLOOKUP($C1132,'Advanced - Road'!B:T,18,FALSE)</f>
        <v>99.44</v>
      </c>
      <c r="Q1132" s="21">
        <f>(P1132+'Advanced - Road'!$S$33)/2</f>
        <v>99.130460878885316</v>
      </c>
      <c r="R1132" s="32">
        <f t="shared" ref="R1132" si="11059">AVERAGE(H1132,L1133)</f>
        <v>0.50900000000000001</v>
      </c>
      <c r="S1132" s="32">
        <f t="shared" ref="S1132" si="11060">AVERAGE(I1132,M1133)</f>
        <v>0.28500000000000003</v>
      </c>
      <c r="T1132" s="32">
        <f t="shared" ref="T1132" si="11061">AVERAGE(J1132,N1133)</f>
        <v>0.14350000000000002</v>
      </c>
      <c r="U1132" s="32">
        <f t="shared" ref="U1132" si="11062">AVERAGE(K1132,O1133)</f>
        <v>0.20699999999999999</v>
      </c>
      <c r="V1132" s="21">
        <f>Q1132*Q1133/'Advanced - Home'!$S$33</f>
        <v>98.520641805620343</v>
      </c>
      <c r="W1132" s="21">
        <f t="shared" ref="W1132" si="11063">AVERAGE(V1132:V1133)</f>
        <v>98.518071931985475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0.52600000000000002</v>
      </c>
      <c r="I1133" s="32">
        <f>VLOOKUP($C1133,'Four Factors - Home'!$B:$O,8,FALSE)</f>
        <v>0.29599999999999999</v>
      </c>
      <c r="J1133" s="32">
        <f>VLOOKUP($C1133,'Four Factors - Home'!$B:$O,9,FALSE)/100</f>
        <v>0.157</v>
      </c>
      <c r="K1133" s="32">
        <f>VLOOKUP($C1133,'Four Factors - Home'!$B:$O,10,FALSE)/100</f>
        <v>0.20800000000000002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0.30599999999999999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0.22899999999999998</v>
      </c>
      <c r="P1133" s="21">
        <f>VLOOKUP($C1133,'Advanced - Home'!B:T,18,FALSE)</f>
        <v>97.6</v>
      </c>
      <c r="Q1133" s="21">
        <f>(P1133+'Advanced - Home'!$S$33)/2</f>
        <v>98.207883172561623</v>
      </c>
      <c r="R1133" s="32">
        <f t="shared" ref="R1133" si="11071">AVERAGE(H1133,L1132)</f>
        <v>0.51649999999999996</v>
      </c>
      <c r="S1133" s="32">
        <f t="shared" ref="S1133" si="11072">AVERAGE(I1133,M1132)</f>
        <v>0.26300000000000001</v>
      </c>
      <c r="T1133" s="32">
        <f t="shared" ref="T1133" si="11073">AVERAGE(J1133,N1132)</f>
        <v>0.14899999999999999</v>
      </c>
      <c r="U1133" s="32">
        <f t="shared" ref="U1133" si="11074">AVERAGE(K1133,O1132)</f>
        <v>0.22300000000000003</v>
      </c>
      <c r="V1133" s="21">
        <f>Q1133*Q1132/'Advanced - Road'!$S$33</f>
        <v>98.51550205835062</v>
      </c>
      <c r="W1133" s="21">
        <f t="shared" ref="W1133" si="11075">W1132</f>
        <v>98.518071931985475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0.49099999999999999</v>
      </c>
      <c r="I1134" s="31">
        <f>VLOOKUP($C1134,'Four Factors - Road'!$B:$O,8,FALSE)</f>
        <v>0.26400000000000001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0.185</v>
      </c>
      <c r="L1134" s="31">
        <f>VLOOKUP($C1134,'Four Factors - Road'!$B:$O,11,FALSE)/100</f>
        <v>0.50700000000000001</v>
      </c>
      <c r="M1134" s="31">
        <f>VLOOKUP($C1134,'Four Factors - Road'!$B:$O,12,FALSE)</f>
        <v>0.23</v>
      </c>
      <c r="N1134" s="31">
        <f>VLOOKUP($C1134,'Four Factors - Road'!$B:$O,13,FALSE)/100</f>
        <v>0.14099999999999999</v>
      </c>
      <c r="O1134" s="31">
        <f>VLOOKUP($C1134,'Four Factors - Road'!$B:$O,14,FALSE)/100</f>
        <v>0.23800000000000002</v>
      </c>
      <c r="P1134" s="17">
        <f>VLOOKUP($C1134,'Advanced - Road'!B:T,18,FALSE)</f>
        <v>99.44</v>
      </c>
      <c r="Q1134" s="17">
        <f>(P1134+'Advanced - Road'!$S$33)/2</f>
        <v>99.130460878885316</v>
      </c>
      <c r="R1134" s="31">
        <f t="shared" ref="R1134" si="11079">AVERAGE(H1134,L1135)</f>
        <v>0.48849999999999999</v>
      </c>
      <c r="S1134" s="31">
        <f t="shared" ref="S1134" si="11080">AVERAGE(I1134,M1135)</f>
        <v>0.25800000000000001</v>
      </c>
      <c r="T1134" s="31">
        <f t="shared" ref="T1134" si="11081">AVERAGE(J1134,N1135)</f>
        <v>0.14650000000000002</v>
      </c>
      <c r="U1134" s="31">
        <f t="shared" ref="U1134" si="11082">AVERAGE(K1134,O1135)</f>
        <v>0.2</v>
      </c>
      <c r="V1134" s="17">
        <f>Q1134*Q1135/'Advanced - Home'!$S$33</f>
        <v>98.325020797087447</v>
      </c>
      <c r="W1134" s="17">
        <f t="shared" ref="W1134" si="11083">AVERAGE(V1134:V1135)</f>
        <v>98.322456026152508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0.52900000000000003</v>
      </c>
      <c r="I1135" s="31">
        <f>VLOOKUP($C1135,'Four Factors - Home'!$B:$O,8,FALSE)</f>
        <v>0.29199999999999998</v>
      </c>
      <c r="J1135" s="31">
        <f>VLOOKUP($C1135,'Four Factors - Home'!$B:$O,9,FALSE)/100</f>
        <v>0.13699999999999998</v>
      </c>
      <c r="K1135" s="31">
        <f>VLOOKUP($C1135,'Four Factors - Home'!$B:$O,10,FALSE)/100</f>
        <v>0.22699999999999998</v>
      </c>
      <c r="L1135" s="31">
        <f>VLOOKUP($C1135,'Four Factors - Home'!$B:$O,11,FALSE)/100</f>
        <v>0.48599999999999999</v>
      </c>
      <c r="M1135" s="31">
        <f>VLOOKUP($C1135,'Four Factors - Home'!$B:$O,12,FALSE)</f>
        <v>0.252</v>
      </c>
      <c r="N1135" s="31">
        <f>VLOOKUP($C1135,'Four Factors - Home'!$B:$O,13,FALSE)/100</f>
        <v>0.153</v>
      </c>
      <c r="O1135" s="31">
        <f>VLOOKUP($C1135,'Four Factors - Home'!$B:$O,14,FALSE)/100</f>
        <v>0.215</v>
      </c>
      <c r="P1135" s="17">
        <f>VLOOKUP($C1135,'Advanced - Home'!B:T,18,FALSE)</f>
        <v>97.21</v>
      </c>
      <c r="Q1135" s="17">
        <f>(P1135+'Advanced - Home'!$S$33)/2</f>
        <v>98.012883172561615</v>
      </c>
      <c r="R1135" s="31">
        <f t="shared" ref="R1135" si="11091">AVERAGE(H1135,L1134)</f>
        <v>0.51800000000000002</v>
      </c>
      <c r="S1135" s="31">
        <f t="shared" ref="S1135" si="11092">AVERAGE(I1135,M1134)</f>
        <v>0.26100000000000001</v>
      </c>
      <c r="T1135" s="31">
        <f t="shared" ref="T1135" si="11093">AVERAGE(J1135,N1134)</f>
        <v>0.13899999999999998</v>
      </c>
      <c r="U1135" s="31">
        <f t="shared" ref="U1135" si="11094">AVERAGE(K1135,O1134)</f>
        <v>0.23249999999999998</v>
      </c>
      <c r="V1135" s="17">
        <f>Q1135*Q1134/'Advanced - Road'!$S$33</f>
        <v>98.319891255217584</v>
      </c>
      <c r="W1135" s="17">
        <f t="shared" ref="W1135" si="11095">W1134</f>
        <v>98.322456026152508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0.49099999999999999</v>
      </c>
      <c r="I1136" s="32">
        <f>VLOOKUP($C1136,'Four Factors - Road'!$B:$O,8,FALSE)</f>
        <v>0.26400000000000001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0.185</v>
      </c>
      <c r="L1136" s="32">
        <f>VLOOKUP($C1136,'Four Factors - Road'!$B:$O,11,FALSE)/100</f>
        <v>0.50700000000000001</v>
      </c>
      <c r="M1136" s="32">
        <f>VLOOKUP($C1136,'Four Factors - Road'!$B:$O,12,FALSE)</f>
        <v>0.23</v>
      </c>
      <c r="N1136" s="32">
        <f>VLOOKUP($C1136,'Four Factors - Road'!$B:$O,13,FALSE)/100</f>
        <v>0.14099999999999999</v>
      </c>
      <c r="O1136" s="32">
        <f>VLOOKUP($C1136,'Four Factors - Road'!$B:$O,14,FALSE)/100</f>
        <v>0.23800000000000002</v>
      </c>
      <c r="P1136" s="21">
        <f>VLOOKUP($C1136,'Advanced - Road'!B:T,18,FALSE)</f>
        <v>99.44</v>
      </c>
      <c r="Q1136" s="21">
        <f>(P1136+'Advanced - Road'!$S$33)/2</f>
        <v>99.130460878885316</v>
      </c>
      <c r="R1136" s="32">
        <f t="shared" ref="R1136" si="11099">AVERAGE(H1136,L1137)</f>
        <v>0.4975</v>
      </c>
      <c r="S1136" s="32">
        <f t="shared" ref="S1136" si="11100">AVERAGE(I1136,M1137)</f>
        <v>0.26850000000000002</v>
      </c>
      <c r="T1136" s="32">
        <f t="shared" ref="T1136" si="11101">AVERAGE(J1136,N1137)</f>
        <v>0.14150000000000001</v>
      </c>
      <c r="U1136" s="32">
        <f t="shared" ref="U1136" si="11102">AVERAGE(K1136,O1137)</f>
        <v>0.2145</v>
      </c>
      <c r="V1136" s="21">
        <f>Q1136*Q1137/'Advanced - Home'!$S$33</f>
        <v>98.465466649367457</v>
      </c>
      <c r="W1136" s="21">
        <f t="shared" ref="W1136" si="11103">AVERAGE(V1136:V1137)</f>
        <v>98.462898214955658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98.152883172561616</v>
      </c>
      <c r="R1137" s="32">
        <f t="shared" ref="R1137" si="11111">AVERAGE(H1137,L1136)</f>
        <v>0.51649999999999996</v>
      </c>
      <c r="S1137" s="32">
        <f t="shared" ref="S1137" si="11112">AVERAGE(I1137,M1136)</f>
        <v>0.27250000000000002</v>
      </c>
      <c r="T1137" s="32">
        <f t="shared" ref="T1137" si="11113">AVERAGE(J1137,N1136)</f>
        <v>0.13400000000000001</v>
      </c>
      <c r="U1137" s="32">
        <f t="shared" ref="U1137" si="11114">AVERAGE(K1137,O1136)</f>
        <v>0.2535</v>
      </c>
      <c r="V1137" s="21">
        <f>Q1137*Q1136/'Advanced - Road'!$S$33</f>
        <v>98.460329780543859</v>
      </c>
      <c r="W1137" s="21">
        <f t="shared" ref="W1137" si="11115">W1136</f>
        <v>98.462898214955658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0.49099999999999999</v>
      </c>
      <c r="I1138" s="31">
        <f>VLOOKUP($C1138,'Four Factors - Road'!$B:$O,8,FALSE)</f>
        <v>0.26400000000000001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0.185</v>
      </c>
      <c r="L1138" s="31">
        <f>VLOOKUP($C1138,'Four Factors - Road'!$B:$O,11,FALSE)/100</f>
        <v>0.50700000000000001</v>
      </c>
      <c r="M1138" s="31">
        <f>VLOOKUP($C1138,'Four Factors - Road'!$B:$O,12,FALSE)</f>
        <v>0.23</v>
      </c>
      <c r="N1138" s="31">
        <f>VLOOKUP($C1138,'Four Factors - Road'!$B:$O,13,FALSE)/100</f>
        <v>0.14099999999999999</v>
      </c>
      <c r="O1138" s="31">
        <f>VLOOKUP($C1138,'Four Factors - Road'!$B:$O,14,FALSE)/100</f>
        <v>0.23800000000000002</v>
      </c>
      <c r="P1138" s="17">
        <f>VLOOKUP($C1138,'Advanced - Road'!B:T,18,FALSE)</f>
        <v>99.44</v>
      </c>
      <c r="Q1138" s="17">
        <f>(P1138+'Advanced - Road'!$S$33)/2</f>
        <v>99.130460878885316</v>
      </c>
      <c r="R1138" s="31">
        <f t="shared" ref="R1138" si="11119">AVERAGE(H1138,L1139)</f>
        <v>0.48849999999999999</v>
      </c>
      <c r="S1138" s="31">
        <f t="shared" ref="S1138" si="11120">AVERAGE(I1138,M1139)</f>
        <v>0.25</v>
      </c>
      <c r="T1138" s="31">
        <f t="shared" ref="T1138" si="11121">AVERAGE(J1138,N1139)</f>
        <v>0.13700000000000001</v>
      </c>
      <c r="U1138" s="31">
        <f t="shared" ref="U1138" si="11122">AVERAGE(K1138,O1139)</f>
        <v>0.19600000000000001</v>
      </c>
      <c r="V1138" s="17">
        <f>Q1138*Q1139/'Advanced - Home'!$S$33</f>
        <v>96.599543183361519</v>
      </c>
      <c r="W1138" s="17">
        <f t="shared" ref="W1138" si="11123">AVERAGE(V1138:V1139)</f>
        <v>96.597023420856758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0.52500000000000002</v>
      </c>
      <c r="I1139" s="31">
        <f>VLOOKUP($C1139,'Four Factors - Home'!$B:$O,8,FALSE)</f>
        <v>0.311</v>
      </c>
      <c r="J1139" s="31">
        <f>VLOOKUP($C1139,'Four Factors - Home'!$B:$O,9,FALSE)/100</f>
        <v>0.14499999999999999</v>
      </c>
      <c r="K1139" s="31">
        <f>VLOOKUP($C1139,'Four Factors - Home'!$B:$O,10,FALSE)/100</f>
        <v>0.215</v>
      </c>
      <c r="L1139" s="31">
        <f>VLOOKUP($C1139,'Four Factors - Home'!$B:$O,11,FALSE)/100</f>
        <v>0.48599999999999999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0.13400000000000001</v>
      </c>
      <c r="O1139" s="31">
        <f>VLOOKUP($C1139,'Four Factors - Home'!$B:$O,14,FALSE)/100</f>
        <v>0.20699999999999999</v>
      </c>
      <c r="P1139" s="17">
        <f>VLOOKUP($C1139,'Advanced - Home'!B:T,18,FALSE)</f>
        <v>93.77</v>
      </c>
      <c r="Q1139" s="17">
        <f>(P1139+'Advanced - Home'!$S$33)/2</f>
        <v>96.292883172561616</v>
      </c>
      <c r="R1139" s="31">
        <f t="shared" ref="R1139" si="11131">AVERAGE(H1139,L1138)</f>
        <v>0.51600000000000001</v>
      </c>
      <c r="S1139" s="31">
        <f t="shared" ref="S1139" si="11132">AVERAGE(I1139,M1138)</f>
        <v>0.27050000000000002</v>
      </c>
      <c r="T1139" s="31">
        <f t="shared" ref="T1139" si="11133">AVERAGE(J1139,N1138)</f>
        <v>0.14299999999999999</v>
      </c>
      <c r="U1139" s="31">
        <f t="shared" ref="U1139" si="11134">AVERAGE(K1139,O1138)</f>
        <v>0.22650000000000001</v>
      </c>
      <c r="V1139" s="17">
        <f>Q1139*Q1138/'Advanced - Road'!$S$33</f>
        <v>96.594503658351996</v>
      </c>
      <c r="W1139" s="17">
        <f t="shared" ref="W1139" si="11135">W1138</f>
        <v>96.597023420856758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0.49099999999999999</v>
      </c>
      <c r="I1140" s="32">
        <f>VLOOKUP($C1140,'Four Factors - Road'!$B:$O,8,FALSE)</f>
        <v>0.26400000000000001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0.185</v>
      </c>
      <c r="L1140" s="32">
        <f>VLOOKUP($C1140,'Four Factors - Road'!$B:$O,11,FALSE)/100</f>
        <v>0.50700000000000001</v>
      </c>
      <c r="M1140" s="32">
        <f>VLOOKUP($C1140,'Four Factors - Road'!$B:$O,12,FALSE)</f>
        <v>0.23</v>
      </c>
      <c r="N1140" s="32">
        <f>VLOOKUP($C1140,'Four Factors - Road'!$B:$O,13,FALSE)/100</f>
        <v>0.14099999999999999</v>
      </c>
      <c r="O1140" s="32">
        <f>VLOOKUP($C1140,'Four Factors - Road'!$B:$O,14,FALSE)/100</f>
        <v>0.23800000000000002</v>
      </c>
      <c r="P1140" s="21">
        <f>VLOOKUP($C1140,'Advanced - Road'!B:T,18,FALSE)</f>
        <v>99.44</v>
      </c>
      <c r="Q1140" s="21">
        <f>(P1140+'Advanced - Road'!$S$33)/2</f>
        <v>99.130460878885316</v>
      </c>
      <c r="R1140" s="32">
        <f t="shared" ref="R1140" si="11139">AVERAGE(H1140,L1141)</f>
        <v>0.50350000000000006</v>
      </c>
      <c r="S1140" s="32">
        <f t="shared" ref="S1140" si="11140">AVERAGE(I1140,M1141)</f>
        <v>0.27800000000000002</v>
      </c>
      <c r="T1140" s="32">
        <f t="shared" ref="T1140" si="11141">AVERAGE(J1140,N1141)</f>
        <v>0.15100000000000002</v>
      </c>
      <c r="U1140" s="32">
        <f t="shared" ref="U1140" si="11142">AVERAGE(K1140,O1141)</f>
        <v>0.2205</v>
      </c>
      <c r="V1140" s="21">
        <f>Q1140*Q1141/'Advanced - Home'!$S$33</f>
        <v>99.373348765891876</v>
      </c>
      <c r="W1140" s="21">
        <f t="shared" ref="W1140" si="11143">AVERAGE(V1140:V1141)</f>
        <v>99.370756649718857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</v>
      </c>
      <c r="Q1141" s="21">
        <f>(P1141+'Advanced - Home'!$S$33)/2</f>
        <v>99.057883172561617</v>
      </c>
      <c r="R1141" s="32">
        <f t="shared" ref="R1141" si="11151">AVERAGE(H1141,L1140)</f>
        <v>0.52350000000000008</v>
      </c>
      <c r="S1141" s="32">
        <f t="shared" ref="S1141" si="11152">AVERAGE(I1141,M1140)</f>
        <v>0.2465</v>
      </c>
      <c r="T1141" s="32">
        <f t="shared" ref="T1141" si="11153">AVERAGE(J1141,N1140)</f>
        <v>0.14499999999999999</v>
      </c>
      <c r="U1141" s="32">
        <f t="shared" ref="U1141" si="11154">AVERAGE(K1141,O1140)</f>
        <v>0.245</v>
      </c>
      <c r="V1141" s="21">
        <f>Q1141*Q1140/'Advanced - Road'!$S$33</f>
        <v>99.368164533545823</v>
      </c>
      <c r="W1141" s="21">
        <f t="shared" ref="W1141" si="11155">W1140</f>
        <v>99.370756649718857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0.47700000000000004</v>
      </c>
      <c r="I1142" s="31">
        <f>VLOOKUP($C1142,'Four Factors - Road'!$B:$O,8,FALSE)</f>
        <v>0.253</v>
      </c>
      <c r="J1142" s="31">
        <f>VLOOKUP($C1142,'Four Factors - Road'!$B:$O,9,FALSE)/100</f>
        <v>0.13699999999999998</v>
      </c>
      <c r="K1142" s="31">
        <f>VLOOKUP($C1142,'Four Factors - Road'!$B:$O,10,FALSE)/100</f>
        <v>0.26700000000000002</v>
      </c>
      <c r="L1142" s="31">
        <f>VLOOKUP($C1142,'Four Factors - Road'!$B:$O,11,FALSE)/100</f>
        <v>0.50700000000000001</v>
      </c>
      <c r="M1142" s="31">
        <f>VLOOKUP($C1142,'Four Factors - Road'!$B:$O,12,FALSE)</f>
        <v>0.29699999999999999</v>
      </c>
      <c r="N1142" s="31">
        <f>VLOOKUP($C1142,'Four Factors - Road'!$B:$O,13,FALSE)/100</f>
        <v>0.129</v>
      </c>
      <c r="O1142" s="31">
        <f>VLOOKUP($C1142,'Four Factors - Road'!$B:$O,14,FALSE)/100</f>
        <v>0.247</v>
      </c>
      <c r="P1142" s="17">
        <f>VLOOKUP($C1142,'Advanced - Road'!B:T,18,FALSE)</f>
        <v>100.39</v>
      </c>
      <c r="Q1142" s="17">
        <f>(P1142+'Advanced - Road'!$S$33)/2</f>
        <v>99.605460878885324</v>
      </c>
      <c r="R1142" s="31">
        <f t="shared" ref="R1142" si="11159">AVERAGE(H1142,L1143)</f>
        <v>0.501</v>
      </c>
      <c r="S1142" s="31">
        <f t="shared" ref="S1142" si="11160">AVERAGE(I1142,M1143)</f>
        <v>0.23549999999999999</v>
      </c>
      <c r="T1142" s="31">
        <f t="shared" ref="T1142" si="11161">AVERAGE(J1142,N1143)</f>
        <v>0.14799999999999999</v>
      </c>
      <c r="U1142" s="31">
        <f t="shared" ref="U1142" si="11162">AVERAGE(K1142,O1143)</f>
        <v>0.255</v>
      </c>
      <c r="V1142" s="17">
        <f>Q1142*Q1143/'Advanced - Home'!$S$33</f>
        <v>99.567274959753988</v>
      </c>
      <c r="W1142" s="17">
        <f t="shared" ref="W1142" si="11163">AVERAGE(V1142:V1143)</f>
        <v>99.564677785089629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0.51600000000000001</v>
      </c>
      <c r="I1143" s="31">
        <f>VLOOKUP($C1143,'Four Factors - Home'!$B:$O,8,FALSE)</f>
        <v>0.28899999999999998</v>
      </c>
      <c r="J1143" s="31">
        <f>VLOOKUP($C1143,'Four Factors - Home'!$B:$O,9,FALSE)/100</f>
        <v>0.15</v>
      </c>
      <c r="K1143" s="31">
        <f>VLOOKUP($C1143,'Four Factors - Home'!$B:$O,10,FALSE)/100</f>
        <v>0.248</v>
      </c>
      <c r="L1143" s="31">
        <f>VLOOKUP($C1143,'Four Factors - Home'!$B:$O,11,FALSE)/100</f>
        <v>0.52500000000000002</v>
      </c>
      <c r="M1143" s="31">
        <f>VLOOKUP($C1143,'Four Factors - Home'!$B:$O,12,FALSE)</f>
        <v>0.218</v>
      </c>
      <c r="N1143" s="31">
        <f>VLOOKUP($C1143,'Four Factors - Home'!$B:$O,13,FALSE)/100</f>
        <v>0.159</v>
      </c>
      <c r="O1143" s="31">
        <f>VLOOKUP($C1143,'Four Factors - Home'!$B:$O,14,FALSE)/100</f>
        <v>0.24299999999999999</v>
      </c>
      <c r="P1143" s="17">
        <f>VLOOKUP($C1143,'Advanced - Home'!B:T,18,FALSE)</f>
        <v>98.74</v>
      </c>
      <c r="Q1143" s="17">
        <f>(P1143+'Advanced - Home'!$S$33)/2</f>
        <v>98.777883172561616</v>
      </c>
      <c r="R1143" s="31">
        <f t="shared" ref="R1143" si="11171">AVERAGE(H1143,L1142)</f>
        <v>0.51150000000000007</v>
      </c>
      <c r="S1143" s="31">
        <f t="shared" ref="S1143" si="11172">AVERAGE(I1143,M1142)</f>
        <v>0.29299999999999998</v>
      </c>
      <c r="T1143" s="31">
        <f t="shared" ref="T1143" si="11173">AVERAGE(J1143,N1142)</f>
        <v>0.13950000000000001</v>
      </c>
      <c r="U1143" s="31">
        <f t="shared" ref="U1143" si="11174">AVERAGE(K1143,O1142)</f>
        <v>0.2475</v>
      </c>
      <c r="V1143" s="17">
        <f>Q1143*Q1142/'Advanced - Road'!$S$33</f>
        <v>99.562080610425269</v>
      </c>
      <c r="W1143" s="17">
        <f t="shared" ref="W1143" si="11175">W1142</f>
        <v>99.564677785089629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0.47700000000000004</v>
      </c>
      <c r="I1144" s="32">
        <f>VLOOKUP($C1144,'Four Factors - Road'!$B:$O,8,FALSE)</f>
        <v>0.253</v>
      </c>
      <c r="J1144" s="32">
        <f>VLOOKUP($C1144,'Four Factors - Road'!$B:$O,9,FALSE)/100</f>
        <v>0.13699999999999998</v>
      </c>
      <c r="K1144" s="32">
        <f>VLOOKUP($C1144,'Four Factors - Road'!$B:$O,10,FALSE)/100</f>
        <v>0.26700000000000002</v>
      </c>
      <c r="L1144" s="32">
        <f>VLOOKUP($C1144,'Four Factors - Road'!$B:$O,11,FALSE)/100</f>
        <v>0.50700000000000001</v>
      </c>
      <c r="M1144" s="32">
        <f>VLOOKUP($C1144,'Four Factors - Road'!$B:$O,12,FALSE)</f>
        <v>0.29699999999999999</v>
      </c>
      <c r="N1144" s="32">
        <f>VLOOKUP($C1144,'Four Factors - Road'!$B:$O,13,FALSE)/100</f>
        <v>0.129</v>
      </c>
      <c r="O1144" s="32">
        <f>VLOOKUP($C1144,'Four Factors - Road'!$B:$O,14,FALSE)/100</f>
        <v>0.247</v>
      </c>
      <c r="P1144" s="21">
        <f>VLOOKUP($C1144,'Advanced - Road'!B:T,18,FALSE)</f>
        <v>100.39</v>
      </c>
      <c r="Q1144" s="21">
        <f>(P1144+'Advanced - Road'!$S$33)/2</f>
        <v>99.605460878885324</v>
      </c>
      <c r="R1144" s="32">
        <f t="shared" ref="R1144" si="11179">AVERAGE(H1144,L1145)</f>
        <v>0.49250000000000005</v>
      </c>
      <c r="S1144" s="32">
        <f t="shared" ref="S1144" si="11180">AVERAGE(I1144,M1145)</f>
        <v>0.26050000000000001</v>
      </c>
      <c r="T1144" s="32">
        <f t="shared" ref="T1144" si="11181">AVERAGE(J1144,N1145)</f>
        <v>0.13300000000000001</v>
      </c>
      <c r="U1144" s="32">
        <f t="shared" ref="U1144" si="11182">AVERAGE(K1144,O1145)</f>
        <v>0.25750000000000001</v>
      </c>
      <c r="V1144" s="21">
        <f>Q1144*Q1145/'Advanced - Home'!$S$33</f>
        <v>101.78989640328828</v>
      </c>
      <c r="W1144" s="21">
        <f t="shared" ref="W1144" si="11183">AVERAGE(V1144:V1145)</f>
        <v>101.7872412523852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100.98288317256163</v>
      </c>
      <c r="R1145" s="32">
        <f t="shared" ref="R1145" si="11191">AVERAGE(H1145,L1144)</f>
        <v>0.502</v>
      </c>
      <c r="S1145" s="32">
        <f t="shared" ref="S1145" si="11192">AVERAGE(I1145,M1144)</f>
        <v>0.28349999999999997</v>
      </c>
      <c r="T1145" s="32">
        <f t="shared" ref="T1145" si="11193">AVERAGE(J1145,N1144)</f>
        <v>0.14799999999999999</v>
      </c>
      <c r="U1145" s="32">
        <f t="shared" ref="U1145" si="11194">AVERAGE(K1145,O1144)</f>
        <v>0.22650000000000001</v>
      </c>
      <c r="V1145" s="21">
        <f>Q1145*Q1144/'Advanced - Road'!$S$33</f>
        <v>101.78458610148212</v>
      </c>
      <c r="W1145" s="21">
        <f t="shared" ref="W1145" si="11195">W1144</f>
        <v>101.7872412523852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0.47700000000000004</v>
      </c>
      <c r="I1146" s="31">
        <f>VLOOKUP($C1146,'Four Factors - Road'!$B:$O,8,FALSE)</f>
        <v>0.253</v>
      </c>
      <c r="J1146" s="31">
        <f>VLOOKUP($C1146,'Four Factors - Road'!$B:$O,9,FALSE)/100</f>
        <v>0.13699999999999998</v>
      </c>
      <c r="K1146" s="31">
        <f>VLOOKUP($C1146,'Four Factors - Road'!$B:$O,10,FALSE)/100</f>
        <v>0.26700000000000002</v>
      </c>
      <c r="L1146" s="31">
        <f>VLOOKUP($C1146,'Four Factors - Road'!$B:$O,11,FALSE)/100</f>
        <v>0.50700000000000001</v>
      </c>
      <c r="M1146" s="31">
        <f>VLOOKUP($C1146,'Four Factors - Road'!$B:$O,12,FALSE)</f>
        <v>0.29699999999999999</v>
      </c>
      <c r="N1146" s="31">
        <f>VLOOKUP($C1146,'Four Factors - Road'!$B:$O,13,FALSE)/100</f>
        <v>0.129</v>
      </c>
      <c r="O1146" s="31">
        <f>VLOOKUP($C1146,'Four Factors - Road'!$B:$O,14,FALSE)/100</f>
        <v>0.247</v>
      </c>
      <c r="P1146" s="17">
        <f>VLOOKUP($C1146,'Advanced - Road'!B:T,18,FALSE)</f>
        <v>100.39</v>
      </c>
      <c r="Q1146" s="17">
        <f>(P1146+'Advanced - Road'!$S$33)/2</f>
        <v>99.605460878885324</v>
      </c>
      <c r="R1146" s="31">
        <f t="shared" ref="R1146" si="11199">AVERAGE(H1146,L1147)</f>
        <v>0.49</v>
      </c>
      <c r="S1146" s="31">
        <f t="shared" ref="S1146" si="11200">AVERAGE(I1146,M1147)</f>
        <v>0.25750000000000001</v>
      </c>
      <c r="T1146" s="31">
        <f t="shared" ref="T1146" si="11201">AVERAGE(J1146,N1147)</f>
        <v>0.13650000000000001</v>
      </c>
      <c r="U1146" s="31">
        <f t="shared" ref="U1146" si="11202">AVERAGE(K1146,O1147)</f>
        <v>0.26050000000000001</v>
      </c>
      <c r="V1146" s="17">
        <f>Q1146*Q1147/'Advanced - Home'!$S$33</f>
        <v>100.10655045739156</v>
      </c>
      <c r="W1146" s="17">
        <f t="shared" ref="W1146" si="11203">AVERAGE(V1146:V1147)</f>
        <v>100.10393921593004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99.312883172561612</v>
      </c>
      <c r="R1147" s="31">
        <f t="shared" ref="R1147" si="11211">AVERAGE(H1147,L1146)</f>
        <v>0.51800000000000002</v>
      </c>
      <c r="S1147" s="31">
        <f t="shared" ref="S1147" si="11212">AVERAGE(I1147,M1146)</f>
        <v>0.28200000000000003</v>
      </c>
      <c r="T1147" s="31">
        <f t="shared" ref="T1147" si="11213">AVERAGE(J1147,N1146)</f>
        <v>0.13400000000000001</v>
      </c>
      <c r="U1147" s="31">
        <f t="shared" ref="U1147" si="11214">AVERAGE(K1147,O1146)</f>
        <v>0.23499999999999999</v>
      </c>
      <c r="V1147" s="17">
        <f>Q1147*Q1146/'Advanced - Road'!$S$33</f>
        <v>100.10132797446853</v>
      </c>
      <c r="W1147" s="17">
        <f t="shared" ref="W1147" si="11215">W1146</f>
        <v>100.10393921593004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0.47700000000000004</v>
      </c>
      <c r="I1148" s="32">
        <f>VLOOKUP($C1148,'Four Factors - Road'!$B:$O,8,FALSE)</f>
        <v>0.253</v>
      </c>
      <c r="J1148" s="32">
        <f>VLOOKUP($C1148,'Four Factors - Road'!$B:$O,9,FALSE)/100</f>
        <v>0.13699999999999998</v>
      </c>
      <c r="K1148" s="32">
        <f>VLOOKUP($C1148,'Four Factors - Road'!$B:$O,10,FALSE)/100</f>
        <v>0.26700000000000002</v>
      </c>
      <c r="L1148" s="32">
        <f>VLOOKUP($C1148,'Four Factors - Road'!$B:$O,11,FALSE)/100</f>
        <v>0.50700000000000001</v>
      </c>
      <c r="M1148" s="32">
        <f>VLOOKUP($C1148,'Four Factors - Road'!$B:$O,12,FALSE)</f>
        <v>0.29699999999999999</v>
      </c>
      <c r="N1148" s="32">
        <f>VLOOKUP($C1148,'Four Factors - Road'!$B:$O,13,FALSE)/100</f>
        <v>0.129</v>
      </c>
      <c r="O1148" s="32">
        <f>VLOOKUP($C1148,'Four Factors - Road'!$B:$O,14,FALSE)/100</f>
        <v>0.247</v>
      </c>
      <c r="P1148" s="21">
        <f>VLOOKUP($C1148,'Advanced - Road'!B:T,18,FALSE)</f>
        <v>100.39</v>
      </c>
      <c r="Q1148" s="21">
        <f>(P1148+'Advanced - Road'!$S$33)/2</f>
        <v>99.605460878885324</v>
      </c>
      <c r="R1148" s="32">
        <f t="shared" ref="R1148" si="11219">AVERAGE(H1148,L1149)</f>
        <v>0.49</v>
      </c>
      <c r="S1148" s="32">
        <f t="shared" ref="S1148" si="11220">AVERAGE(I1148,M1149)</f>
        <v>0.22500000000000001</v>
      </c>
      <c r="T1148" s="32">
        <f t="shared" ref="T1148" si="11221">AVERAGE(J1148,N1149)</f>
        <v>0.13350000000000001</v>
      </c>
      <c r="U1148" s="32">
        <f t="shared" ref="U1148" si="11222">AVERAGE(K1148,O1149)</f>
        <v>0.23150000000000001</v>
      </c>
      <c r="V1148" s="21">
        <f>Q1148*Q1149/'Advanced - Home'!$S$33</f>
        <v>99.713433739487556</v>
      </c>
      <c r="W1148" s="21">
        <f t="shared" ref="W1148" si="11223">AVERAGE(V1148:V1149)</f>
        <v>99.71083275232678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98.922883172561626</v>
      </c>
      <c r="R1149" s="32">
        <f t="shared" ref="R1149" si="11231">AVERAGE(H1149,L1148)</f>
        <v>0.503</v>
      </c>
      <c r="S1149" s="32">
        <f t="shared" ref="S1149" si="11232">AVERAGE(I1149,M1148)</f>
        <v>0.30199999999999999</v>
      </c>
      <c r="T1149" s="32">
        <f t="shared" ref="T1149" si="11233">AVERAGE(J1149,N1148)</f>
        <v>0.124</v>
      </c>
      <c r="U1149" s="32">
        <f t="shared" ref="U1149" si="11234">AVERAGE(K1149,O1148)</f>
        <v>0.22599999999999998</v>
      </c>
      <c r="V1149" s="21">
        <f>Q1149*Q1148/'Advanced - Road'!$S$33</f>
        <v>99.708231765165991</v>
      </c>
      <c r="W1149" s="21">
        <f t="shared" ref="W1149" si="11235">W1148</f>
        <v>99.71083275232678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0.47700000000000004</v>
      </c>
      <c r="I1150" s="31">
        <f>VLOOKUP($C1150,'Four Factors - Road'!$B:$O,8,FALSE)</f>
        <v>0.253</v>
      </c>
      <c r="J1150" s="31">
        <f>VLOOKUP($C1150,'Four Factors - Road'!$B:$O,9,FALSE)/100</f>
        <v>0.13699999999999998</v>
      </c>
      <c r="K1150" s="31">
        <f>VLOOKUP($C1150,'Four Factors - Road'!$B:$O,10,FALSE)/100</f>
        <v>0.26700000000000002</v>
      </c>
      <c r="L1150" s="31">
        <f>VLOOKUP($C1150,'Four Factors - Road'!$B:$O,11,FALSE)/100</f>
        <v>0.50700000000000001</v>
      </c>
      <c r="M1150" s="31">
        <f>VLOOKUP($C1150,'Four Factors - Road'!$B:$O,12,FALSE)</f>
        <v>0.29699999999999999</v>
      </c>
      <c r="N1150" s="31">
        <f>VLOOKUP($C1150,'Four Factors - Road'!$B:$O,13,FALSE)/100</f>
        <v>0.129</v>
      </c>
      <c r="O1150" s="31">
        <f>VLOOKUP($C1150,'Four Factors - Road'!$B:$O,14,FALSE)/100</f>
        <v>0.247</v>
      </c>
      <c r="P1150" s="17">
        <f>VLOOKUP($C1150,'Advanced - Road'!B:T,18,FALSE)</f>
        <v>100.39</v>
      </c>
      <c r="Q1150" s="17">
        <f>(P1150+'Advanced - Road'!$S$33)/2</f>
        <v>99.605460878885324</v>
      </c>
      <c r="R1150" s="31">
        <f t="shared" ref="R1150" si="11239">AVERAGE(H1150,L1151)</f>
        <v>0.49750000000000005</v>
      </c>
      <c r="S1150" s="31">
        <f t="shared" ref="S1150" si="11240">AVERAGE(I1150,M1151)</f>
        <v>0.23649999999999999</v>
      </c>
      <c r="T1150" s="31">
        <f t="shared" ref="T1150" si="11241">AVERAGE(J1150,N1151)</f>
        <v>0.13699999999999998</v>
      </c>
      <c r="U1150" s="31">
        <f t="shared" ref="U1150" si="11242">AVERAGE(K1150,O1151)</f>
        <v>0.23500000000000001</v>
      </c>
      <c r="V1150" s="17">
        <f>Q1150*Q1151/'Advanced - Home'!$S$33</f>
        <v>98.972559924976125</v>
      </c>
      <c r="W1150" s="17">
        <f t="shared" ref="W1150" si="11243">AVERAGE(V1150:V1151)</f>
        <v>98.969978263228242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0.28699999999999998</v>
      </c>
      <c r="J1151" s="31">
        <f>VLOOKUP($C1151,'Four Factors - Home'!$B:$O,9,FALSE)/100</f>
        <v>0.13200000000000001</v>
      </c>
      <c r="K1151" s="31">
        <f>VLOOKUP($C1151,'Four Factors - Home'!$B:$O,10,FALSE)/100</f>
        <v>0.29699999999999999</v>
      </c>
      <c r="L1151" s="31">
        <f>VLOOKUP($C1151,'Four Factors - Home'!$B:$O,11,FALSE)/100</f>
        <v>0.51800000000000002</v>
      </c>
      <c r="M1151" s="31">
        <f>VLOOKUP($C1151,'Four Factors - Home'!$B:$O,12,FALSE)</f>
        <v>0.22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97.56</v>
      </c>
      <c r="Q1151" s="17">
        <f>(P1151+'Advanced - Home'!$S$33)/2</f>
        <v>98.187883172561612</v>
      </c>
      <c r="R1151" s="31">
        <f t="shared" ref="R1151" si="11251">AVERAGE(H1151,L1150)</f>
        <v>0.48950000000000005</v>
      </c>
      <c r="S1151" s="31">
        <f t="shared" ref="S1151" si="11252">AVERAGE(I1151,M1150)</f>
        <v>0.29199999999999998</v>
      </c>
      <c r="T1151" s="31">
        <f t="shared" ref="T1151" si="11253">AVERAGE(J1151,N1150)</f>
        <v>0.1305</v>
      </c>
      <c r="U1151" s="31">
        <f t="shared" ref="U1151" si="11254">AVERAGE(K1151,O1150)</f>
        <v>0.27200000000000002</v>
      </c>
      <c r="V1151" s="17">
        <f>Q1151*Q1150/'Advanced - Road'!$S$33</f>
        <v>98.96739660148036</v>
      </c>
      <c r="W1151" s="17">
        <f t="shared" ref="W1151" si="11255">W1150</f>
        <v>98.969978263228242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0.47700000000000004</v>
      </c>
      <c r="I1152" s="32">
        <f>VLOOKUP($C1152,'Four Factors - Road'!$B:$O,8,FALSE)</f>
        <v>0.253</v>
      </c>
      <c r="J1152" s="32">
        <f>VLOOKUP($C1152,'Four Factors - Road'!$B:$O,9,FALSE)/100</f>
        <v>0.13699999999999998</v>
      </c>
      <c r="K1152" s="32">
        <f>VLOOKUP($C1152,'Four Factors - Road'!$B:$O,10,FALSE)/100</f>
        <v>0.26700000000000002</v>
      </c>
      <c r="L1152" s="32">
        <f>VLOOKUP($C1152,'Four Factors - Road'!$B:$O,11,FALSE)/100</f>
        <v>0.50700000000000001</v>
      </c>
      <c r="M1152" s="32">
        <f>VLOOKUP($C1152,'Four Factors - Road'!$B:$O,12,FALSE)</f>
        <v>0.29699999999999999</v>
      </c>
      <c r="N1152" s="32">
        <f>VLOOKUP($C1152,'Four Factors - Road'!$B:$O,13,FALSE)/100</f>
        <v>0.129</v>
      </c>
      <c r="O1152" s="32">
        <f>VLOOKUP($C1152,'Four Factors - Road'!$B:$O,14,FALSE)/100</f>
        <v>0.247</v>
      </c>
      <c r="P1152" s="21">
        <f>VLOOKUP($C1152,'Advanced - Road'!B:T,18,FALSE)</f>
        <v>100.39</v>
      </c>
      <c r="Q1152" s="21">
        <f>(P1152+'Advanced - Road'!$S$33)/2</f>
        <v>99.605460878885324</v>
      </c>
      <c r="R1152" s="32">
        <f t="shared" ref="R1152" si="11259">AVERAGE(H1152,L1153)</f>
        <v>0.48850000000000005</v>
      </c>
      <c r="S1152" s="32">
        <f t="shared" ref="S1152" si="11260">AVERAGE(I1152,M1153)</f>
        <v>0.23349999999999999</v>
      </c>
      <c r="T1152" s="32">
        <f t="shared" ref="T1152" si="11261">AVERAGE(J1152,N1153)</f>
        <v>0.13200000000000001</v>
      </c>
      <c r="U1152" s="32">
        <f t="shared" ref="U1152" si="11262">AVERAGE(K1152,O1153)</f>
        <v>0.252</v>
      </c>
      <c r="V1152" s="21">
        <f>Q1152*Q1153/'Advanced - Home'!$S$33</f>
        <v>99.567274959753988</v>
      </c>
      <c r="W1152" s="21">
        <f t="shared" ref="W1152" si="11263">AVERAGE(V1152:V1153)</f>
        <v>99.564677785089629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0.27900000000000003</v>
      </c>
      <c r="J1153" s="32">
        <f>VLOOKUP($C1153,'Four Factors - Home'!$B:$O,9,FALSE)/100</f>
        <v>0.13</v>
      </c>
      <c r="K1153" s="32">
        <f>VLOOKUP($C1153,'Four Factors - Home'!$B:$O,10,FALSE)/100</f>
        <v>0.23699999999999999</v>
      </c>
      <c r="L1153" s="32">
        <f>VLOOKUP($C1153,'Four Factors - Home'!$B:$O,11,FALSE)/100</f>
        <v>0.5</v>
      </c>
      <c r="M1153" s="32">
        <f>VLOOKUP($C1153,'Four Factors - Home'!$B:$O,12,FALSE)</f>
        <v>0.214</v>
      </c>
      <c r="N1153" s="32">
        <f>VLOOKUP($C1153,'Four Factors - Home'!$B:$O,13,FALSE)/100</f>
        <v>0.127</v>
      </c>
      <c r="O1153" s="32">
        <f>VLOOKUP($C1153,'Four Factors - Home'!$B:$O,14,FALSE)/100</f>
        <v>0.23699999999999999</v>
      </c>
      <c r="P1153" s="21">
        <f>VLOOKUP($C1153,'Advanced - Home'!B:T,18,FALSE)</f>
        <v>98.74</v>
      </c>
      <c r="Q1153" s="21">
        <f>(P1153+'Advanced - Home'!$S$33)/2</f>
        <v>98.777883172561616</v>
      </c>
      <c r="R1153" s="32">
        <f t="shared" ref="R1153" si="11271">AVERAGE(H1153,L1152)</f>
        <v>0.53200000000000003</v>
      </c>
      <c r="S1153" s="32">
        <f t="shared" ref="S1153" si="11272">AVERAGE(I1153,M1152)</f>
        <v>0.28800000000000003</v>
      </c>
      <c r="T1153" s="32">
        <f t="shared" ref="T1153" si="11273">AVERAGE(J1153,N1152)</f>
        <v>0.1295</v>
      </c>
      <c r="U1153" s="32">
        <f t="shared" ref="U1153" si="11274">AVERAGE(K1153,O1152)</f>
        <v>0.24199999999999999</v>
      </c>
      <c r="V1153" s="21">
        <f>Q1153*Q1152/'Advanced - Road'!$S$33</f>
        <v>99.562080610425269</v>
      </c>
      <c r="W1153" s="21">
        <f t="shared" ref="W1153" si="11275">W1152</f>
        <v>99.564677785089629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0.47700000000000004</v>
      </c>
      <c r="I1154" s="31">
        <f>VLOOKUP($C1154,'Four Factors - Road'!$B:$O,8,FALSE)</f>
        <v>0.253</v>
      </c>
      <c r="J1154" s="31">
        <f>VLOOKUP($C1154,'Four Factors - Road'!$B:$O,9,FALSE)/100</f>
        <v>0.13699999999999998</v>
      </c>
      <c r="K1154" s="31">
        <f>VLOOKUP($C1154,'Four Factors - Road'!$B:$O,10,FALSE)/100</f>
        <v>0.26700000000000002</v>
      </c>
      <c r="L1154" s="31">
        <f>VLOOKUP($C1154,'Four Factors - Road'!$B:$O,11,FALSE)/100</f>
        <v>0.50700000000000001</v>
      </c>
      <c r="M1154" s="31">
        <f>VLOOKUP($C1154,'Four Factors - Road'!$B:$O,12,FALSE)</f>
        <v>0.29699999999999999</v>
      </c>
      <c r="N1154" s="31">
        <f>VLOOKUP($C1154,'Four Factors - Road'!$B:$O,13,FALSE)/100</f>
        <v>0.129</v>
      </c>
      <c r="O1154" s="31">
        <f>VLOOKUP($C1154,'Four Factors - Road'!$B:$O,14,FALSE)/100</f>
        <v>0.247</v>
      </c>
      <c r="P1154" s="17">
        <f>VLOOKUP($C1154,'Advanced - Road'!B:T,18,FALSE)</f>
        <v>100.39</v>
      </c>
      <c r="Q1154" s="17">
        <f>(P1154+'Advanced - Road'!$S$33)/2</f>
        <v>99.605460878885324</v>
      </c>
      <c r="R1154" s="31">
        <f t="shared" ref="R1154" si="11279">AVERAGE(H1154,L1155)</f>
        <v>0.49</v>
      </c>
      <c r="S1154" s="31">
        <f t="shared" ref="S1154" si="11280">AVERAGE(I1154,M1155)</f>
        <v>0.26450000000000001</v>
      </c>
      <c r="T1154" s="31">
        <f t="shared" ref="T1154" si="11281">AVERAGE(J1154,N1155)</f>
        <v>0.14849999999999999</v>
      </c>
      <c r="U1154" s="31">
        <f t="shared" ref="U1154" si="11282">AVERAGE(K1154,O1155)</f>
        <v>0.2475</v>
      </c>
      <c r="V1154" s="17">
        <f>Q1154*Q1155/'Advanced - Home'!$S$33</f>
        <v>97.017056251299721</v>
      </c>
      <c r="W1154" s="17">
        <f t="shared" ref="W1154" si="11283">AVERAGE(V1154:V1155)</f>
        <v>97.014525598124692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0.246</v>
      </c>
      <c r="J1155" s="31">
        <f>VLOOKUP($C1155,'Four Factors - Home'!$B:$O,9,FALSE)/100</f>
        <v>0.127</v>
      </c>
      <c r="K1155" s="31">
        <f>VLOOKUP($C1155,'Four Factors - Home'!$B:$O,10,FALSE)/100</f>
        <v>0.188</v>
      </c>
      <c r="L1155" s="31">
        <f>VLOOKUP($C1155,'Four Factors - Home'!$B:$O,11,FALSE)/100</f>
        <v>0.503</v>
      </c>
      <c r="M1155" s="31">
        <f>VLOOKUP($C1155,'Four Factors - Home'!$B:$O,12,FALSE)</f>
        <v>0.27600000000000002</v>
      </c>
      <c r="N1155" s="31">
        <f>VLOOKUP($C1155,'Four Factors - Home'!$B:$O,13,FALSE)/100</f>
        <v>0.16</v>
      </c>
      <c r="O1155" s="31">
        <f>VLOOKUP($C1155,'Four Factors - Home'!$B:$O,14,FALSE)/100</f>
        <v>0.22800000000000001</v>
      </c>
      <c r="P1155" s="17">
        <f>VLOOKUP($C1155,'Advanced - Home'!B:T,18,FALSE)</f>
        <v>93.68</v>
      </c>
      <c r="Q1155" s="17">
        <f>(P1155+'Advanced - Home'!$S$33)/2</f>
        <v>96.247883172561615</v>
      </c>
      <c r="R1155" s="31">
        <f t="shared" ref="R1155" si="11291">AVERAGE(H1155,L1154)</f>
        <v>0.51</v>
      </c>
      <c r="S1155" s="31">
        <f t="shared" ref="S1155" si="11292">AVERAGE(I1155,M1154)</f>
        <v>0.27149999999999996</v>
      </c>
      <c r="T1155" s="31">
        <f t="shared" ref="T1155" si="11293">AVERAGE(J1155,N1154)</f>
        <v>0.128</v>
      </c>
      <c r="U1155" s="31">
        <f t="shared" ref="U1155" si="11294">AVERAGE(K1155,O1154)</f>
        <v>0.2175</v>
      </c>
      <c r="V1155" s="17">
        <f>Q1155*Q1154/'Advanced - Road'!$S$33</f>
        <v>97.011994944949649</v>
      </c>
      <c r="W1155" s="17">
        <f t="shared" ref="W1155" si="11295">W1154</f>
        <v>97.014525598124692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0.47700000000000004</v>
      </c>
      <c r="I1156" s="32">
        <f>VLOOKUP($C1156,'Four Factors - Road'!$B:$O,8,FALSE)</f>
        <v>0.253</v>
      </c>
      <c r="J1156" s="32">
        <f>VLOOKUP($C1156,'Four Factors - Road'!$B:$O,9,FALSE)/100</f>
        <v>0.13699999999999998</v>
      </c>
      <c r="K1156" s="32">
        <f>VLOOKUP($C1156,'Four Factors - Road'!$B:$O,10,FALSE)/100</f>
        <v>0.26700000000000002</v>
      </c>
      <c r="L1156" s="32">
        <f>VLOOKUP($C1156,'Four Factors - Road'!$B:$O,11,FALSE)/100</f>
        <v>0.50700000000000001</v>
      </c>
      <c r="M1156" s="32">
        <f>VLOOKUP($C1156,'Four Factors - Road'!$B:$O,12,FALSE)</f>
        <v>0.29699999999999999</v>
      </c>
      <c r="N1156" s="32">
        <f>VLOOKUP($C1156,'Four Factors - Road'!$B:$O,13,FALSE)/100</f>
        <v>0.129</v>
      </c>
      <c r="O1156" s="32">
        <f>VLOOKUP($C1156,'Four Factors - Road'!$B:$O,14,FALSE)/100</f>
        <v>0.247</v>
      </c>
      <c r="P1156" s="21">
        <f>VLOOKUP($C1156,'Advanced - Road'!B:T,18,FALSE)</f>
        <v>100.39</v>
      </c>
      <c r="Q1156" s="21">
        <f>(P1156+'Advanced - Road'!$S$33)/2</f>
        <v>99.605460878885324</v>
      </c>
      <c r="R1156" s="32">
        <f t="shared" ref="R1156" si="11299">AVERAGE(H1156,L1157)</f>
        <v>0.505</v>
      </c>
      <c r="S1156" s="32">
        <f t="shared" ref="S1156" si="11300">AVERAGE(I1156,M1157)</f>
        <v>0.254</v>
      </c>
      <c r="T1156" s="32">
        <f t="shared" ref="T1156" si="11301">AVERAGE(J1156,N1157)</f>
        <v>0.125</v>
      </c>
      <c r="U1156" s="32">
        <f t="shared" ref="U1156" si="11302">AVERAGE(K1156,O1157)</f>
        <v>0.23799999999999999</v>
      </c>
      <c r="V1156" s="21">
        <f>Q1156*Q1157/'Advanced - Home'!$S$33</f>
        <v>100.1972696999848</v>
      </c>
      <c r="W1156" s="21">
        <f t="shared" ref="W1156" si="11303">AVERAGE(V1156:V1157)</f>
        <v>100.1946560921462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0.53700000000000003</v>
      </c>
      <c r="I1157" s="32">
        <f>VLOOKUP($C1157,'Four Factors - Home'!$B:$O,8,FALSE)</f>
        <v>0.28599999999999998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0.28100000000000003</v>
      </c>
      <c r="L1157" s="32">
        <f>VLOOKUP($C1157,'Four Factors - Home'!$B:$O,11,FALSE)/100</f>
        <v>0.53299999999999992</v>
      </c>
      <c r="M1157" s="32">
        <f>VLOOKUP($C1157,'Four Factors - Home'!$B:$O,12,FALSE)</f>
        <v>0.255</v>
      </c>
      <c r="N1157" s="32">
        <f>VLOOKUP($C1157,'Four Factors - Home'!$B:$O,13,FALSE)/100</f>
        <v>0.113</v>
      </c>
      <c r="O1157" s="32">
        <f>VLOOKUP($C1157,'Four Factors - Home'!$B:$O,14,FALSE)/100</f>
        <v>0.20899999999999999</v>
      </c>
      <c r="P1157" s="21">
        <f>VLOOKUP($C1157,'Advanced - Home'!B:T,18,FALSE)</f>
        <v>99.99</v>
      </c>
      <c r="Q1157" s="21">
        <f>(P1157+'Advanced - Home'!$S$33)/2</f>
        <v>99.402883172561616</v>
      </c>
      <c r="R1157" s="32">
        <f t="shared" ref="R1157" si="11311">AVERAGE(H1157,L1156)</f>
        <v>0.52200000000000002</v>
      </c>
      <c r="S1157" s="32">
        <f t="shared" ref="S1157" si="11312">AVERAGE(I1157,M1156)</f>
        <v>0.29149999999999998</v>
      </c>
      <c r="T1157" s="32">
        <f t="shared" ref="T1157" si="11313">AVERAGE(J1157,N1156)</f>
        <v>0.13650000000000001</v>
      </c>
      <c r="U1157" s="32">
        <f t="shared" ref="U1157" si="11314">AVERAGE(K1157,O1156)</f>
        <v>0.26400000000000001</v>
      </c>
      <c r="V1157" s="21">
        <f>Q1157*Q1156/'Advanced - Road'!$S$33</f>
        <v>100.19204248430761</v>
      </c>
      <c r="W1157" s="21">
        <f t="shared" ref="W1157" si="11315">W1156</f>
        <v>100.1946560921462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0.47700000000000004</v>
      </c>
      <c r="I1158" s="31">
        <f>VLOOKUP($C1158,'Four Factors - Road'!$B:$O,8,FALSE)</f>
        <v>0.253</v>
      </c>
      <c r="J1158" s="31">
        <f>VLOOKUP($C1158,'Four Factors - Road'!$B:$O,9,FALSE)/100</f>
        <v>0.13699999999999998</v>
      </c>
      <c r="K1158" s="31">
        <f>VLOOKUP($C1158,'Four Factors - Road'!$B:$O,10,FALSE)/100</f>
        <v>0.26700000000000002</v>
      </c>
      <c r="L1158" s="31">
        <f>VLOOKUP($C1158,'Four Factors - Road'!$B:$O,11,FALSE)/100</f>
        <v>0.50700000000000001</v>
      </c>
      <c r="M1158" s="31">
        <f>VLOOKUP($C1158,'Four Factors - Road'!$B:$O,12,FALSE)</f>
        <v>0.29699999999999999</v>
      </c>
      <c r="N1158" s="31">
        <f>VLOOKUP($C1158,'Four Factors - Road'!$B:$O,13,FALSE)/100</f>
        <v>0.129</v>
      </c>
      <c r="O1158" s="31">
        <f>VLOOKUP($C1158,'Four Factors - Road'!$B:$O,14,FALSE)/100</f>
        <v>0.247</v>
      </c>
      <c r="P1158" s="17">
        <f>VLOOKUP($C1158,'Advanced - Road'!B:T,18,FALSE)</f>
        <v>100.39</v>
      </c>
      <c r="Q1158" s="17">
        <f>(P1158+'Advanced - Road'!$S$33)/2</f>
        <v>99.605460878885324</v>
      </c>
      <c r="R1158" s="31">
        <f t="shared" ref="R1158" si="11319">AVERAGE(H1158,L1159)</f>
        <v>0.48399999999999999</v>
      </c>
      <c r="S1158" s="31">
        <f t="shared" ref="S1158" si="11320">AVERAGE(I1158,M1159)</f>
        <v>0.26300000000000001</v>
      </c>
      <c r="T1158" s="31">
        <f t="shared" ref="T1158" si="11321">AVERAGE(J1158,N1159)</f>
        <v>0.13800000000000001</v>
      </c>
      <c r="U1158" s="31">
        <f t="shared" ref="U1158" si="11322">AVERAGE(K1158,O1159)</f>
        <v>0.22850000000000001</v>
      </c>
      <c r="V1158" s="17">
        <f>Q1158*Q1159/'Advanced - Home'!$S$33</f>
        <v>99.345516811192766</v>
      </c>
      <c r="W1158" s="17">
        <f t="shared" ref="W1158" si="11323">AVERAGE(V1158:V1159)</f>
        <v>99.342925421005731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0.503</v>
      </c>
      <c r="I1159" s="31">
        <f>VLOOKUP($C1159,'Four Factors - Home'!$B:$O,8,FALSE)</f>
        <v>0.22600000000000001</v>
      </c>
      <c r="J1159" s="31">
        <f>VLOOKUP($C1159,'Four Factors - Home'!$B:$O,9,FALSE)/100</f>
        <v>0.124</v>
      </c>
      <c r="K1159" s="31">
        <f>VLOOKUP($C1159,'Four Factors - Home'!$B:$O,10,FALSE)/100</f>
        <v>0.24199999999999999</v>
      </c>
      <c r="L1159" s="31">
        <f>VLOOKUP($C1159,'Four Factors - Home'!$B:$O,11,FALSE)/100</f>
        <v>0.49099999999999999</v>
      </c>
      <c r="M1159" s="31">
        <f>VLOOKUP($C1159,'Four Factors - Home'!$B:$O,12,FALSE)</f>
        <v>0.27300000000000002</v>
      </c>
      <c r="N1159" s="31">
        <f>VLOOKUP($C1159,'Four Factors - Home'!$B:$O,13,FALSE)/100</f>
        <v>0.13900000000000001</v>
      </c>
      <c r="O1159" s="31">
        <f>VLOOKUP($C1159,'Four Factors - Home'!$B:$O,14,FALSE)/100</f>
        <v>0.19</v>
      </c>
      <c r="P1159" s="17">
        <f>VLOOKUP($C1159,'Advanced - Home'!B:T,18,FALSE)</f>
        <v>98.3</v>
      </c>
      <c r="Q1159" s="17">
        <f>(P1159+'Advanced - Home'!$S$33)/2</f>
        <v>98.557883172561617</v>
      </c>
      <c r="R1159" s="31">
        <f t="shared" ref="R1159" si="11331">AVERAGE(H1159,L1158)</f>
        <v>0.505</v>
      </c>
      <c r="S1159" s="31">
        <f t="shared" ref="S1159" si="11332">AVERAGE(I1159,M1158)</f>
        <v>0.26150000000000001</v>
      </c>
      <c r="T1159" s="31">
        <f t="shared" ref="T1159" si="11333">AVERAGE(J1159,N1158)</f>
        <v>0.1265</v>
      </c>
      <c r="U1159" s="31">
        <f t="shared" ref="U1159" si="11334">AVERAGE(K1159,O1158)</f>
        <v>0.2445</v>
      </c>
      <c r="V1159" s="17">
        <f>Q1159*Q1158/'Advanced - Road'!$S$33</f>
        <v>99.34033403081871</v>
      </c>
      <c r="W1159" s="17">
        <f t="shared" ref="W1159" si="11335">W1158</f>
        <v>99.342925421005731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0.47700000000000004</v>
      </c>
      <c r="I1160" s="32">
        <f>VLOOKUP($C1160,'Four Factors - Road'!$B:$O,8,FALSE)</f>
        <v>0.253</v>
      </c>
      <c r="J1160" s="32">
        <f>VLOOKUP($C1160,'Four Factors - Road'!$B:$O,9,FALSE)/100</f>
        <v>0.13699999999999998</v>
      </c>
      <c r="K1160" s="32">
        <f>VLOOKUP($C1160,'Four Factors - Road'!$B:$O,10,FALSE)/100</f>
        <v>0.26700000000000002</v>
      </c>
      <c r="L1160" s="32">
        <f>VLOOKUP($C1160,'Four Factors - Road'!$B:$O,11,FALSE)/100</f>
        <v>0.50700000000000001</v>
      </c>
      <c r="M1160" s="32">
        <f>VLOOKUP($C1160,'Four Factors - Road'!$B:$O,12,FALSE)</f>
        <v>0.29699999999999999</v>
      </c>
      <c r="N1160" s="32">
        <f>VLOOKUP($C1160,'Four Factors - Road'!$B:$O,13,FALSE)/100</f>
        <v>0.129</v>
      </c>
      <c r="O1160" s="32">
        <f>VLOOKUP($C1160,'Four Factors - Road'!$B:$O,14,FALSE)/100</f>
        <v>0.247</v>
      </c>
      <c r="P1160" s="21">
        <f>VLOOKUP($C1160,'Advanced - Road'!B:T,18,FALSE)</f>
        <v>100.39</v>
      </c>
      <c r="Q1160" s="21">
        <f>(P1160+'Advanced - Road'!$S$33)/2</f>
        <v>99.605460878885324</v>
      </c>
      <c r="R1160" s="32">
        <f t="shared" ref="R1160" si="11339">AVERAGE(H1160,L1161)</f>
        <v>0.47700000000000004</v>
      </c>
      <c r="S1160" s="32">
        <f t="shared" ref="S1160" si="11340">AVERAGE(I1160,M1161)</f>
        <v>0.2535</v>
      </c>
      <c r="T1160" s="32">
        <f t="shared" ref="T1160" si="11341">AVERAGE(J1160,N1161)</f>
        <v>0.13949999999999999</v>
      </c>
      <c r="U1160" s="32">
        <f t="shared" ref="U1160" si="11342">AVERAGE(K1160,O1161)</f>
        <v>0.251</v>
      </c>
      <c r="V1160" s="21">
        <f>Q1160*Q1161/'Advanced - Home'!$S$33</f>
        <v>101.56813825472702</v>
      </c>
      <c r="W1160" s="21">
        <f t="shared" ref="W1160" si="11343">AVERAGE(V1160:V1161)</f>
        <v>101.56548888830127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100.76288317256162</v>
      </c>
      <c r="R1161" s="32">
        <f t="shared" ref="R1161" si="11351">AVERAGE(H1161,L1160)</f>
        <v>0.54899999999999993</v>
      </c>
      <c r="S1161" s="32">
        <f t="shared" ref="S1161" si="11352">AVERAGE(I1161,M1160)</f>
        <v>0.27600000000000002</v>
      </c>
      <c r="T1161" s="32">
        <f t="shared" ref="T1161" si="11353">AVERAGE(J1161,N1160)</f>
        <v>0.13500000000000001</v>
      </c>
      <c r="U1161" s="32">
        <f t="shared" ref="U1161" si="11354">AVERAGE(K1161,O1160)</f>
        <v>0.23649999999999999</v>
      </c>
      <c r="V1161" s="21">
        <f>Q1161*Q1160/'Advanced - Road'!$S$33</f>
        <v>101.56283952187553</v>
      </c>
      <c r="W1161" s="21">
        <f t="shared" ref="W1161" si="11355">W1160</f>
        <v>101.56548888830127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0.47700000000000004</v>
      </c>
      <c r="I1162" s="31">
        <f>VLOOKUP($C1162,'Four Factors - Road'!$B:$O,8,FALSE)</f>
        <v>0.253</v>
      </c>
      <c r="J1162" s="31">
        <f>VLOOKUP($C1162,'Four Factors - Road'!$B:$O,9,FALSE)/100</f>
        <v>0.13699999999999998</v>
      </c>
      <c r="K1162" s="31">
        <f>VLOOKUP($C1162,'Four Factors - Road'!$B:$O,10,FALSE)/100</f>
        <v>0.26700000000000002</v>
      </c>
      <c r="L1162" s="31">
        <f>VLOOKUP($C1162,'Four Factors - Road'!$B:$O,11,FALSE)/100</f>
        <v>0.50700000000000001</v>
      </c>
      <c r="M1162" s="31">
        <f>VLOOKUP($C1162,'Four Factors - Road'!$B:$O,12,FALSE)</f>
        <v>0.29699999999999999</v>
      </c>
      <c r="N1162" s="31">
        <f>VLOOKUP($C1162,'Four Factors - Road'!$B:$O,13,FALSE)/100</f>
        <v>0.129</v>
      </c>
      <c r="O1162" s="31">
        <f>VLOOKUP($C1162,'Four Factors - Road'!$B:$O,14,FALSE)/100</f>
        <v>0.247</v>
      </c>
      <c r="P1162" s="17">
        <f>VLOOKUP($C1162,'Advanced - Road'!B:T,18,FALSE)</f>
        <v>100.39</v>
      </c>
      <c r="Q1162" s="17">
        <f>(P1162+'Advanced - Road'!$S$33)/2</f>
        <v>99.605460878885324</v>
      </c>
      <c r="R1162" s="31">
        <f t="shared" ref="R1162" si="11359">AVERAGE(H1162,L1163)</f>
        <v>0.49299999999999999</v>
      </c>
      <c r="S1162" s="31">
        <f t="shared" ref="S1162" si="11360">AVERAGE(I1162,M1163)</f>
        <v>0.245</v>
      </c>
      <c r="T1162" s="31">
        <f t="shared" ref="T1162" si="11361">AVERAGE(J1162,N1163)</f>
        <v>0.14299999999999999</v>
      </c>
      <c r="U1162" s="31">
        <f t="shared" ref="U1162" si="11362">AVERAGE(K1162,O1163)</f>
        <v>0.25650000000000001</v>
      </c>
      <c r="V1162" s="17">
        <f>Q1162*Q1163/'Advanced - Home'!$S$33</f>
        <v>101.40685960122794</v>
      </c>
      <c r="W1162" s="17">
        <f t="shared" ref="W1162" si="11363">AVERAGE(V1162:V1163)</f>
        <v>101.40421444169479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0.54500000000000004</v>
      </c>
      <c r="I1163" s="31">
        <f>VLOOKUP($C1163,'Four Factors - Home'!$B:$O,8,FALSE)</f>
        <v>0.312</v>
      </c>
      <c r="J1163" s="31">
        <f>VLOOKUP($C1163,'Four Factors - Home'!$B:$O,9,FALSE)/100</f>
        <v>0.13800000000000001</v>
      </c>
      <c r="K1163" s="31">
        <f>VLOOKUP($C1163,'Four Factors - Home'!$B:$O,10,FALSE)/100</f>
        <v>0.252</v>
      </c>
      <c r="L1163" s="31">
        <f>VLOOKUP($C1163,'Four Factors - Home'!$B:$O,11,FALSE)/100</f>
        <v>0.50900000000000001</v>
      </c>
      <c r="M1163" s="31">
        <f>VLOOKUP($C1163,'Four Factors - Home'!$B:$O,12,FALSE)</f>
        <v>0.23699999999999999</v>
      </c>
      <c r="N1163" s="31">
        <f>VLOOKUP($C1163,'Four Factors - Home'!$B:$O,13,FALSE)/100</f>
        <v>0.14899999999999999</v>
      </c>
      <c r="O1163" s="31">
        <f>VLOOKUP($C1163,'Four Factors - Home'!$B:$O,14,FALSE)/100</f>
        <v>0.24600000000000002</v>
      </c>
      <c r="P1163" s="17">
        <f>VLOOKUP($C1163,'Advanced - Home'!B:T,18,FALSE)</f>
        <v>102.39</v>
      </c>
      <c r="Q1163" s="17">
        <f>(P1163+'Advanced - Home'!$S$33)/2</f>
        <v>100.60288317256162</v>
      </c>
      <c r="R1163" s="31">
        <f t="shared" ref="R1163" si="11371">AVERAGE(H1163,L1162)</f>
        <v>0.52600000000000002</v>
      </c>
      <c r="S1163" s="31">
        <f t="shared" ref="S1163" si="11372">AVERAGE(I1163,M1162)</f>
        <v>0.30449999999999999</v>
      </c>
      <c r="T1163" s="31">
        <f t="shared" ref="T1163" si="11373">AVERAGE(J1163,N1162)</f>
        <v>0.13350000000000001</v>
      </c>
      <c r="U1163" s="31">
        <f t="shared" ref="U1163" si="11374">AVERAGE(K1163,O1162)</f>
        <v>0.2495</v>
      </c>
      <c r="V1163" s="17">
        <f>Q1163*Q1162/'Advanced - Road'!$S$33</f>
        <v>101.40156928216166</v>
      </c>
      <c r="W1163" s="17">
        <f t="shared" ref="W1163" si="11375">W1162</f>
        <v>101.40421444169479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0.47700000000000004</v>
      </c>
      <c r="I1164" s="32">
        <f>VLOOKUP($C1164,'Four Factors - Road'!$B:$O,8,FALSE)</f>
        <v>0.253</v>
      </c>
      <c r="J1164" s="32">
        <f>VLOOKUP($C1164,'Four Factors - Road'!$B:$O,9,FALSE)/100</f>
        <v>0.13699999999999998</v>
      </c>
      <c r="K1164" s="32">
        <f>VLOOKUP($C1164,'Four Factors - Road'!$B:$O,10,FALSE)/100</f>
        <v>0.26700000000000002</v>
      </c>
      <c r="L1164" s="32">
        <f>VLOOKUP($C1164,'Four Factors - Road'!$B:$O,11,FALSE)/100</f>
        <v>0.50700000000000001</v>
      </c>
      <c r="M1164" s="32">
        <f>VLOOKUP($C1164,'Four Factors - Road'!$B:$O,12,FALSE)</f>
        <v>0.29699999999999999</v>
      </c>
      <c r="N1164" s="32">
        <f>VLOOKUP($C1164,'Four Factors - Road'!$B:$O,13,FALSE)/100</f>
        <v>0.129</v>
      </c>
      <c r="O1164" s="32">
        <f>VLOOKUP($C1164,'Four Factors - Road'!$B:$O,14,FALSE)/100</f>
        <v>0.247</v>
      </c>
      <c r="P1164" s="21">
        <f>VLOOKUP($C1164,'Advanced - Road'!B:T,18,FALSE)</f>
        <v>100.39</v>
      </c>
      <c r="Q1164" s="21">
        <f>(P1164+'Advanced - Road'!$S$33)/2</f>
        <v>99.605460878885324</v>
      </c>
      <c r="R1164" s="32">
        <f t="shared" ref="R1164" si="11379">AVERAGE(H1164,L1165)</f>
        <v>0.48700000000000004</v>
      </c>
      <c r="S1164" s="32">
        <f t="shared" ref="S1164" si="11380">AVERAGE(I1164,M1165)</f>
        <v>0.26700000000000002</v>
      </c>
      <c r="T1164" s="32">
        <f t="shared" ref="T1164" si="11381">AVERAGE(J1164,N1165)</f>
        <v>0.14349999999999999</v>
      </c>
      <c r="U1164" s="32">
        <f t="shared" ref="U1164" si="11382">AVERAGE(K1164,O1165)</f>
        <v>0.253</v>
      </c>
      <c r="V1164" s="21">
        <f>Q1164*Q1165/'Advanced - Home'!$S$33</f>
        <v>99.521915338457404</v>
      </c>
      <c r="W1164" s="21">
        <f t="shared" ref="W1164" si="11383">AVERAGE(V1164:V1165)</f>
        <v>99.51931934698159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4</v>
      </c>
      <c r="AA1164" s="23">
        <f t="shared" ref="AA1164" si="11385">Y1164+Y1165</f>
        <v>214</v>
      </c>
      <c r="AB1164" s="22">
        <f t="shared" ref="AB1164" si="11386">D1164-Z1164</f>
        <v>-4</v>
      </c>
      <c r="AC1164" s="22">
        <f t="shared" ref="AC1164" si="11387">AA1164-E1164</f>
        <v>214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0.52500000000000002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98.732883172561628</v>
      </c>
      <c r="R1165" s="32">
        <f t="shared" ref="R1165" si="11391">AVERAGE(H1165,L1164)</f>
        <v>0.51600000000000001</v>
      </c>
      <c r="S1165" s="32">
        <f t="shared" ref="S1165" si="11392">AVERAGE(I1165,M1164)</f>
        <v>0.27400000000000002</v>
      </c>
      <c r="T1165" s="32">
        <f t="shared" ref="T1165" si="11393">AVERAGE(J1165,N1164)</f>
        <v>0.1305</v>
      </c>
      <c r="U1165" s="32">
        <f t="shared" ref="U1165" si="11394">AVERAGE(K1165,O1164)</f>
        <v>0.2215</v>
      </c>
      <c r="V1165" s="21">
        <f>Q1165*Q1164/'Advanced - Road'!$S$33</f>
        <v>99.516723355505775</v>
      </c>
      <c r="W1165" s="21">
        <f t="shared" ref="W1165" si="11395">W1164</f>
        <v>99.51931934698159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109</v>
      </c>
      <c r="Z1165" s="23">
        <f t="shared" ref="Z1165" si="11396">-Z1164</f>
        <v>-4</v>
      </c>
      <c r="AA1165" s="23">
        <f t="shared" ref="AA1165" si="11397">AA1164</f>
        <v>214</v>
      </c>
      <c r="AB1165" s="22"/>
      <c r="AC1165" s="22"/>
      <c r="AD1165" s="22">
        <f t="shared" si="10927"/>
        <v>109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0.47700000000000004</v>
      </c>
      <c r="I1166" s="31">
        <f>VLOOKUP($C1166,'Four Factors - Road'!$B:$O,8,FALSE)</f>
        <v>0.253</v>
      </c>
      <c r="J1166" s="31">
        <f>VLOOKUP($C1166,'Four Factors - Road'!$B:$O,9,FALSE)/100</f>
        <v>0.13699999999999998</v>
      </c>
      <c r="K1166" s="31">
        <f>VLOOKUP($C1166,'Four Factors - Road'!$B:$O,10,FALSE)/100</f>
        <v>0.26700000000000002</v>
      </c>
      <c r="L1166" s="31">
        <f>VLOOKUP($C1166,'Four Factors - Road'!$B:$O,11,FALSE)/100</f>
        <v>0.50700000000000001</v>
      </c>
      <c r="M1166" s="31">
        <f>VLOOKUP($C1166,'Four Factors - Road'!$B:$O,12,FALSE)</f>
        <v>0.29699999999999999</v>
      </c>
      <c r="N1166" s="31">
        <f>VLOOKUP($C1166,'Four Factors - Road'!$B:$O,13,FALSE)/100</f>
        <v>0.129</v>
      </c>
      <c r="O1166" s="31">
        <f>VLOOKUP($C1166,'Four Factors - Road'!$B:$O,14,FALSE)/100</f>
        <v>0.247</v>
      </c>
      <c r="P1166" s="17">
        <f>VLOOKUP($C1166,'Advanced - Road'!B:T,18,FALSE)</f>
        <v>100.39</v>
      </c>
      <c r="Q1166" s="17">
        <f>(P1166+'Advanced - Road'!$S$33)/2</f>
        <v>99.605460878885324</v>
      </c>
      <c r="R1166" s="31">
        <f t="shared" ref="R1166" si="11399">AVERAGE(H1166,L1167)</f>
        <v>0.48250000000000004</v>
      </c>
      <c r="S1166" s="31">
        <f t="shared" ref="S1166" si="11400">AVERAGE(I1166,M1167)</f>
        <v>0.26700000000000002</v>
      </c>
      <c r="T1166" s="31">
        <f t="shared" ref="T1166" si="11401">AVERAGE(J1166,N1167)</f>
        <v>0.14399999999999999</v>
      </c>
      <c r="U1166" s="31">
        <f t="shared" ref="U1166" si="11402">AVERAGE(K1166,O1167)</f>
        <v>0.25750000000000001</v>
      </c>
      <c r="V1166" s="17">
        <f>Q1166*Q1167/'Advanced - Home'!$S$33</f>
        <v>99.41607622209861</v>
      </c>
      <c r="W1166" s="17">
        <f t="shared" ref="W1166" si="11403">AVERAGE(V1166:V1167)</f>
        <v>99.413482991396066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7</v>
      </c>
      <c r="AA1166" s="19">
        <f t="shared" ref="AA1166" si="11405">Y1166+Y1167</f>
        <v>215</v>
      </c>
      <c r="AB1166" s="4">
        <f t="shared" ref="AB1166" si="11406">D1166-Z1166</f>
        <v>-7</v>
      </c>
      <c r="AC1166" s="4">
        <f t="shared" ref="AC1166" si="11407">AA1166-E1166</f>
        <v>215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0.53799999999999992</v>
      </c>
      <c r="I1167" s="31">
        <f>VLOOKUP($C1167,'Four Factors - Home'!$B:$O,8,FALSE)</f>
        <v>0.29599999999999999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0.48799999999999999</v>
      </c>
      <c r="M1167" s="31">
        <f>VLOOKUP($C1167,'Four Factors - Home'!$B:$O,12,FALSE)</f>
        <v>0.28100000000000003</v>
      </c>
      <c r="N1167" s="31">
        <f>VLOOKUP($C1167,'Four Factors - Home'!$B:$O,13,FALSE)/100</f>
        <v>0.151</v>
      </c>
      <c r="O1167" s="31">
        <f>VLOOKUP($C1167,'Four Factors - Home'!$B:$O,14,FALSE)/100</f>
        <v>0.248</v>
      </c>
      <c r="P1167" s="17">
        <f>VLOOKUP($C1167,'Advanced - Home'!B:T,18,FALSE)</f>
        <v>98.44</v>
      </c>
      <c r="Q1167" s="17">
        <f>(P1167+'Advanced - Home'!$S$33)/2</f>
        <v>98.62788317256161</v>
      </c>
      <c r="R1167" s="31">
        <f t="shared" ref="R1167" si="11411">AVERAGE(H1167,L1166)</f>
        <v>0.52249999999999996</v>
      </c>
      <c r="S1167" s="31">
        <f t="shared" ref="S1167" si="11412">AVERAGE(I1167,M1166)</f>
        <v>0.29649999999999999</v>
      </c>
      <c r="T1167" s="31">
        <f t="shared" ref="T1167" si="11413">AVERAGE(J1167,N1166)</f>
        <v>0.13250000000000001</v>
      </c>
      <c r="U1167" s="31">
        <f t="shared" ref="U1167" si="11414">AVERAGE(K1167,O1166)</f>
        <v>0.23399999999999999</v>
      </c>
      <c r="V1167" s="17">
        <f>Q1167*Q1166/'Advanced - Road'!$S$33</f>
        <v>99.410889760693522</v>
      </c>
      <c r="W1167" s="17">
        <f t="shared" ref="W1167" si="11415">W1166</f>
        <v>99.413482991396066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111</v>
      </c>
      <c r="Z1167" s="19">
        <f t="shared" ref="Z1167" si="11416">-Z1166</f>
        <v>-7</v>
      </c>
      <c r="AA1167" s="19">
        <f t="shared" ref="AA1167" si="11417">AA1166</f>
        <v>215</v>
      </c>
      <c r="AB1167" s="4"/>
      <c r="AC1167" s="4"/>
      <c r="AD1167" s="4">
        <f t="shared" si="10927"/>
        <v>111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0.47700000000000004</v>
      </c>
      <c r="I1168" s="32">
        <f>VLOOKUP($C1168,'Four Factors - Road'!$B:$O,8,FALSE)</f>
        <v>0.253</v>
      </c>
      <c r="J1168" s="32">
        <f>VLOOKUP($C1168,'Four Factors - Road'!$B:$O,9,FALSE)/100</f>
        <v>0.13699999999999998</v>
      </c>
      <c r="K1168" s="32">
        <f>VLOOKUP($C1168,'Four Factors - Road'!$B:$O,10,FALSE)/100</f>
        <v>0.26700000000000002</v>
      </c>
      <c r="L1168" s="32">
        <f>VLOOKUP($C1168,'Four Factors - Road'!$B:$O,11,FALSE)/100</f>
        <v>0.50700000000000001</v>
      </c>
      <c r="M1168" s="32">
        <f>VLOOKUP($C1168,'Four Factors - Road'!$B:$O,12,FALSE)</f>
        <v>0.29699999999999999</v>
      </c>
      <c r="N1168" s="32">
        <f>VLOOKUP($C1168,'Four Factors - Road'!$B:$O,13,FALSE)/100</f>
        <v>0.129</v>
      </c>
      <c r="O1168" s="32">
        <f>VLOOKUP($C1168,'Four Factors - Road'!$B:$O,14,FALSE)/100</f>
        <v>0.247</v>
      </c>
      <c r="P1168" s="21">
        <f>VLOOKUP($C1168,'Advanced - Road'!B:T,18,FALSE)</f>
        <v>100.39</v>
      </c>
      <c r="Q1168" s="21">
        <f>(P1168+'Advanced - Road'!$S$33)/2</f>
        <v>99.605460878885324</v>
      </c>
      <c r="R1168" s="32">
        <f t="shared" ref="R1168" si="11419">AVERAGE(H1168,L1169)</f>
        <v>0.50450000000000006</v>
      </c>
      <c r="S1168" s="32">
        <f t="shared" ref="S1168" si="11420">AVERAGE(I1168,M1169)</f>
        <v>0.26050000000000001</v>
      </c>
      <c r="T1168" s="32">
        <f t="shared" ref="T1168" si="11421">AVERAGE(J1168,N1169)</f>
        <v>0.14050000000000001</v>
      </c>
      <c r="U1168" s="32">
        <f t="shared" ref="U1168" si="11422">AVERAGE(K1168,O1169)</f>
        <v>0.2505</v>
      </c>
      <c r="V1168" s="21">
        <f>Q1168*Q1169/'Advanced - Home'!$S$33</f>
        <v>100.37870818517128</v>
      </c>
      <c r="W1168" s="21">
        <f t="shared" ref="W1168" si="11423">AVERAGE(V1168:V1169)</f>
        <v>100.3760898445785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2</v>
      </c>
      <c r="AA1168" s="23">
        <f t="shared" ref="AA1168" si="11425">Y1168+Y1169</f>
        <v>218</v>
      </c>
      <c r="AB1168" s="22">
        <f t="shared" ref="AB1168" si="11426">D1168-Z1168</f>
        <v>-2</v>
      </c>
      <c r="AC1168" s="22">
        <f t="shared" ref="AC1168" si="11427">AA1168-E1168</f>
        <v>218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0.51500000000000001</v>
      </c>
      <c r="I1169" s="32">
        <f>VLOOKUP($C1169,'Four Factors - Home'!$B:$O,8,FALSE)</f>
        <v>0.26200000000000001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0.26400000000000001</v>
      </c>
      <c r="L1169" s="32">
        <f>VLOOKUP($C1169,'Four Factors - Home'!$B:$O,11,FALSE)/100</f>
        <v>0.53200000000000003</v>
      </c>
      <c r="M1169" s="32">
        <f>VLOOKUP($C1169,'Four Factors - Home'!$B:$O,12,FALSE)</f>
        <v>0.26800000000000002</v>
      </c>
      <c r="N1169" s="32">
        <f>VLOOKUP($C1169,'Four Factors - Home'!$B:$O,13,FALSE)/100</f>
        <v>0.14400000000000002</v>
      </c>
      <c r="O1169" s="32">
        <f>VLOOKUP($C1169,'Four Factors - Home'!$B:$O,14,FALSE)/100</f>
        <v>0.23399999999999999</v>
      </c>
      <c r="P1169" s="21">
        <f>VLOOKUP($C1169,'Advanced - Home'!B:T,18,FALSE)</f>
        <v>100.35</v>
      </c>
      <c r="Q1169" s="21">
        <f>(P1169+'Advanced - Home'!$S$33)/2</f>
        <v>99.582883172561623</v>
      </c>
      <c r="R1169" s="32">
        <f t="shared" ref="R1169" si="11431">AVERAGE(H1169,L1168)</f>
        <v>0.51100000000000001</v>
      </c>
      <c r="S1169" s="32">
        <f t="shared" ref="S1169" si="11432">AVERAGE(I1169,M1168)</f>
        <v>0.27949999999999997</v>
      </c>
      <c r="T1169" s="32">
        <f t="shared" ref="T1169" si="11433">AVERAGE(J1169,N1168)</f>
        <v>0.13800000000000001</v>
      </c>
      <c r="U1169" s="32">
        <f t="shared" ref="U1169" si="11434">AVERAGE(K1169,O1168)</f>
        <v>0.2555</v>
      </c>
      <c r="V1169" s="21">
        <f>Q1169*Q1168/'Advanced - Road'!$S$33</f>
        <v>100.37347150398571</v>
      </c>
      <c r="W1169" s="21">
        <f t="shared" ref="W1169" si="11435">W1168</f>
        <v>100.3760898445785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110</v>
      </c>
      <c r="Z1169" s="23">
        <f t="shared" ref="Z1169" si="11436">-Z1168</f>
        <v>-2</v>
      </c>
      <c r="AA1169" s="23">
        <f t="shared" ref="AA1169" si="11437">AA1168</f>
        <v>218</v>
      </c>
      <c r="AB1169" s="22"/>
      <c r="AC1169" s="22"/>
      <c r="AD1169" s="22">
        <f t="shared" si="10927"/>
        <v>110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0.47700000000000004</v>
      </c>
      <c r="I1170" s="31">
        <f>VLOOKUP($C1170,'Four Factors - Road'!$B:$O,8,FALSE)</f>
        <v>0.253</v>
      </c>
      <c r="J1170" s="31">
        <f>VLOOKUP($C1170,'Four Factors - Road'!$B:$O,9,FALSE)/100</f>
        <v>0.13699999999999998</v>
      </c>
      <c r="K1170" s="31">
        <f>VLOOKUP($C1170,'Four Factors - Road'!$B:$O,10,FALSE)/100</f>
        <v>0.26700000000000002</v>
      </c>
      <c r="L1170" s="31">
        <f>VLOOKUP($C1170,'Four Factors - Road'!$B:$O,11,FALSE)/100</f>
        <v>0.50700000000000001</v>
      </c>
      <c r="M1170" s="31">
        <f>VLOOKUP($C1170,'Four Factors - Road'!$B:$O,12,FALSE)</f>
        <v>0.29699999999999999</v>
      </c>
      <c r="N1170" s="31">
        <f>VLOOKUP($C1170,'Four Factors - Road'!$B:$O,13,FALSE)/100</f>
        <v>0.129</v>
      </c>
      <c r="O1170" s="31">
        <f>VLOOKUP($C1170,'Four Factors - Road'!$B:$O,14,FALSE)/100</f>
        <v>0.247</v>
      </c>
      <c r="P1170" s="17">
        <f>VLOOKUP($C1170,'Advanced - Road'!B:T,18,FALSE)</f>
        <v>100.39</v>
      </c>
      <c r="Q1170" s="17">
        <f>(P1170+'Advanced - Road'!$S$33)/2</f>
        <v>99.605460878885324</v>
      </c>
      <c r="R1170" s="31">
        <f t="shared" ref="R1170" si="11439">AVERAGE(H1170,L1171)</f>
        <v>0.47700000000000004</v>
      </c>
      <c r="S1170" s="31">
        <f t="shared" ref="S1170" si="11440">AVERAGE(I1170,M1171)</f>
        <v>0.30249999999999999</v>
      </c>
      <c r="T1170" s="31">
        <f t="shared" ref="T1170" si="11441">AVERAGE(J1170,N1171)</f>
        <v>0.14399999999999999</v>
      </c>
      <c r="U1170" s="31">
        <f t="shared" ref="U1170" si="11442">AVERAGE(K1170,O1171)</f>
        <v>0.23949999999999999</v>
      </c>
      <c r="V1170" s="17">
        <f>Q1170*Q1171/'Advanced - Home'!$S$33</f>
        <v>98.135926909949646</v>
      </c>
      <c r="W1170" s="17">
        <f t="shared" ref="W1170" si="11443">AVERAGE(V1170:V1171)</f>
        <v>98.133367071457158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102</v>
      </c>
      <c r="Z1170" s="19">
        <f t="shared" ref="Z1170" si="11444">Y1171-Y1170</f>
        <v>4</v>
      </c>
      <c r="AA1170" s="19">
        <f t="shared" ref="AA1170" si="11445">Y1170+Y1171</f>
        <v>208</v>
      </c>
      <c r="AB1170" s="4">
        <f t="shared" ref="AB1170" si="11446">D1170-Z1170</f>
        <v>-4</v>
      </c>
      <c r="AC1170" s="4">
        <f t="shared" ref="AC1170" si="11447">AA1170-E1170</f>
        <v>208</v>
      </c>
      <c r="AD1170" s="4">
        <f t="shared" si="10927"/>
        <v>102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0.46899999999999997</v>
      </c>
      <c r="I1171" s="31">
        <f>VLOOKUP($C1171,'Four Factors - Home'!$B:$O,8,FALSE)</f>
        <v>0.29699999999999999</v>
      </c>
      <c r="J1171" s="31">
        <f>VLOOKUP($C1171,'Four Factors - Home'!$B:$O,9,FALSE)/100</f>
        <v>0.14199999999999999</v>
      </c>
      <c r="K1171" s="31">
        <f>VLOOKUP($C1171,'Four Factors - Home'!$B:$O,10,FALSE)/100</f>
        <v>0.27399999999999997</v>
      </c>
      <c r="L1171" s="31">
        <f>VLOOKUP($C1171,'Four Factors - Home'!$B:$O,11,FALSE)/100</f>
        <v>0.47700000000000004</v>
      </c>
      <c r="M1171" s="31">
        <f>VLOOKUP($C1171,'Four Factors - Home'!$B:$O,12,FALSE)</f>
        <v>0.35199999999999998</v>
      </c>
      <c r="N1171" s="31">
        <f>VLOOKUP($C1171,'Four Factors - Home'!$B:$O,13,FALSE)/100</f>
        <v>0.151</v>
      </c>
      <c r="O1171" s="31">
        <f>VLOOKUP($C1171,'Four Factors - Home'!$B:$O,14,FALSE)/100</f>
        <v>0.21199999999999999</v>
      </c>
      <c r="P1171" s="17">
        <f>VLOOKUP($C1171,'Advanced - Home'!B:T,18,FALSE)</f>
        <v>95.9</v>
      </c>
      <c r="Q1171" s="17">
        <f>(P1171+'Advanced - Home'!$S$33)/2</f>
        <v>97.357883172561628</v>
      </c>
      <c r="R1171" s="31">
        <f t="shared" ref="R1171" si="11451">AVERAGE(H1171,L1170)</f>
        <v>0.48799999999999999</v>
      </c>
      <c r="S1171" s="31">
        <f t="shared" ref="S1171" si="11452">AVERAGE(I1171,M1170)</f>
        <v>0.29699999999999999</v>
      </c>
      <c r="T1171" s="31">
        <f t="shared" ref="T1171" si="11453">AVERAGE(J1171,N1170)</f>
        <v>0.13550000000000001</v>
      </c>
      <c r="U1171" s="31">
        <f t="shared" ref="U1171" si="11454">AVERAGE(K1171,O1170)</f>
        <v>0.26049999999999995</v>
      </c>
      <c r="V1171" s="17">
        <f>Q1171*Q1170/'Advanced - Road'!$S$33</f>
        <v>98.130807232964671</v>
      </c>
      <c r="W1171" s="17">
        <f t="shared" ref="W1171" si="11455">W1170</f>
        <v>98.133367071457158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-4</v>
      </c>
      <c r="AA1171" s="19">
        <f t="shared" ref="AA1171" si="11457">AA1170</f>
        <v>208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0.47700000000000004</v>
      </c>
      <c r="I1172" s="32">
        <f>VLOOKUP($C1172,'Four Factors - Road'!$B:$O,8,FALSE)</f>
        <v>0.253</v>
      </c>
      <c r="J1172" s="32">
        <f>VLOOKUP($C1172,'Four Factors - Road'!$B:$O,9,FALSE)/100</f>
        <v>0.13699999999999998</v>
      </c>
      <c r="K1172" s="32">
        <f>VLOOKUP($C1172,'Four Factors - Road'!$B:$O,10,FALSE)/100</f>
        <v>0.26700000000000002</v>
      </c>
      <c r="L1172" s="32">
        <f>VLOOKUP($C1172,'Four Factors - Road'!$B:$O,11,FALSE)/100</f>
        <v>0.50700000000000001</v>
      </c>
      <c r="M1172" s="32">
        <f>VLOOKUP($C1172,'Four Factors - Road'!$B:$O,12,FALSE)</f>
        <v>0.29699999999999999</v>
      </c>
      <c r="N1172" s="32">
        <f>VLOOKUP($C1172,'Four Factors - Road'!$B:$O,13,FALSE)/100</f>
        <v>0.129</v>
      </c>
      <c r="O1172" s="32">
        <f>VLOOKUP($C1172,'Four Factors - Road'!$B:$O,14,FALSE)/100</f>
        <v>0.247</v>
      </c>
      <c r="P1172" s="21">
        <f>VLOOKUP($C1172,'Advanced - Road'!B:T,18,FALSE)</f>
        <v>100.39</v>
      </c>
      <c r="Q1172" s="21">
        <f>(P1172+'Advanced - Road'!$S$33)/2</f>
        <v>99.605460878885324</v>
      </c>
      <c r="R1172" s="32">
        <f t="shared" ref="R1172" si="11459">AVERAGE(H1172,L1173)</f>
        <v>0.48299999999999998</v>
      </c>
      <c r="S1172" s="32">
        <f t="shared" ref="S1172" si="11460">AVERAGE(I1172,M1173)</f>
        <v>0.25750000000000001</v>
      </c>
      <c r="T1172" s="32">
        <f t="shared" ref="T1172" si="11461">AVERAGE(J1172,N1173)</f>
        <v>0.13550000000000001</v>
      </c>
      <c r="U1172" s="32">
        <f t="shared" ref="U1172" si="11462">AVERAGE(K1172,O1173)</f>
        <v>0.2445</v>
      </c>
      <c r="V1172" s="21">
        <f>Q1172*Q1173/'Advanced - Home'!$S$33</f>
        <v>99.29007727405245</v>
      </c>
      <c r="W1172" s="21">
        <f t="shared" ref="W1172" si="11463">AVERAGE(V1172:V1173)</f>
        <v>99.287487329984756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6</v>
      </c>
      <c r="AA1172" s="23">
        <f t="shared" ref="AA1172" si="11465">Y1172+Y1173</f>
        <v>214</v>
      </c>
      <c r="AB1172" s="22">
        <f t="shared" ref="AB1172" si="11466">D1172-Z1172</f>
        <v>-6</v>
      </c>
      <c r="AC1172" s="22">
        <f t="shared" ref="AC1172" si="11467">AA1172-E1172</f>
        <v>214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0.53100000000000003</v>
      </c>
      <c r="I1173" s="32">
        <f>VLOOKUP($C1173,'Four Factors - Home'!$B:$O,8,FALSE)</f>
        <v>0.27100000000000002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0.221</v>
      </c>
      <c r="L1173" s="32">
        <f>VLOOKUP($C1173,'Four Factors - Home'!$B:$O,11,FALSE)/100</f>
        <v>0.48899999999999999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0.222</v>
      </c>
      <c r="P1173" s="21">
        <f>VLOOKUP($C1173,'Advanced - Home'!B:T,18,FALSE)</f>
        <v>98.19</v>
      </c>
      <c r="Q1173" s="21">
        <f>(P1173+'Advanced - Home'!$S$33)/2</f>
        <v>98.50288317256161</v>
      </c>
      <c r="R1173" s="32">
        <f t="shared" ref="R1173" si="11471">AVERAGE(H1173,L1172)</f>
        <v>0.51900000000000002</v>
      </c>
      <c r="S1173" s="32">
        <f t="shared" ref="S1173" si="11472">AVERAGE(I1173,M1172)</f>
        <v>0.28400000000000003</v>
      </c>
      <c r="T1173" s="32">
        <f t="shared" ref="T1173" si="11473">AVERAGE(J1173,N1172)</f>
        <v>0.13400000000000001</v>
      </c>
      <c r="U1173" s="32">
        <f t="shared" ref="U1173" si="11474">AVERAGE(K1173,O1172)</f>
        <v>0.23399999999999999</v>
      </c>
      <c r="V1173" s="21">
        <f>Q1173*Q1172/'Advanced - Road'!$S$33</f>
        <v>99.284897385917063</v>
      </c>
      <c r="W1173" s="21">
        <f t="shared" ref="W1173" si="11475">W1172</f>
        <v>99.287487329984756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-6</v>
      </c>
      <c r="AA1173" s="23">
        <f t="shared" ref="AA1173" si="11477">AA1172</f>
        <v>214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0.47700000000000004</v>
      </c>
      <c r="I1174" s="31">
        <f>VLOOKUP($C1174,'Four Factors - Road'!$B:$O,8,FALSE)</f>
        <v>0.253</v>
      </c>
      <c r="J1174" s="31">
        <f>VLOOKUP($C1174,'Four Factors - Road'!$B:$O,9,FALSE)/100</f>
        <v>0.13699999999999998</v>
      </c>
      <c r="K1174" s="31">
        <f>VLOOKUP($C1174,'Four Factors - Road'!$B:$O,10,FALSE)/100</f>
        <v>0.26700000000000002</v>
      </c>
      <c r="L1174" s="31">
        <f>VLOOKUP($C1174,'Four Factors - Road'!$B:$O,11,FALSE)/100</f>
        <v>0.50700000000000001</v>
      </c>
      <c r="M1174" s="31">
        <f>VLOOKUP($C1174,'Four Factors - Road'!$B:$O,12,FALSE)</f>
        <v>0.29699999999999999</v>
      </c>
      <c r="N1174" s="31">
        <f>VLOOKUP($C1174,'Four Factors - Road'!$B:$O,13,FALSE)/100</f>
        <v>0.129</v>
      </c>
      <c r="O1174" s="31">
        <f>VLOOKUP($C1174,'Four Factors - Road'!$B:$O,14,FALSE)/100</f>
        <v>0.247</v>
      </c>
      <c r="P1174" s="17">
        <f>VLOOKUP($C1174,'Advanced - Road'!B:T,18,FALSE)</f>
        <v>100.39</v>
      </c>
      <c r="Q1174" s="17">
        <f>(P1174+'Advanced - Road'!$S$33)/2</f>
        <v>99.605460878885324</v>
      </c>
      <c r="R1174" s="31">
        <f t="shared" ref="R1174" si="11479">AVERAGE(H1174,L1175)</f>
        <v>0.50050000000000006</v>
      </c>
      <c r="S1174" s="31">
        <f t="shared" ref="S1174" si="11480">AVERAGE(I1174,M1175)</f>
        <v>0.27800000000000002</v>
      </c>
      <c r="T1174" s="31">
        <f t="shared" ref="T1174" si="11481">AVERAGE(J1174,N1175)</f>
        <v>0.14949999999999999</v>
      </c>
      <c r="U1174" s="31">
        <f t="shared" ref="U1174" si="11482">AVERAGE(K1174,O1175)</f>
        <v>0.2505</v>
      </c>
      <c r="V1174" s="17">
        <f>Q1174*Q1175/'Advanced - Home'!$S$33</f>
        <v>99.355596727036442</v>
      </c>
      <c r="W1174" s="17">
        <f t="shared" ref="W1174" si="11483">AVERAGE(V1174:V1175)</f>
        <v>99.353005073918624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0.53500000000000003</v>
      </c>
      <c r="I1175" s="31">
        <f>VLOOKUP($C1175,'Four Factors - Home'!$B:$O,8,FALSE)</f>
        <v>0.29599999999999999</v>
      </c>
      <c r="J1175" s="31">
        <f>VLOOKUP($C1175,'Four Factors - Home'!$B:$O,9,FALSE)/100</f>
        <v>0.14099999999999999</v>
      </c>
      <c r="K1175" s="31">
        <f>VLOOKUP($C1175,'Four Factors - Home'!$B:$O,10,FALSE)/100</f>
        <v>0.21199999999999999</v>
      </c>
      <c r="L1175" s="31">
        <f>VLOOKUP($C1175,'Four Factors - Home'!$B:$O,11,FALSE)/100</f>
        <v>0.52400000000000002</v>
      </c>
      <c r="M1175" s="31">
        <f>VLOOKUP($C1175,'Four Factors - Home'!$B:$O,12,FALSE)</f>
        <v>0.30299999999999999</v>
      </c>
      <c r="N1175" s="31">
        <f>VLOOKUP($C1175,'Four Factors - Home'!$B:$O,13,FALSE)/100</f>
        <v>0.16200000000000001</v>
      </c>
      <c r="O1175" s="31">
        <f>VLOOKUP($C1175,'Four Factors - Home'!$B:$O,14,FALSE)/100</f>
        <v>0.23399999999999999</v>
      </c>
      <c r="P1175" s="17">
        <f>VLOOKUP($C1175,'Advanced - Home'!B:T,18,FALSE)</f>
        <v>98.32</v>
      </c>
      <c r="Q1175" s="17">
        <f>(P1175+'Advanced - Home'!$S$33)/2</f>
        <v>98.567883172561608</v>
      </c>
      <c r="R1175" s="31">
        <f t="shared" ref="R1175" si="11491">AVERAGE(H1175,L1174)</f>
        <v>0.52100000000000002</v>
      </c>
      <c r="S1175" s="31">
        <f t="shared" ref="S1175" si="11492">AVERAGE(I1175,M1174)</f>
        <v>0.29649999999999999</v>
      </c>
      <c r="T1175" s="31">
        <f t="shared" ref="T1175" si="11493">AVERAGE(J1175,N1174)</f>
        <v>0.13500000000000001</v>
      </c>
      <c r="U1175" s="31">
        <f t="shared" ref="U1175" si="11494">AVERAGE(K1175,O1174)</f>
        <v>0.22949999999999998</v>
      </c>
      <c r="V1175" s="17">
        <f>Q1175*Q1174/'Advanced - Road'!$S$33</f>
        <v>99.350413420800805</v>
      </c>
      <c r="W1175" s="17">
        <f t="shared" ref="W1175" si="11495">W1174</f>
        <v>99.353005073918624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0.47700000000000004</v>
      </c>
      <c r="I1176" s="32">
        <f>VLOOKUP($C1176,'Four Factors - Road'!$B:$O,8,FALSE)</f>
        <v>0.253</v>
      </c>
      <c r="J1176" s="32">
        <f>VLOOKUP($C1176,'Four Factors - Road'!$B:$O,9,FALSE)/100</f>
        <v>0.13699999999999998</v>
      </c>
      <c r="K1176" s="32">
        <f>VLOOKUP($C1176,'Four Factors - Road'!$B:$O,10,FALSE)/100</f>
        <v>0.26700000000000002</v>
      </c>
      <c r="L1176" s="32">
        <f>VLOOKUP($C1176,'Four Factors - Road'!$B:$O,11,FALSE)/100</f>
        <v>0.50700000000000001</v>
      </c>
      <c r="M1176" s="32">
        <f>VLOOKUP($C1176,'Four Factors - Road'!$B:$O,12,FALSE)</f>
        <v>0.29699999999999999</v>
      </c>
      <c r="N1176" s="32">
        <f>VLOOKUP($C1176,'Four Factors - Road'!$B:$O,13,FALSE)/100</f>
        <v>0.129</v>
      </c>
      <c r="O1176" s="32">
        <f>VLOOKUP($C1176,'Four Factors - Road'!$B:$O,14,FALSE)/100</f>
        <v>0.247</v>
      </c>
      <c r="P1176" s="21">
        <f>VLOOKUP($C1176,'Advanced - Road'!B:T,18,FALSE)</f>
        <v>100.39</v>
      </c>
      <c r="Q1176" s="21">
        <f>(P1176+'Advanced - Road'!$S$33)/2</f>
        <v>99.605460878885324</v>
      </c>
      <c r="R1176" s="32">
        <f t="shared" ref="R1176" si="11499">AVERAGE(H1176,L1177)</f>
        <v>0.50350000000000006</v>
      </c>
      <c r="S1176" s="32">
        <f t="shared" ref="S1176" si="11500">AVERAGE(I1176,M1177)</f>
        <v>0.26300000000000001</v>
      </c>
      <c r="T1176" s="32">
        <f t="shared" ref="T1176" si="11501">AVERAGE(J1176,N1177)</f>
        <v>0.14449999999999999</v>
      </c>
      <c r="U1176" s="32">
        <f t="shared" ref="U1176" si="11502">AVERAGE(K1176,O1177)</f>
        <v>0.24199999999999999</v>
      </c>
      <c r="V1176" s="21">
        <f>Q1176*Q1177/'Advanced - Home'!$S$33</f>
        <v>98.508883796166273</v>
      </c>
      <c r="W1176" s="21">
        <f t="shared" ref="W1176" si="11503">AVERAGE(V1176:V1177)</f>
        <v>98.506314229234633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97.727883172561619</v>
      </c>
      <c r="R1177" s="32">
        <f t="shared" ref="R1177" si="11511">AVERAGE(H1177,L1176)</f>
        <v>0.51550000000000007</v>
      </c>
      <c r="S1177" s="32">
        <f t="shared" ref="S1177" si="11512">AVERAGE(I1177,M1176)</f>
        <v>0.29649999999999999</v>
      </c>
      <c r="T1177" s="32">
        <f t="shared" ref="T1177" si="11513">AVERAGE(J1177,N1176)</f>
        <v>0.13950000000000001</v>
      </c>
      <c r="U1177" s="32">
        <f t="shared" ref="U1177" si="11514">AVERAGE(K1177,O1176)</f>
        <v>0.25800000000000001</v>
      </c>
      <c r="V1177" s="21">
        <f>Q1177*Q1176/'Advanced - Road'!$S$33</f>
        <v>98.503744662302992</v>
      </c>
      <c r="W1177" s="21">
        <f t="shared" ref="W1177" si="11515">W1176</f>
        <v>98.506314229234633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0.47700000000000004</v>
      </c>
      <c r="I1178" s="31">
        <f>VLOOKUP($C1178,'Four Factors - Road'!$B:$O,8,FALSE)</f>
        <v>0.253</v>
      </c>
      <c r="J1178" s="31">
        <f>VLOOKUP($C1178,'Four Factors - Road'!$B:$O,9,FALSE)/100</f>
        <v>0.13699999999999998</v>
      </c>
      <c r="K1178" s="31">
        <f>VLOOKUP($C1178,'Four Factors - Road'!$B:$O,10,FALSE)/100</f>
        <v>0.26700000000000002</v>
      </c>
      <c r="L1178" s="31">
        <f>VLOOKUP($C1178,'Four Factors - Road'!$B:$O,11,FALSE)/100</f>
        <v>0.50700000000000001</v>
      </c>
      <c r="M1178" s="31">
        <f>VLOOKUP($C1178,'Four Factors - Road'!$B:$O,12,FALSE)</f>
        <v>0.29699999999999999</v>
      </c>
      <c r="N1178" s="31">
        <f>VLOOKUP($C1178,'Four Factors - Road'!$B:$O,13,FALSE)/100</f>
        <v>0.129</v>
      </c>
      <c r="O1178" s="31">
        <f>VLOOKUP($C1178,'Four Factors - Road'!$B:$O,14,FALSE)/100</f>
        <v>0.247</v>
      </c>
      <c r="P1178" s="17">
        <f>VLOOKUP($C1178,'Advanced - Road'!B:T,18,FALSE)</f>
        <v>100.39</v>
      </c>
      <c r="Q1178" s="17">
        <f>(P1178+'Advanced - Road'!$S$33)/2</f>
        <v>99.605460878885324</v>
      </c>
      <c r="R1178" s="31">
        <f t="shared" ref="R1178" si="11519">AVERAGE(H1178,L1179)</f>
        <v>0.49</v>
      </c>
      <c r="S1178" s="31">
        <f t="shared" ref="S1178" si="11520">AVERAGE(I1178,M1179)</f>
        <v>0.2465</v>
      </c>
      <c r="T1178" s="31">
        <f t="shared" ref="T1178" si="11521">AVERAGE(J1178,N1179)</f>
        <v>0.13400000000000001</v>
      </c>
      <c r="U1178" s="31">
        <f t="shared" ref="U1178" si="11522">AVERAGE(K1178,O1179)</f>
        <v>0.247</v>
      </c>
      <c r="V1178" s="17">
        <f>Q1178*Q1179/'Advanced - Home'!$S$33</f>
        <v>100.60046633373253</v>
      </c>
      <c r="W1178" s="17">
        <f t="shared" ref="W1178" si="11523">AVERAGE(V1178:V1179)</f>
        <v>100.59784220866241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0.26300000000000001</v>
      </c>
      <c r="J1179" s="31">
        <f>VLOOKUP($C1179,'Four Factors - Home'!$B:$O,9,FALSE)/100</f>
        <v>0.12300000000000001</v>
      </c>
      <c r="K1179" s="31">
        <f>VLOOKUP($C1179,'Four Factors - Home'!$B:$O,10,FALSE)/100</f>
        <v>0.184</v>
      </c>
      <c r="L1179" s="31">
        <f>VLOOKUP($C1179,'Four Factors - Home'!$B:$O,11,FALSE)/100</f>
        <v>0.503</v>
      </c>
      <c r="M1179" s="31">
        <f>VLOOKUP($C1179,'Four Factors - Home'!$B:$O,12,FALSE)</f>
        <v>0.24</v>
      </c>
      <c r="N1179" s="31">
        <f>VLOOKUP($C1179,'Four Factors - Home'!$B:$O,13,FALSE)/100</f>
        <v>0.13100000000000001</v>
      </c>
      <c r="O1179" s="31">
        <f>VLOOKUP($C1179,'Four Factors - Home'!$B:$O,14,FALSE)/100</f>
        <v>0.22699999999999998</v>
      </c>
      <c r="P1179" s="17">
        <f>VLOOKUP($C1179,'Advanced - Home'!B:T,18,FALSE)</f>
        <v>100.79</v>
      </c>
      <c r="Q1179" s="17">
        <f>(P1179+'Advanced - Home'!$S$33)/2</f>
        <v>99.802883172561621</v>
      </c>
      <c r="R1179" s="31">
        <f t="shared" ref="R1179" si="11531">AVERAGE(H1179,L1178)</f>
        <v>0.505</v>
      </c>
      <c r="S1179" s="31">
        <f t="shared" ref="S1179" si="11532">AVERAGE(I1179,M1178)</f>
        <v>0.28000000000000003</v>
      </c>
      <c r="T1179" s="31">
        <f t="shared" ref="T1179" si="11533">AVERAGE(J1179,N1178)</f>
        <v>0.126</v>
      </c>
      <c r="U1179" s="31">
        <f t="shared" ref="U1179" si="11534">AVERAGE(K1179,O1178)</f>
        <v>0.2155</v>
      </c>
      <c r="V1179" s="17">
        <f>Q1179*Q1178/'Advanced - Road'!$S$33</f>
        <v>100.5952180835923</v>
      </c>
      <c r="W1179" s="17">
        <f t="shared" ref="W1179" si="11535">W1178</f>
        <v>100.59784220866241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0.47700000000000004</v>
      </c>
      <c r="I1180" s="32">
        <f>VLOOKUP($C1180,'Four Factors - Road'!$B:$O,8,FALSE)</f>
        <v>0.253</v>
      </c>
      <c r="J1180" s="32">
        <f>VLOOKUP($C1180,'Four Factors - Road'!$B:$O,9,FALSE)/100</f>
        <v>0.13699999999999998</v>
      </c>
      <c r="K1180" s="32">
        <f>VLOOKUP($C1180,'Four Factors - Road'!$B:$O,10,FALSE)/100</f>
        <v>0.26700000000000002</v>
      </c>
      <c r="L1180" s="32">
        <f>VLOOKUP($C1180,'Four Factors - Road'!$B:$O,11,FALSE)/100</f>
        <v>0.50700000000000001</v>
      </c>
      <c r="M1180" s="32">
        <f>VLOOKUP($C1180,'Four Factors - Road'!$B:$O,12,FALSE)</f>
        <v>0.29699999999999999</v>
      </c>
      <c r="N1180" s="32">
        <f>VLOOKUP($C1180,'Four Factors - Road'!$B:$O,13,FALSE)/100</f>
        <v>0.129</v>
      </c>
      <c r="O1180" s="32">
        <f>VLOOKUP($C1180,'Four Factors - Road'!$B:$O,14,FALSE)/100</f>
        <v>0.247</v>
      </c>
      <c r="P1180" s="21">
        <f>VLOOKUP($C1180,'Advanced - Road'!B:T,18,FALSE)</f>
        <v>100.39</v>
      </c>
      <c r="Q1180" s="21">
        <f>(P1180+'Advanced - Road'!$S$33)/2</f>
        <v>99.605460878885324</v>
      </c>
      <c r="R1180" s="32">
        <f t="shared" ref="R1180" si="11539">AVERAGE(H1180,L1181)</f>
        <v>0.49250000000000005</v>
      </c>
      <c r="S1180" s="32">
        <f t="shared" ref="S1180" si="11540">AVERAGE(I1180,M1181)</f>
        <v>0.25800000000000001</v>
      </c>
      <c r="T1180" s="32">
        <f t="shared" ref="T1180" si="11541">AVERAGE(J1180,N1181)</f>
        <v>0.13300000000000001</v>
      </c>
      <c r="U1180" s="32">
        <f t="shared" ref="U1180" si="11542">AVERAGE(K1180,O1181)</f>
        <v>0.26800000000000002</v>
      </c>
      <c r="V1180" s="21">
        <f>Q1180*Q1181/'Advanced - Home'!$S$33</f>
        <v>99.254797568599514</v>
      </c>
      <c r="W1180" s="21">
        <f t="shared" ref="W1180" si="11543">AVERAGE(V1180:V1181)</f>
        <v>99.252208544789568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98.467883172561613</v>
      </c>
      <c r="R1181" s="32">
        <f t="shared" ref="R1181" si="11551">AVERAGE(H1181,L1180)</f>
        <v>0.51350000000000007</v>
      </c>
      <c r="S1181" s="32">
        <f t="shared" ref="S1181" si="11552">AVERAGE(I1181,M1180)</f>
        <v>0.26350000000000001</v>
      </c>
      <c r="T1181" s="32">
        <f t="shared" ref="T1181" si="11553">AVERAGE(J1181,N1180)</f>
        <v>0.13700000000000001</v>
      </c>
      <c r="U1181" s="32">
        <f t="shared" ref="U1181" si="11554">AVERAGE(K1181,O1180)</f>
        <v>0.26</v>
      </c>
      <c r="V1181" s="21">
        <f>Q1181*Q1180/'Advanced - Road'!$S$33</f>
        <v>99.249619520979635</v>
      </c>
      <c r="W1181" s="21">
        <f t="shared" ref="W1181" si="11555">W1180</f>
        <v>99.252208544789568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0.47700000000000004</v>
      </c>
      <c r="I1182" s="31">
        <f>VLOOKUP($C1182,'Four Factors - Road'!$B:$O,8,FALSE)</f>
        <v>0.253</v>
      </c>
      <c r="J1182" s="31">
        <f>VLOOKUP($C1182,'Four Factors - Road'!$B:$O,9,FALSE)/100</f>
        <v>0.13699999999999998</v>
      </c>
      <c r="K1182" s="31">
        <f>VLOOKUP($C1182,'Four Factors - Road'!$B:$O,10,FALSE)/100</f>
        <v>0.26700000000000002</v>
      </c>
      <c r="L1182" s="31">
        <f>VLOOKUP($C1182,'Four Factors - Road'!$B:$O,11,FALSE)/100</f>
        <v>0.50700000000000001</v>
      </c>
      <c r="M1182" s="31">
        <f>VLOOKUP($C1182,'Four Factors - Road'!$B:$O,12,FALSE)</f>
        <v>0.29699999999999999</v>
      </c>
      <c r="N1182" s="31">
        <f>VLOOKUP($C1182,'Four Factors - Road'!$B:$O,13,FALSE)/100</f>
        <v>0.129</v>
      </c>
      <c r="O1182" s="31">
        <f>VLOOKUP($C1182,'Four Factors - Road'!$B:$O,14,FALSE)/100</f>
        <v>0.247</v>
      </c>
      <c r="P1182" s="17">
        <f>VLOOKUP($C1182,'Advanced - Road'!B:T,18,FALSE)</f>
        <v>100.39</v>
      </c>
      <c r="Q1182" s="17">
        <f>(P1182+'Advanced - Road'!$S$33)/2</f>
        <v>99.605460878885324</v>
      </c>
      <c r="R1182" s="31">
        <f t="shared" ref="R1182" si="11559">AVERAGE(H1182,L1183)</f>
        <v>0.48650000000000004</v>
      </c>
      <c r="S1182" s="31">
        <f t="shared" ref="S1182" si="11560">AVERAGE(I1182,M1183)</f>
        <v>0.26</v>
      </c>
      <c r="T1182" s="31">
        <f t="shared" ref="T1182" si="11561">AVERAGE(J1182,N1183)</f>
        <v>0.13550000000000001</v>
      </c>
      <c r="U1182" s="31">
        <f t="shared" ref="U1182" si="11562">AVERAGE(K1182,O1183)</f>
        <v>0.24399999999999999</v>
      </c>
      <c r="V1182" s="17">
        <f>Q1182*Q1183/'Advanced - Home'!$S$33</f>
        <v>100.61558620749804</v>
      </c>
      <c r="W1182" s="17">
        <f t="shared" ref="W1182" si="11563">AVERAGE(V1182:V1183)</f>
        <v>100.61296168803175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0.51900000000000002</v>
      </c>
      <c r="I1183" s="31">
        <f>VLOOKUP($C1183,'Four Factors - Home'!$B:$O,8,FALSE)</f>
        <v>0.30199999999999999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0.26800000000000002</v>
      </c>
      <c r="L1183" s="31">
        <f>VLOOKUP($C1183,'Four Factors - Home'!$B:$O,11,FALSE)/100</f>
        <v>0.496</v>
      </c>
      <c r="M1183" s="31">
        <f>VLOOKUP($C1183,'Four Factors - Home'!$B:$O,12,FALSE)</f>
        <v>0.26700000000000002</v>
      </c>
      <c r="N1183" s="31">
        <f>VLOOKUP($C1183,'Four Factors - Home'!$B:$O,13,FALSE)/100</f>
        <v>0.13400000000000001</v>
      </c>
      <c r="O1183" s="31">
        <f>VLOOKUP($C1183,'Four Factors - Home'!$B:$O,14,FALSE)/100</f>
        <v>0.221</v>
      </c>
      <c r="P1183" s="17">
        <f>VLOOKUP($C1183,'Advanced - Home'!B:T,18,FALSE)</f>
        <v>100.82</v>
      </c>
      <c r="Q1183" s="17">
        <f>(P1183+'Advanced - Home'!$S$33)/2</f>
        <v>99.817883172561608</v>
      </c>
      <c r="R1183" s="31">
        <f t="shared" ref="R1183" si="11573">AVERAGE(H1183,L1182)</f>
        <v>0.51300000000000001</v>
      </c>
      <c r="S1183" s="31">
        <f t="shared" ref="S1183" si="11574">AVERAGE(I1183,M1182)</f>
        <v>0.29949999999999999</v>
      </c>
      <c r="T1183" s="31">
        <f t="shared" ref="T1183" si="11575">AVERAGE(J1183,N1182)</f>
        <v>0.13800000000000001</v>
      </c>
      <c r="U1183" s="31">
        <f t="shared" ref="U1183" si="11576">AVERAGE(K1183,O1182)</f>
        <v>0.25750000000000001</v>
      </c>
      <c r="V1183" s="17">
        <f>Q1183*Q1182/'Advanced - Road'!$S$33</f>
        <v>100.61033716856545</v>
      </c>
      <c r="W1183" s="17">
        <f t="shared" ref="W1183" si="11577">W1182</f>
        <v>100.61296168803175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0.47700000000000004</v>
      </c>
      <c r="I1184" s="32">
        <f>VLOOKUP($C1184,'Four Factors - Road'!$B:$O,8,FALSE)</f>
        <v>0.253</v>
      </c>
      <c r="J1184" s="32">
        <f>VLOOKUP($C1184,'Four Factors - Road'!$B:$O,9,FALSE)/100</f>
        <v>0.13699999999999998</v>
      </c>
      <c r="K1184" s="32">
        <f>VLOOKUP($C1184,'Four Factors - Road'!$B:$O,10,FALSE)/100</f>
        <v>0.26700000000000002</v>
      </c>
      <c r="L1184" s="32">
        <f>VLOOKUP($C1184,'Four Factors - Road'!$B:$O,11,FALSE)/100</f>
        <v>0.50700000000000001</v>
      </c>
      <c r="M1184" s="32">
        <f>VLOOKUP($C1184,'Four Factors - Road'!$B:$O,12,FALSE)</f>
        <v>0.29699999999999999</v>
      </c>
      <c r="N1184" s="32">
        <f>VLOOKUP($C1184,'Four Factors - Road'!$B:$O,13,FALSE)/100</f>
        <v>0.129</v>
      </c>
      <c r="O1184" s="32">
        <f>VLOOKUP($C1184,'Four Factors - Road'!$B:$O,14,FALSE)/100</f>
        <v>0.247</v>
      </c>
      <c r="P1184" s="21">
        <f>VLOOKUP($C1184,'Advanced - Road'!B:T,18,FALSE)</f>
        <v>100.39</v>
      </c>
      <c r="Q1184" s="21">
        <f>(P1184+'Advanced - Road'!$S$33)/2</f>
        <v>99.605460878885324</v>
      </c>
      <c r="R1184" s="32">
        <f t="shared" ref="R1184" si="11581">AVERAGE(H1184,L1185)</f>
        <v>0.49250000000000005</v>
      </c>
      <c r="S1184" s="32">
        <f t="shared" ref="S1184" si="11582">AVERAGE(I1184,M1185)</f>
        <v>0.26300000000000001</v>
      </c>
      <c r="T1184" s="32">
        <f t="shared" ref="T1184" si="11583">AVERAGE(J1184,N1185)</f>
        <v>0.13800000000000001</v>
      </c>
      <c r="U1184" s="32">
        <f t="shared" ref="U1184" si="11584">AVERAGE(K1184,O1185)</f>
        <v>0.2475</v>
      </c>
      <c r="V1184" s="21">
        <f>Q1184*Q1185/'Advanced - Home'!$S$33</f>
        <v>98.95240009328873</v>
      </c>
      <c r="W1184" s="21">
        <f t="shared" ref="W1184" si="11585">AVERAGE(V1184:V1185)</f>
        <v>98.949818957402442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1</v>
      </c>
      <c r="AA1184" s="23">
        <f t="shared" ref="AA1184" si="11587">Y1184+Y1185</f>
        <v>211</v>
      </c>
      <c r="AB1184" s="22">
        <f t="shared" ref="AB1184" si="11588">D1184-Z1184</f>
        <v>-1</v>
      </c>
      <c r="AC1184" s="22">
        <f t="shared" ref="AC1184" si="11589">AA1184-E1184</f>
        <v>211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0.47799999999999998</v>
      </c>
      <c r="I1185" s="32">
        <f>VLOOKUP($C1185,'Four Factors - Home'!$B:$O,8,FALSE)</f>
        <v>0.25900000000000001</v>
      </c>
      <c r="J1185" s="32">
        <f>VLOOKUP($C1185,'Four Factors - Home'!$B:$O,9,FALSE)/100</f>
        <v>0.13300000000000001</v>
      </c>
      <c r="K1185" s="32">
        <f>VLOOKUP($C1185,'Four Factors - Home'!$B:$O,10,FALSE)/100</f>
        <v>0.22800000000000001</v>
      </c>
      <c r="L1185" s="32">
        <f>VLOOKUP($C1185,'Four Factors - Home'!$B:$O,11,FALSE)/100</f>
        <v>0.50800000000000001</v>
      </c>
      <c r="M1185" s="32">
        <f>VLOOKUP($C1185,'Four Factors - Home'!$B:$O,12,FALSE)</f>
        <v>0.27300000000000002</v>
      </c>
      <c r="N1185" s="32">
        <f>VLOOKUP($C1185,'Four Factors - Home'!$B:$O,13,FALSE)/100</f>
        <v>0.13900000000000001</v>
      </c>
      <c r="O1185" s="32">
        <f>VLOOKUP($C1185,'Four Factors - Home'!$B:$O,14,FALSE)/100</f>
        <v>0.22800000000000001</v>
      </c>
      <c r="P1185" s="21">
        <f>VLOOKUP($C1185,'Advanced - Home'!B:T,18,FALSE)</f>
        <v>97.52</v>
      </c>
      <c r="Q1185" s="21">
        <f>(P1185+'Advanced - Home'!$S$33)/2</f>
        <v>98.167883172561616</v>
      </c>
      <c r="R1185" s="32">
        <f t="shared" ref="R1185" si="11593">AVERAGE(H1185,L1184)</f>
        <v>0.49249999999999999</v>
      </c>
      <c r="S1185" s="32">
        <f t="shared" ref="S1185" si="11594">AVERAGE(I1185,M1184)</f>
        <v>0.27800000000000002</v>
      </c>
      <c r="T1185" s="32">
        <f t="shared" ref="T1185" si="11595">AVERAGE(J1185,N1184)</f>
        <v>0.13100000000000001</v>
      </c>
      <c r="U1185" s="32">
        <f t="shared" ref="U1185" si="11596">AVERAGE(K1185,O1184)</f>
        <v>0.23749999999999999</v>
      </c>
      <c r="V1185" s="21">
        <f>Q1185*Q1184/'Advanced - Road'!$S$33</f>
        <v>98.94723782151614</v>
      </c>
      <c r="W1185" s="21">
        <f t="shared" ref="W1185" si="11597">W1184</f>
        <v>98.949818957402442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-1</v>
      </c>
      <c r="AA1185" s="23">
        <f t="shared" ref="AA1185" si="11599">AA1184</f>
        <v>211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0.47700000000000004</v>
      </c>
      <c r="I1186" s="31">
        <f>VLOOKUP($C1186,'Four Factors - Road'!$B:$O,8,FALSE)</f>
        <v>0.253</v>
      </c>
      <c r="J1186" s="31">
        <f>VLOOKUP($C1186,'Four Factors - Road'!$B:$O,9,FALSE)/100</f>
        <v>0.13699999999999998</v>
      </c>
      <c r="K1186" s="31">
        <f>VLOOKUP($C1186,'Four Factors - Road'!$B:$O,10,FALSE)/100</f>
        <v>0.26700000000000002</v>
      </c>
      <c r="L1186" s="31">
        <f>VLOOKUP($C1186,'Four Factors - Road'!$B:$O,11,FALSE)/100</f>
        <v>0.50700000000000001</v>
      </c>
      <c r="M1186" s="31">
        <f>VLOOKUP($C1186,'Four Factors - Road'!$B:$O,12,FALSE)</f>
        <v>0.29699999999999999</v>
      </c>
      <c r="N1186" s="31">
        <f>VLOOKUP($C1186,'Four Factors - Road'!$B:$O,13,FALSE)/100</f>
        <v>0.129</v>
      </c>
      <c r="O1186" s="31">
        <f>VLOOKUP($C1186,'Four Factors - Road'!$B:$O,14,FALSE)/100</f>
        <v>0.247</v>
      </c>
      <c r="P1186" s="17">
        <f>VLOOKUP($C1186,'Advanced - Road'!B:T,18,FALSE)</f>
        <v>100.39</v>
      </c>
      <c r="Q1186" s="17">
        <f>(P1186+'Advanced - Road'!$S$33)/2</f>
        <v>99.605460878885324</v>
      </c>
      <c r="R1186" s="31">
        <f t="shared" ref="R1186" si="11601">AVERAGE(H1186,L1187)</f>
        <v>0.48650000000000004</v>
      </c>
      <c r="S1186" s="31">
        <f t="shared" ref="S1186" si="11602">AVERAGE(I1186,M1187)</f>
        <v>0.28449999999999998</v>
      </c>
      <c r="T1186" s="31">
        <f t="shared" ref="T1186" si="11603">AVERAGE(J1186,N1187)</f>
        <v>0.14000000000000001</v>
      </c>
      <c r="U1186" s="31">
        <f t="shared" ref="U1186" si="11604">AVERAGE(K1186,O1187)</f>
        <v>0.252</v>
      </c>
      <c r="V1186" s="17">
        <f>Q1186*Q1187/'Advanced - Home'!$S$33</f>
        <v>100.53998683867036</v>
      </c>
      <c r="W1186" s="17">
        <f t="shared" ref="W1186" si="11605">AVERAGE(V1186:V1187)</f>
        <v>100.53736429118497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0.50600000000000001</v>
      </c>
      <c r="I1187" s="31">
        <f>VLOOKUP($C1187,'Four Factors - Home'!$B:$O,8,FALSE)</f>
        <v>0.26900000000000002</v>
      </c>
      <c r="J1187" s="31">
        <f>VLOOKUP($C1187,'Four Factors - Home'!$B:$O,9,FALSE)/100</f>
        <v>0.16600000000000001</v>
      </c>
      <c r="K1187" s="31">
        <f>VLOOKUP($C1187,'Four Factors - Home'!$B:$O,10,FALSE)/100</f>
        <v>0.215</v>
      </c>
      <c r="L1187" s="31">
        <f>VLOOKUP($C1187,'Four Factors - Home'!$B:$O,11,FALSE)/100</f>
        <v>0.496</v>
      </c>
      <c r="M1187" s="31">
        <f>VLOOKUP($C1187,'Four Factors - Home'!$B:$O,12,FALSE)</f>
        <v>0.316</v>
      </c>
      <c r="N1187" s="31">
        <f>VLOOKUP($C1187,'Four Factors - Home'!$B:$O,13,FALSE)/100</f>
        <v>0.14300000000000002</v>
      </c>
      <c r="O1187" s="31">
        <f>VLOOKUP($C1187,'Four Factors - Home'!$B:$O,14,FALSE)/100</f>
        <v>0.23699999999999999</v>
      </c>
      <c r="P1187" s="17">
        <f>VLOOKUP($C1187,'Advanced - Home'!B:T,18,FALSE)</f>
        <v>100.67</v>
      </c>
      <c r="Q1187" s="17">
        <f>(P1187+'Advanced - Home'!$S$33)/2</f>
        <v>99.742883172561619</v>
      </c>
      <c r="R1187" s="31">
        <f t="shared" ref="R1187" si="11613">AVERAGE(H1187,L1186)</f>
        <v>0.50649999999999995</v>
      </c>
      <c r="S1187" s="31">
        <f t="shared" ref="S1187" si="11614">AVERAGE(I1187,M1186)</f>
        <v>0.28300000000000003</v>
      </c>
      <c r="T1187" s="31">
        <f t="shared" ref="T1187" si="11615">AVERAGE(J1187,N1186)</f>
        <v>0.14750000000000002</v>
      </c>
      <c r="U1187" s="31">
        <f t="shared" ref="U1187" si="11616">AVERAGE(K1187,O1186)</f>
        <v>0.23099999999999998</v>
      </c>
      <c r="V1187" s="17">
        <f>Q1187*Q1186/'Advanced - Road'!$S$33</f>
        <v>100.53474174369958</v>
      </c>
      <c r="W1187" s="17">
        <f t="shared" ref="W1187" si="11617">W1186</f>
        <v>100.53736429118497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0.47700000000000004</v>
      </c>
      <c r="I1188" s="32">
        <f>VLOOKUP($C1188,'Four Factors - Road'!$B:$O,8,FALSE)</f>
        <v>0.253</v>
      </c>
      <c r="J1188" s="32">
        <f>VLOOKUP($C1188,'Four Factors - Road'!$B:$O,9,FALSE)/100</f>
        <v>0.13699999999999998</v>
      </c>
      <c r="K1188" s="32">
        <f>VLOOKUP($C1188,'Four Factors - Road'!$B:$O,10,FALSE)/100</f>
        <v>0.26700000000000002</v>
      </c>
      <c r="L1188" s="32">
        <f>VLOOKUP($C1188,'Four Factors - Road'!$B:$O,11,FALSE)/100</f>
        <v>0.50700000000000001</v>
      </c>
      <c r="M1188" s="32">
        <f>VLOOKUP($C1188,'Four Factors - Road'!$B:$O,12,FALSE)</f>
        <v>0.29699999999999999</v>
      </c>
      <c r="N1188" s="32">
        <f>VLOOKUP($C1188,'Four Factors - Road'!$B:$O,13,FALSE)/100</f>
        <v>0.129</v>
      </c>
      <c r="O1188" s="32">
        <f>VLOOKUP($C1188,'Four Factors - Road'!$B:$O,14,FALSE)/100</f>
        <v>0.247</v>
      </c>
      <c r="P1188" s="21">
        <f>VLOOKUP($C1188,'Advanced - Road'!B:T,18,FALSE)</f>
        <v>100.39</v>
      </c>
      <c r="Q1188" s="21">
        <f>(P1188+'Advanced - Road'!$S$33)/2</f>
        <v>99.605460878885324</v>
      </c>
      <c r="R1188" s="32">
        <f t="shared" ref="R1188" si="11621">AVERAGE(H1188,L1189)</f>
        <v>0.49550000000000005</v>
      </c>
      <c r="S1188" s="32">
        <f t="shared" ref="S1188" si="11622">AVERAGE(I1188,M1189)</f>
        <v>0.29400000000000004</v>
      </c>
      <c r="T1188" s="32">
        <f t="shared" ref="T1188" si="11623">AVERAGE(J1188,N1189)</f>
        <v>0.14149999999999999</v>
      </c>
      <c r="U1188" s="32">
        <f t="shared" ref="U1188" si="11624">AVERAGE(K1188,O1189)</f>
        <v>0.245</v>
      </c>
      <c r="V1188" s="21">
        <f>Q1188*Q1189/'Advanced - Home'!$S$33</f>
        <v>101.23046107396331</v>
      </c>
      <c r="W1188" s="21">
        <f t="shared" ref="W1188" si="11625">AVERAGE(V1188:V1189)</f>
        <v>101.22782051571896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</v>
      </c>
      <c r="I1189" s="32">
        <f>VLOOKUP($C1189,'Four Factors - Home'!$B:$O,8,FALSE)</f>
        <v>0.30199999999999999</v>
      </c>
      <c r="J1189" s="32">
        <f>VLOOKUP($C1189,'Four Factors - Home'!$B:$O,9,FALSE)/100</f>
        <v>0.152</v>
      </c>
      <c r="K1189" s="32">
        <f>VLOOKUP($C1189,'Four Factors - Home'!$B:$O,10,FALSE)/100</f>
        <v>0.26700000000000002</v>
      </c>
      <c r="L1189" s="32">
        <f>VLOOKUP($C1189,'Four Factors - Home'!$B:$O,11,FALSE)/100</f>
        <v>0.51400000000000001</v>
      </c>
      <c r="M1189" s="32">
        <f>VLOOKUP($C1189,'Four Factors - Home'!$B:$O,12,FALSE)</f>
        <v>0.33500000000000002</v>
      </c>
      <c r="N1189" s="32">
        <f>VLOOKUP($C1189,'Four Factors - Home'!$B:$O,13,FALSE)/100</f>
        <v>0.14599999999999999</v>
      </c>
      <c r="O1189" s="32">
        <f>VLOOKUP($C1189,'Four Factors - Home'!$B:$O,14,FALSE)/100</f>
        <v>0.223</v>
      </c>
      <c r="P1189" s="21">
        <f>VLOOKUP($C1189,'Advanced - Home'!B:T,18,FALSE)</f>
        <v>102.04</v>
      </c>
      <c r="Q1189" s="21">
        <f>(P1189+'Advanced - Home'!$S$33)/2</f>
        <v>100.42788317256162</v>
      </c>
      <c r="R1189" s="32">
        <f t="shared" ref="R1189" si="11633">AVERAGE(H1189,L1188)</f>
        <v>0.50350000000000006</v>
      </c>
      <c r="S1189" s="32">
        <f t="shared" ref="S1189" si="11634">AVERAGE(I1189,M1188)</f>
        <v>0.29949999999999999</v>
      </c>
      <c r="T1189" s="32">
        <f t="shared" ref="T1189" si="11635">AVERAGE(J1189,N1188)</f>
        <v>0.14050000000000001</v>
      </c>
      <c r="U1189" s="32">
        <f t="shared" ref="U1189" si="11636">AVERAGE(K1189,O1188)</f>
        <v>0.25700000000000001</v>
      </c>
      <c r="V1189" s="21">
        <f>Q1189*Q1188/'Advanced - Road'!$S$33</f>
        <v>101.22517995747461</v>
      </c>
      <c r="W1189" s="21">
        <f t="shared" ref="W1189" si="11637">W1188</f>
        <v>101.22782051571896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0.47700000000000004</v>
      </c>
      <c r="I1190" s="31">
        <f>VLOOKUP($C1190,'Four Factors - Road'!$B:$O,8,FALSE)</f>
        <v>0.253</v>
      </c>
      <c r="J1190" s="31">
        <f>VLOOKUP($C1190,'Four Factors - Road'!$B:$O,9,FALSE)/100</f>
        <v>0.13699999999999998</v>
      </c>
      <c r="K1190" s="31">
        <f>VLOOKUP($C1190,'Four Factors - Road'!$B:$O,10,FALSE)/100</f>
        <v>0.26700000000000002</v>
      </c>
      <c r="L1190" s="31">
        <f>VLOOKUP($C1190,'Four Factors - Road'!$B:$O,11,FALSE)/100</f>
        <v>0.50700000000000001</v>
      </c>
      <c r="M1190" s="31">
        <f>VLOOKUP($C1190,'Four Factors - Road'!$B:$O,12,FALSE)</f>
        <v>0.29699999999999999</v>
      </c>
      <c r="N1190" s="31">
        <f>VLOOKUP($C1190,'Four Factors - Road'!$B:$O,13,FALSE)/100</f>
        <v>0.129</v>
      </c>
      <c r="O1190" s="31">
        <f>VLOOKUP($C1190,'Four Factors - Road'!$B:$O,14,FALSE)/100</f>
        <v>0.247</v>
      </c>
      <c r="P1190" s="17">
        <f>VLOOKUP($C1190,'Advanced - Road'!B:T,18,FALSE)</f>
        <v>100.39</v>
      </c>
      <c r="Q1190" s="17">
        <f>(P1190+'Advanced - Road'!$S$33)/2</f>
        <v>99.605460878885324</v>
      </c>
      <c r="R1190" s="31">
        <f t="shared" ref="R1190" si="11641">AVERAGE(H1190,L1191)</f>
        <v>0.49099999999999999</v>
      </c>
      <c r="S1190" s="31">
        <f t="shared" ref="S1190" si="11642">AVERAGE(I1190,M1191)</f>
        <v>0.28700000000000003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0.248</v>
      </c>
      <c r="V1190" s="17">
        <f>Q1190*Q1191/'Advanced - Home'!$S$33</f>
        <v>99.768873276627858</v>
      </c>
      <c r="W1190" s="17">
        <f t="shared" ref="W1190" si="11645">AVERAGE(V1190:V1191)</f>
        <v>99.766270843347741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0.13500000000000001</v>
      </c>
      <c r="K1191" s="31">
        <f>VLOOKUP($C1191,'Four Factors - Home'!$B:$O,10,FALSE)/100</f>
        <v>0.22899999999999998</v>
      </c>
      <c r="L1191" s="31">
        <f>VLOOKUP($C1191,'Four Factors - Home'!$B:$O,11,FALSE)/100</f>
        <v>0.505</v>
      </c>
      <c r="M1191" s="31">
        <f>VLOOKUP($C1191,'Four Factors - Home'!$B:$O,12,FALSE)</f>
        <v>0.32100000000000001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99.14</v>
      </c>
      <c r="Q1191" s="17">
        <f>(P1191+'Advanced - Home'!$S$33)/2</f>
        <v>98.977883172561619</v>
      </c>
      <c r="R1191" s="31">
        <f t="shared" ref="R1191" si="11653">AVERAGE(H1191,L1190)</f>
        <v>0.51900000000000002</v>
      </c>
      <c r="S1191" s="31">
        <f t="shared" ref="S1191" si="11654">AVERAGE(I1191,M1190)</f>
        <v>0.28200000000000003</v>
      </c>
      <c r="T1191" s="31">
        <f t="shared" ref="T1191" si="11655">AVERAGE(J1191,N1190)</f>
        <v>0.13200000000000001</v>
      </c>
      <c r="U1191" s="31">
        <f t="shared" ref="U1191" si="11656">AVERAGE(K1191,O1190)</f>
        <v>0.23799999999999999</v>
      </c>
      <c r="V1191" s="17">
        <f>Q1191*Q1190/'Advanced - Road'!$S$33</f>
        <v>99.763668410067638</v>
      </c>
      <c r="W1191" s="17">
        <f t="shared" ref="W1191" si="11657">W1190</f>
        <v>99.766270843347741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0.47700000000000004</v>
      </c>
      <c r="I1192" s="32">
        <f>VLOOKUP($C1192,'Four Factors - Road'!$B:$O,8,FALSE)</f>
        <v>0.253</v>
      </c>
      <c r="J1192" s="32">
        <f>VLOOKUP($C1192,'Four Factors - Road'!$B:$O,9,FALSE)/100</f>
        <v>0.13699999999999998</v>
      </c>
      <c r="K1192" s="32">
        <f>VLOOKUP($C1192,'Four Factors - Road'!$B:$O,10,FALSE)/100</f>
        <v>0.26700000000000002</v>
      </c>
      <c r="L1192" s="32">
        <f>VLOOKUP($C1192,'Four Factors - Road'!$B:$O,11,FALSE)/100</f>
        <v>0.50700000000000001</v>
      </c>
      <c r="M1192" s="32">
        <f>VLOOKUP($C1192,'Four Factors - Road'!$B:$O,12,FALSE)</f>
        <v>0.29699999999999999</v>
      </c>
      <c r="N1192" s="32">
        <f>VLOOKUP($C1192,'Four Factors - Road'!$B:$O,13,FALSE)/100</f>
        <v>0.129</v>
      </c>
      <c r="O1192" s="32">
        <f>VLOOKUP($C1192,'Four Factors - Road'!$B:$O,14,FALSE)/100</f>
        <v>0.247</v>
      </c>
      <c r="P1192" s="21">
        <f>VLOOKUP($C1192,'Advanced - Road'!B:T,18,FALSE)</f>
        <v>100.39</v>
      </c>
      <c r="Q1192" s="21">
        <f>(P1192+'Advanced - Road'!$S$33)/2</f>
        <v>99.605460878885324</v>
      </c>
      <c r="R1192" s="32">
        <f t="shared" ref="R1192" si="11661">AVERAGE(H1192,L1193)</f>
        <v>0.502</v>
      </c>
      <c r="S1192" s="32">
        <f t="shared" ref="S1192" si="11662">AVERAGE(I1192,M1193)</f>
        <v>0.27949999999999997</v>
      </c>
      <c r="T1192" s="32">
        <f t="shared" ref="T1192" si="11663">AVERAGE(J1192,N1193)</f>
        <v>0.14199999999999999</v>
      </c>
      <c r="U1192" s="32">
        <f t="shared" ref="U1192" si="11664">AVERAGE(K1192,O1193)</f>
        <v>0.248</v>
      </c>
      <c r="V1192" s="21">
        <f>Q1192*Q1193/'Advanced - Home'!$S$33</f>
        <v>98.992719756663519</v>
      </c>
      <c r="W1192" s="21">
        <f t="shared" ref="W1192" si="11665">AVERAGE(V1192:V1193)</f>
        <v>98.99013756905407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0.52600000000000002</v>
      </c>
      <c r="I1193" s="32">
        <f>VLOOKUP($C1193,'Four Factors - Home'!$B:$O,8,FALSE)</f>
        <v>0.29599999999999999</v>
      </c>
      <c r="J1193" s="32">
        <f>VLOOKUP($C1193,'Four Factors - Home'!$B:$O,9,FALSE)/100</f>
        <v>0.157</v>
      </c>
      <c r="K1193" s="32">
        <f>VLOOKUP($C1193,'Four Factors - Home'!$B:$O,10,FALSE)/100</f>
        <v>0.20800000000000002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0.30599999999999999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0.22899999999999998</v>
      </c>
      <c r="P1193" s="21">
        <f>VLOOKUP($C1193,'Advanced - Home'!B:T,18,FALSE)</f>
        <v>97.6</v>
      </c>
      <c r="Q1193" s="21">
        <f>(P1193+'Advanced - Home'!$S$33)/2</f>
        <v>98.207883172561623</v>
      </c>
      <c r="R1193" s="32">
        <f t="shared" ref="R1193" si="11673">AVERAGE(H1193,L1192)</f>
        <v>0.51649999999999996</v>
      </c>
      <c r="S1193" s="32">
        <f t="shared" ref="S1193" si="11674">AVERAGE(I1193,M1192)</f>
        <v>0.29649999999999999</v>
      </c>
      <c r="T1193" s="32">
        <f t="shared" ref="T1193" si="11675">AVERAGE(J1193,N1192)</f>
        <v>0.14300000000000002</v>
      </c>
      <c r="U1193" s="32">
        <f t="shared" ref="U1193" si="11676">AVERAGE(K1193,O1192)</f>
        <v>0.22750000000000001</v>
      </c>
      <c r="V1193" s="21">
        <f>Q1193*Q1192/'Advanced - Road'!$S$33</f>
        <v>98.987555381444608</v>
      </c>
      <c r="W1193" s="21">
        <f t="shared" ref="W1193" si="11677">W1192</f>
        <v>98.99013756905407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0.47700000000000004</v>
      </c>
      <c r="I1194" s="31">
        <f>VLOOKUP($C1194,'Four Factors - Road'!$B:$O,8,FALSE)</f>
        <v>0.253</v>
      </c>
      <c r="J1194" s="31">
        <f>VLOOKUP($C1194,'Four Factors - Road'!$B:$O,9,FALSE)/100</f>
        <v>0.13699999999999998</v>
      </c>
      <c r="K1194" s="31">
        <f>VLOOKUP($C1194,'Four Factors - Road'!$B:$O,10,FALSE)/100</f>
        <v>0.26700000000000002</v>
      </c>
      <c r="L1194" s="31">
        <f>VLOOKUP($C1194,'Four Factors - Road'!$B:$O,11,FALSE)/100</f>
        <v>0.50700000000000001</v>
      </c>
      <c r="M1194" s="31">
        <f>VLOOKUP($C1194,'Four Factors - Road'!$B:$O,12,FALSE)</f>
        <v>0.29699999999999999</v>
      </c>
      <c r="N1194" s="31">
        <f>VLOOKUP($C1194,'Four Factors - Road'!$B:$O,13,FALSE)/100</f>
        <v>0.129</v>
      </c>
      <c r="O1194" s="31">
        <f>VLOOKUP($C1194,'Four Factors - Road'!$B:$O,14,FALSE)/100</f>
        <v>0.247</v>
      </c>
      <c r="P1194" s="17">
        <f>VLOOKUP($C1194,'Advanced - Road'!B:T,18,FALSE)</f>
        <v>100.39</v>
      </c>
      <c r="Q1194" s="17">
        <f>(P1194+'Advanced - Road'!$S$33)/2</f>
        <v>99.605460878885324</v>
      </c>
      <c r="R1194" s="31">
        <f t="shared" ref="R1194" si="11681">AVERAGE(H1194,L1195)</f>
        <v>0.48150000000000004</v>
      </c>
      <c r="S1194" s="31">
        <f t="shared" ref="S1194" si="11682">AVERAGE(I1194,M1195)</f>
        <v>0.2525</v>
      </c>
      <c r="T1194" s="31">
        <f t="shared" ref="T1194" si="11683">AVERAGE(J1194,N1195)</f>
        <v>0.14499999999999999</v>
      </c>
      <c r="U1194" s="31">
        <f t="shared" ref="U1194" si="11684">AVERAGE(K1194,O1195)</f>
        <v>0.24099999999999999</v>
      </c>
      <c r="V1194" s="17">
        <f>Q1194*Q1195/'Advanced - Home'!$S$33</f>
        <v>98.796161397711501</v>
      </c>
      <c r="W1194" s="17">
        <f t="shared" ref="W1194" si="11685">AVERAGE(V1194:V1195)</f>
        <v>98.793584337252412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0.52900000000000003</v>
      </c>
      <c r="I1195" s="31">
        <f>VLOOKUP($C1195,'Four Factors - Home'!$B:$O,8,FALSE)</f>
        <v>0.29199999999999998</v>
      </c>
      <c r="J1195" s="31">
        <f>VLOOKUP($C1195,'Four Factors - Home'!$B:$O,9,FALSE)/100</f>
        <v>0.13699999999999998</v>
      </c>
      <c r="K1195" s="31">
        <f>VLOOKUP($C1195,'Four Factors - Home'!$B:$O,10,FALSE)/100</f>
        <v>0.22699999999999998</v>
      </c>
      <c r="L1195" s="31">
        <f>VLOOKUP($C1195,'Four Factors - Home'!$B:$O,11,FALSE)/100</f>
        <v>0.48599999999999999</v>
      </c>
      <c r="M1195" s="31">
        <f>VLOOKUP($C1195,'Four Factors - Home'!$B:$O,12,FALSE)</f>
        <v>0.252</v>
      </c>
      <c r="N1195" s="31">
        <f>VLOOKUP($C1195,'Four Factors - Home'!$B:$O,13,FALSE)/100</f>
        <v>0.153</v>
      </c>
      <c r="O1195" s="31">
        <f>VLOOKUP($C1195,'Four Factors - Home'!$B:$O,14,FALSE)/100</f>
        <v>0.215</v>
      </c>
      <c r="P1195" s="17">
        <f>VLOOKUP($C1195,'Advanced - Home'!B:T,18,FALSE)</f>
        <v>97.21</v>
      </c>
      <c r="Q1195" s="17">
        <f>(P1195+'Advanced - Home'!$S$33)/2</f>
        <v>98.012883172561615</v>
      </c>
      <c r="R1195" s="31">
        <f t="shared" ref="R1195" si="11693">AVERAGE(H1195,L1194)</f>
        <v>0.51800000000000002</v>
      </c>
      <c r="S1195" s="31">
        <f t="shared" ref="S1195" si="11694">AVERAGE(I1195,M1194)</f>
        <v>0.29449999999999998</v>
      </c>
      <c r="T1195" s="31">
        <f t="shared" ref="T1195" si="11695">AVERAGE(J1195,N1194)</f>
        <v>0.13300000000000001</v>
      </c>
      <c r="U1195" s="31">
        <f t="shared" ref="U1195" si="11696">AVERAGE(K1195,O1194)</f>
        <v>0.23699999999999999</v>
      </c>
      <c r="V1195" s="17">
        <f>Q1195*Q1194/'Advanced - Road'!$S$33</f>
        <v>98.791007276793323</v>
      </c>
      <c r="W1195" s="17">
        <f t="shared" ref="W1195" si="11697">W1194</f>
        <v>98.793584337252412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0.47700000000000004</v>
      </c>
      <c r="I1196" s="32">
        <f>VLOOKUP($C1196,'Four Factors - Road'!$B:$O,8,FALSE)</f>
        <v>0.253</v>
      </c>
      <c r="J1196" s="32">
        <f>VLOOKUP($C1196,'Four Factors - Road'!$B:$O,9,FALSE)/100</f>
        <v>0.13699999999999998</v>
      </c>
      <c r="K1196" s="32">
        <f>VLOOKUP($C1196,'Four Factors - Road'!$B:$O,10,FALSE)/100</f>
        <v>0.26700000000000002</v>
      </c>
      <c r="L1196" s="32">
        <f>VLOOKUP($C1196,'Four Factors - Road'!$B:$O,11,FALSE)/100</f>
        <v>0.50700000000000001</v>
      </c>
      <c r="M1196" s="32">
        <f>VLOOKUP($C1196,'Four Factors - Road'!$B:$O,12,FALSE)</f>
        <v>0.29699999999999999</v>
      </c>
      <c r="N1196" s="32">
        <f>VLOOKUP($C1196,'Four Factors - Road'!$B:$O,13,FALSE)/100</f>
        <v>0.129</v>
      </c>
      <c r="O1196" s="32">
        <f>VLOOKUP($C1196,'Four Factors - Road'!$B:$O,14,FALSE)/100</f>
        <v>0.247</v>
      </c>
      <c r="P1196" s="21">
        <f>VLOOKUP($C1196,'Advanced - Road'!B:T,18,FALSE)</f>
        <v>100.39</v>
      </c>
      <c r="Q1196" s="21">
        <f>(P1196+'Advanced - Road'!$S$33)/2</f>
        <v>99.605460878885324</v>
      </c>
      <c r="R1196" s="32">
        <f t="shared" ref="R1196" si="11701">AVERAGE(H1196,L1197)</f>
        <v>0.49050000000000005</v>
      </c>
      <c r="S1196" s="32">
        <f t="shared" ref="S1196" si="11702">AVERAGE(I1196,M1197)</f>
        <v>0.26300000000000001</v>
      </c>
      <c r="T1196" s="32">
        <f t="shared" ref="T1196" si="11703">AVERAGE(J1196,N1197)</f>
        <v>0.14000000000000001</v>
      </c>
      <c r="U1196" s="32">
        <f t="shared" ref="U1196" si="11704">AVERAGE(K1196,O1197)</f>
        <v>0.2555</v>
      </c>
      <c r="V1196" s="21">
        <f>Q1196*Q1197/'Advanced - Home'!$S$33</f>
        <v>98.937280219523203</v>
      </c>
      <c r="W1196" s="21">
        <f t="shared" ref="W1196" si="11705">AVERAGE(V1196:V1197)</f>
        <v>98.934699478033082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98.152883172561616</v>
      </c>
      <c r="R1197" s="32">
        <f t="shared" ref="R1197" si="11713">AVERAGE(H1197,L1196)</f>
        <v>0.51649999999999996</v>
      </c>
      <c r="S1197" s="32">
        <f t="shared" ref="S1197" si="11714">AVERAGE(I1197,M1196)</f>
        <v>0.30599999999999999</v>
      </c>
      <c r="T1197" s="32">
        <f t="shared" ref="T1197" si="11715">AVERAGE(J1197,N1196)</f>
        <v>0.128</v>
      </c>
      <c r="U1197" s="32">
        <f t="shared" ref="U1197" si="11716">AVERAGE(K1197,O1196)</f>
        <v>0.25800000000000001</v>
      </c>
      <c r="V1197" s="21">
        <f>Q1197*Q1196/'Advanced - Road'!$S$33</f>
        <v>98.932118736542961</v>
      </c>
      <c r="W1197" s="21">
        <f t="shared" ref="W1197" si="11717">W1196</f>
        <v>98.934699478033082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0.47700000000000004</v>
      </c>
      <c r="I1198" s="31">
        <f>VLOOKUP($C1198,'Four Factors - Road'!$B:$O,8,FALSE)</f>
        <v>0.253</v>
      </c>
      <c r="J1198" s="31">
        <f>VLOOKUP($C1198,'Four Factors - Road'!$B:$O,9,FALSE)/100</f>
        <v>0.13699999999999998</v>
      </c>
      <c r="K1198" s="31">
        <f>VLOOKUP($C1198,'Four Factors - Road'!$B:$O,10,FALSE)/100</f>
        <v>0.26700000000000002</v>
      </c>
      <c r="L1198" s="31">
        <f>VLOOKUP($C1198,'Four Factors - Road'!$B:$O,11,FALSE)/100</f>
        <v>0.50700000000000001</v>
      </c>
      <c r="M1198" s="31">
        <f>VLOOKUP($C1198,'Four Factors - Road'!$B:$O,12,FALSE)</f>
        <v>0.29699999999999999</v>
      </c>
      <c r="N1198" s="31">
        <f>VLOOKUP($C1198,'Four Factors - Road'!$B:$O,13,FALSE)/100</f>
        <v>0.129</v>
      </c>
      <c r="O1198" s="31">
        <f>VLOOKUP($C1198,'Four Factors - Road'!$B:$O,14,FALSE)/100</f>
        <v>0.247</v>
      </c>
      <c r="P1198" s="17">
        <f>VLOOKUP($C1198,'Advanced - Road'!B:T,18,FALSE)</f>
        <v>100.39</v>
      </c>
      <c r="Q1198" s="17">
        <f>(P1198+'Advanced - Road'!$S$33)/2</f>
        <v>99.605460878885324</v>
      </c>
      <c r="R1198" s="31">
        <f t="shared" ref="R1198" si="11721">AVERAGE(H1198,L1199)</f>
        <v>0.48150000000000004</v>
      </c>
      <c r="S1198" s="31">
        <f t="shared" ref="S1198" si="11722">AVERAGE(I1198,M1199)</f>
        <v>0.2445</v>
      </c>
      <c r="T1198" s="31">
        <f t="shared" ref="T1198" si="11723">AVERAGE(J1198,N1199)</f>
        <v>0.13550000000000001</v>
      </c>
      <c r="U1198" s="31">
        <f t="shared" ref="U1198" si="11724">AVERAGE(K1198,O1199)</f>
        <v>0.23699999999999999</v>
      </c>
      <c r="V1198" s="17">
        <f>Q1198*Q1199/'Advanced - Home'!$S$33</f>
        <v>97.062415872596347</v>
      </c>
      <c r="W1198" s="17">
        <f t="shared" ref="W1198" si="11725">AVERAGE(V1198:V1199)</f>
        <v>97.059884036232773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0.52500000000000002</v>
      </c>
      <c r="I1199" s="31">
        <f>VLOOKUP($C1199,'Four Factors - Home'!$B:$O,8,FALSE)</f>
        <v>0.311</v>
      </c>
      <c r="J1199" s="31">
        <f>VLOOKUP($C1199,'Four Factors - Home'!$B:$O,9,FALSE)/100</f>
        <v>0.14499999999999999</v>
      </c>
      <c r="K1199" s="31">
        <f>VLOOKUP($C1199,'Four Factors - Home'!$B:$O,10,FALSE)/100</f>
        <v>0.215</v>
      </c>
      <c r="L1199" s="31">
        <f>VLOOKUP($C1199,'Four Factors - Home'!$B:$O,11,FALSE)/100</f>
        <v>0.48599999999999999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0.13400000000000001</v>
      </c>
      <c r="O1199" s="31">
        <f>VLOOKUP($C1199,'Four Factors - Home'!$B:$O,14,FALSE)/100</f>
        <v>0.20699999999999999</v>
      </c>
      <c r="P1199" s="17">
        <f>VLOOKUP($C1199,'Advanced - Home'!B:T,18,FALSE)</f>
        <v>93.77</v>
      </c>
      <c r="Q1199" s="17">
        <f>(P1199+'Advanced - Home'!$S$33)/2</f>
        <v>96.292883172561616</v>
      </c>
      <c r="R1199" s="31">
        <f t="shared" ref="R1199" si="11733">AVERAGE(H1199,L1198)</f>
        <v>0.51600000000000001</v>
      </c>
      <c r="S1199" s="31">
        <f t="shared" ref="S1199" si="11734">AVERAGE(I1199,M1198)</f>
        <v>0.30399999999999999</v>
      </c>
      <c r="T1199" s="31">
        <f t="shared" ref="T1199" si="11735">AVERAGE(J1199,N1198)</f>
        <v>0.13700000000000001</v>
      </c>
      <c r="U1199" s="31">
        <f t="shared" ref="U1199" si="11736">AVERAGE(K1199,O1198)</f>
        <v>0.23099999999999998</v>
      </c>
      <c r="V1199" s="17">
        <f>Q1199*Q1198/'Advanced - Road'!$S$33</f>
        <v>97.057352199869186</v>
      </c>
      <c r="W1199" s="17">
        <f t="shared" ref="W1199" si="11737">W1198</f>
        <v>97.059884036232773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0.47700000000000004</v>
      </c>
      <c r="I1200" s="32">
        <f>VLOOKUP($C1200,'Four Factors - Road'!$B:$O,8,FALSE)</f>
        <v>0.253</v>
      </c>
      <c r="J1200" s="32">
        <f>VLOOKUP($C1200,'Four Factors - Road'!$B:$O,9,FALSE)/100</f>
        <v>0.13699999999999998</v>
      </c>
      <c r="K1200" s="32">
        <f>VLOOKUP($C1200,'Four Factors - Road'!$B:$O,10,FALSE)/100</f>
        <v>0.26700000000000002</v>
      </c>
      <c r="L1200" s="32">
        <f>VLOOKUP($C1200,'Four Factors - Road'!$B:$O,11,FALSE)/100</f>
        <v>0.50700000000000001</v>
      </c>
      <c r="M1200" s="32">
        <f>VLOOKUP($C1200,'Four Factors - Road'!$B:$O,12,FALSE)</f>
        <v>0.29699999999999999</v>
      </c>
      <c r="N1200" s="32">
        <f>VLOOKUP($C1200,'Four Factors - Road'!$B:$O,13,FALSE)/100</f>
        <v>0.129</v>
      </c>
      <c r="O1200" s="32">
        <f>VLOOKUP($C1200,'Four Factors - Road'!$B:$O,14,FALSE)/100</f>
        <v>0.247</v>
      </c>
      <c r="P1200" s="21">
        <f>VLOOKUP($C1200,'Advanced - Road'!B:T,18,FALSE)</f>
        <v>100.39</v>
      </c>
      <c r="Q1200" s="21">
        <f>(P1200+'Advanced - Road'!$S$33)/2</f>
        <v>99.605460878885324</v>
      </c>
      <c r="R1200" s="32">
        <f t="shared" ref="R1200" si="11741">AVERAGE(H1200,L1201)</f>
        <v>0.49650000000000005</v>
      </c>
      <c r="S1200" s="32">
        <f t="shared" ref="S1200" si="11742">AVERAGE(I1200,M1201)</f>
        <v>0.27249999999999996</v>
      </c>
      <c r="T1200" s="32">
        <f t="shared" ref="T1200" si="11743">AVERAGE(J1200,N1201)</f>
        <v>0.14949999999999999</v>
      </c>
      <c r="U1200" s="32">
        <f t="shared" ref="U1200" si="11744">AVERAGE(K1200,O1201)</f>
        <v>0.26150000000000001</v>
      </c>
      <c r="V1200" s="21">
        <f>Q1200*Q1201/'Advanced - Home'!$S$33</f>
        <v>99.849512603377406</v>
      </c>
      <c r="W1200" s="21">
        <f t="shared" ref="W1200" si="11745">AVERAGE(V1200:V1201)</f>
        <v>99.846908066650997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</v>
      </c>
      <c r="Q1201" s="21">
        <f>(P1201+'Advanced - Home'!$S$33)/2</f>
        <v>99.057883172561617</v>
      </c>
      <c r="R1201" s="32">
        <f t="shared" ref="R1201" si="11753">AVERAGE(H1201,L1200)</f>
        <v>0.52350000000000008</v>
      </c>
      <c r="S1201" s="32">
        <f t="shared" ref="S1201" si="11754">AVERAGE(I1201,M1200)</f>
        <v>0.28000000000000003</v>
      </c>
      <c r="T1201" s="32">
        <f t="shared" ref="T1201" si="11755">AVERAGE(J1201,N1200)</f>
        <v>0.13900000000000001</v>
      </c>
      <c r="U1201" s="32">
        <f t="shared" ref="U1201" si="11756">AVERAGE(K1201,O1200)</f>
        <v>0.2495</v>
      </c>
      <c r="V1201" s="21">
        <f>Q1201*Q1200/'Advanced - Road'!$S$33</f>
        <v>99.844303529924574</v>
      </c>
      <c r="W1201" s="21">
        <f t="shared" ref="W1201" si="11757">W1200</f>
        <v>99.846908066650997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99.75046087888532</v>
      </c>
      <c r="R1202" s="31">
        <f t="shared" ref="R1202" si="11761">AVERAGE(H1202,L1203)</f>
        <v>0.50050000000000006</v>
      </c>
      <c r="S1202" s="31">
        <f t="shared" ref="S1202" si="11762">AVERAGE(I1202,M1203)</f>
        <v>0.25800000000000001</v>
      </c>
      <c r="T1202" s="31">
        <f t="shared" ref="T1202" si="11763">AVERAGE(J1202,N1203)</f>
        <v>0.154</v>
      </c>
      <c r="U1202" s="31">
        <f t="shared" ref="U1202" si="11764">AVERAGE(K1202,O1203)</f>
        <v>0.25849999999999995</v>
      </c>
      <c r="V1202" s="17">
        <f>Q1202*Q1203/'Advanced - Home'!$S$33</f>
        <v>99.712219370851301</v>
      </c>
      <c r="W1202" s="17">
        <f t="shared" ref="W1202" si="11765">AVERAGE(V1202:V1203)</f>
        <v>99.709618415366862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3</v>
      </c>
      <c r="AA1202" s="19">
        <f t="shared" ref="AA1202" si="11767">Y1202+Y1203</f>
        <v>215</v>
      </c>
      <c r="AB1202" s="4">
        <f t="shared" ref="AB1202" si="11768">D1202-Z1202</f>
        <v>-3</v>
      </c>
      <c r="AC1202" s="4">
        <f t="shared" ref="AC1202" si="11769">AA1202-E1202</f>
        <v>215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0.51600000000000001</v>
      </c>
      <c r="I1203" s="31">
        <f>VLOOKUP($C1203,'Four Factors - Home'!$B:$O,8,FALSE)</f>
        <v>0.28899999999999998</v>
      </c>
      <c r="J1203" s="31">
        <f>VLOOKUP($C1203,'Four Factors - Home'!$B:$O,9,FALSE)/100</f>
        <v>0.15</v>
      </c>
      <c r="K1203" s="31">
        <f>VLOOKUP($C1203,'Four Factors - Home'!$B:$O,10,FALSE)/100</f>
        <v>0.248</v>
      </c>
      <c r="L1203" s="31">
        <f>VLOOKUP($C1203,'Four Factors - Home'!$B:$O,11,FALSE)/100</f>
        <v>0.52500000000000002</v>
      </c>
      <c r="M1203" s="31">
        <f>VLOOKUP($C1203,'Four Factors - Home'!$B:$O,12,FALSE)</f>
        <v>0.218</v>
      </c>
      <c r="N1203" s="31">
        <f>VLOOKUP($C1203,'Four Factors - Home'!$B:$O,13,FALSE)/100</f>
        <v>0.159</v>
      </c>
      <c r="O1203" s="31">
        <f>VLOOKUP($C1203,'Four Factors - Home'!$B:$O,14,FALSE)/100</f>
        <v>0.24299999999999999</v>
      </c>
      <c r="P1203" s="17">
        <f>VLOOKUP($C1203,'Advanced - Home'!B:T,18,FALSE)</f>
        <v>98.74</v>
      </c>
      <c r="Q1203" s="17">
        <f>(P1203+'Advanced - Home'!$S$33)/2</f>
        <v>98.777883172561616</v>
      </c>
      <c r="R1203" s="31">
        <f t="shared" ref="R1203" si="11773">AVERAGE(H1203,L1202)</f>
        <v>0.51950000000000007</v>
      </c>
      <c r="S1203" s="31">
        <f t="shared" ref="S1203" si="11774">AVERAGE(I1203,M1202)</f>
        <v>0.29149999999999998</v>
      </c>
      <c r="T1203" s="31">
        <f t="shared" ref="T1203" si="11775">AVERAGE(J1203,N1202)</f>
        <v>0.14300000000000002</v>
      </c>
      <c r="U1203" s="31">
        <f t="shared" ref="U1203" si="11776">AVERAGE(K1203,O1202)</f>
        <v>0.22899999999999998</v>
      </c>
      <c r="V1203" s="17">
        <f>Q1203*Q1202/'Advanced - Road'!$S$33</f>
        <v>99.707017459882422</v>
      </c>
      <c r="W1203" s="17">
        <f t="shared" ref="W1203" si="11777">W1202</f>
        <v>99.709618415366862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-3</v>
      </c>
      <c r="AA1203" s="19">
        <f t="shared" ref="AA1203" si="11779">AA1202</f>
        <v>215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99.75046087888532</v>
      </c>
      <c r="R1204" s="32">
        <f t="shared" ref="R1204" si="11781">AVERAGE(H1204,L1205)</f>
        <v>0.49199999999999999</v>
      </c>
      <c r="S1204" s="32">
        <f t="shared" ref="S1204" si="11782">AVERAGE(I1204,M1205)</f>
        <v>0.28300000000000003</v>
      </c>
      <c r="T1204" s="32">
        <f t="shared" ref="T1204" si="11783">AVERAGE(J1204,N1205)</f>
        <v>0.13900000000000001</v>
      </c>
      <c r="U1204" s="32">
        <f t="shared" ref="U1204" si="11784">AVERAGE(K1204,O1205)</f>
        <v>0.26100000000000001</v>
      </c>
      <c r="V1204" s="21">
        <f>Q1204*Q1205/'Advanced - Home'!$S$33</f>
        <v>101.938076381055</v>
      </c>
      <c r="W1204" s="21">
        <f t="shared" ref="W1204" si="11785">AVERAGE(V1204:V1205)</f>
        <v>101.9354173649333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100.98288317256163</v>
      </c>
      <c r="R1205" s="32">
        <f t="shared" ref="R1205" si="11793">AVERAGE(H1205,L1204)</f>
        <v>0.51</v>
      </c>
      <c r="S1205" s="32">
        <f t="shared" ref="S1205" si="11794">AVERAGE(I1205,M1204)</f>
        <v>0.28200000000000003</v>
      </c>
      <c r="T1205" s="32">
        <f t="shared" ref="T1205" si="11795">AVERAGE(J1205,N1204)</f>
        <v>0.1515</v>
      </c>
      <c r="U1205" s="32">
        <f t="shared" ref="U1205" si="11796">AVERAGE(K1205,O1204)</f>
        <v>0.20800000000000002</v>
      </c>
      <c r="V1205" s="21">
        <f>Q1205*Q1204/'Advanced - Road'!$S$33</f>
        <v>101.93275834881162</v>
      </c>
      <c r="W1205" s="21">
        <f t="shared" ref="W1205" si="11797">W1204</f>
        <v>101.9354173649333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99.75046087888532</v>
      </c>
      <c r="R1206" s="31">
        <f t="shared" ref="R1206" si="11801">AVERAGE(H1206,L1207)</f>
        <v>0.48950000000000005</v>
      </c>
      <c r="S1206" s="31">
        <f t="shared" ref="S1206" si="11802">AVERAGE(I1206,M1207)</f>
        <v>0.28000000000000003</v>
      </c>
      <c r="T1206" s="31">
        <f t="shared" ref="T1206" si="11803">AVERAGE(J1206,N1207)</f>
        <v>0.14250000000000002</v>
      </c>
      <c r="U1206" s="31">
        <f t="shared" ref="U1206" si="11804">AVERAGE(K1206,O1207)</f>
        <v>0.26400000000000001</v>
      </c>
      <c r="V1206" s="17">
        <f>Q1206*Q1207/'Advanced - Home'!$S$33</f>
        <v>100.25227991527713</v>
      </c>
      <c r="W1206" s="17">
        <f t="shared" ref="W1206" si="11805">AVERAGE(V1206:V1207)</f>
        <v>100.24966487251788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99.312883172561612</v>
      </c>
      <c r="R1207" s="31">
        <f t="shared" ref="R1207" si="11813">AVERAGE(H1207,L1206)</f>
        <v>0.52600000000000002</v>
      </c>
      <c r="S1207" s="31">
        <f t="shared" ref="S1207" si="11814">AVERAGE(I1207,M1206)</f>
        <v>0.28049999999999997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0.2165</v>
      </c>
      <c r="V1207" s="17">
        <f>Q1207*Q1206/'Advanced - Road'!$S$33</f>
        <v>100.24704982975865</v>
      </c>
      <c r="W1207" s="17">
        <f t="shared" ref="W1207" si="11817">W1206</f>
        <v>100.24966487251788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99.75046087888532</v>
      </c>
      <c r="R1208" s="32">
        <f t="shared" ref="R1208" si="11821">AVERAGE(H1208,L1209)</f>
        <v>0.48950000000000005</v>
      </c>
      <c r="S1208" s="32">
        <f t="shared" ref="S1208" si="11822">AVERAGE(I1208,M1209)</f>
        <v>0.2475</v>
      </c>
      <c r="T1208" s="32">
        <f t="shared" ref="T1208" si="11823">AVERAGE(J1208,N1209)</f>
        <v>0.13950000000000001</v>
      </c>
      <c r="U1208" s="32">
        <f t="shared" ref="U1208" si="11824">AVERAGE(K1208,O1209)</f>
        <v>0.23499999999999999</v>
      </c>
      <c r="V1208" s="21">
        <f>Q1208*Q1209/'Advanced - Home'!$S$33</f>
        <v>99.858590920275134</v>
      </c>
      <c r="W1208" s="21">
        <f t="shared" ref="W1208" si="11825">AVERAGE(V1208:V1209)</f>
        <v>99.855986146744257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5</v>
      </c>
      <c r="AA1208" s="23">
        <f t="shared" ref="AA1208" si="11827">Y1208+Y1209</f>
        <v>215</v>
      </c>
      <c r="AB1208" s="22">
        <f t="shared" ref="AB1208" si="11828">D1208-Z1208</f>
        <v>-5</v>
      </c>
      <c r="AC1208" s="22">
        <f t="shared" ref="AC1208" si="11829">AA1208-E1208</f>
        <v>215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98.922883172561626</v>
      </c>
      <c r="R1209" s="32">
        <f t="shared" ref="R1209" si="11833">AVERAGE(H1209,L1208)</f>
        <v>0.51100000000000001</v>
      </c>
      <c r="S1209" s="32">
        <f t="shared" ref="S1209" si="11834">AVERAGE(I1209,M1208)</f>
        <v>0.30049999999999999</v>
      </c>
      <c r="T1209" s="32">
        <f t="shared" ref="T1209" si="11835">AVERAGE(J1209,N1208)</f>
        <v>0.1275</v>
      </c>
      <c r="U1209" s="32">
        <f t="shared" ref="U1209" si="11836">AVERAGE(K1209,O1208)</f>
        <v>0.20749999999999999</v>
      </c>
      <c r="V1209" s="21">
        <f>Q1209*Q1208/'Advanced - Road'!$S$33</f>
        <v>99.853381373213381</v>
      </c>
      <c r="W1209" s="21">
        <f t="shared" ref="W1209" si="11837">W1208</f>
        <v>99.855986146744257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-5</v>
      </c>
      <c r="AA1209" s="23">
        <f t="shared" ref="AA1209" si="11839">AA1208</f>
        <v>215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99.75046087888532</v>
      </c>
      <c r="R1210" s="31">
        <f t="shared" ref="R1210" si="11841">AVERAGE(H1210,L1211)</f>
        <v>0.497</v>
      </c>
      <c r="S1210" s="31">
        <f t="shared" ref="S1210" si="11842">AVERAGE(I1210,M1211)</f>
        <v>0.25900000000000001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99.116638583540535</v>
      </c>
      <c r="W1210" s="17">
        <f t="shared" ref="W1210" si="11845">AVERAGE(V1210:V1211)</f>
        <v>99.114053163555411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0.28699999999999998</v>
      </c>
      <c r="J1211" s="31">
        <f>VLOOKUP($C1211,'Four Factors - Home'!$B:$O,9,FALSE)/100</f>
        <v>0.13200000000000001</v>
      </c>
      <c r="K1211" s="31">
        <f>VLOOKUP($C1211,'Four Factors - Home'!$B:$O,10,FALSE)/100</f>
        <v>0.29699999999999999</v>
      </c>
      <c r="L1211" s="31">
        <f>VLOOKUP($C1211,'Four Factors - Home'!$B:$O,11,FALSE)/100</f>
        <v>0.51800000000000002</v>
      </c>
      <c r="M1211" s="31">
        <f>VLOOKUP($C1211,'Four Factors - Home'!$B:$O,12,FALSE)</f>
        <v>0.22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97.56</v>
      </c>
      <c r="Q1211" s="17">
        <f>(P1211+'Advanced - Home'!$S$33)/2</f>
        <v>98.187883172561612</v>
      </c>
      <c r="R1211" s="31">
        <f t="shared" ref="R1211" si="11853">AVERAGE(H1211,L1210)</f>
        <v>0.49750000000000005</v>
      </c>
      <c r="S1211" s="31">
        <f t="shared" ref="S1211" si="11854">AVERAGE(I1211,M1210)</f>
        <v>0.29049999999999998</v>
      </c>
      <c r="T1211" s="31">
        <f t="shared" ref="T1211" si="11855">AVERAGE(J1211,N1210)</f>
        <v>0.13400000000000001</v>
      </c>
      <c r="U1211" s="31">
        <f t="shared" ref="U1211" si="11856">AVERAGE(K1211,O1210)</f>
        <v>0.2535</v>
      </c>
      <c r="V1211" s="17">
        <f>Q1211*Q1210/'Advanced - Road'!$S$33</f>
        <v>99.111467743570287</v>
      </c>
      <c r="W1211" s="17">
        <f t="shared" ref="W1211" si="11857">W1210</f>
        <v>99.114053163555411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99.75046087888532</v>
      </c>
      <c r="R1212" s="32">
        <f t="shared" ref="R1212" si="11861">AVERAGE(H1212,L1213)</f>
        <v>0.48799999999999999</v>
      </c>
      <c r="S1212" s="32">
        <f t="shared" ref="S1212" si="11862">AVERAGE(I1212,M1213)</f>
        <v>0.25600000000000001</v>
      </c>
      <c r="T1212" s="32">
        <f t="shared" ref="T1212" si="11863">AVERAGE(J1212,N1213)</f>
        <v>0.13800000000000001</v>
      </c>
      <c r="U1212" s="32">
        <f t="shared" ref="U1212" si="11864">AVERAGE(K1212,O1213)</f>
        <v>0.25549999999999995</v>
      </c>
      <c r="V1212" s="21">
        <f>Q1212*Q1213/'Advanced - Home'!$S$33</f>
        <v>99.712219370851301</v>
      </c>
      <c r="W1212" s="21">
        <f t="shared" ref="W1212" si="11865">AVERAGE(V1212:V1213)</f>
        <v>99.709618415366862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0.27900000000000003</v>
      </c>
      <c r="J1213" s="32">
        <f>VLOOKUP($C1213,'Four Factors - Home'!$B:$O,9,FALSE)/100</f>
        <v>0.13</v>
      </c>
      <c r="K1213" s="32">
        <f>VLOOKUP($C1213,'Four Factors - Home'!$B:$O,10,FALSE)/100</f>
        <v>0.23699999999999999</v>
      </c>
      <c r="L1213" s="32">
        <f>VLOOKUP($C1213,'Four Factors - Home'!$B:$O,11,FALSE)/100</f>
        <v>0.5</v>
      </c>
      <c r="M1213" s="32">
        <f>VLOOKUP($C1213,'Four Factors - Home'!$B:$O,12,FALSE)</f>
        <v>0.214</v>
      </c>
      <c r="N1213" s="32">
        <f>VLOOKUP($C1213,'Four Factors - Home'!$B:$O,13,FALSE)/100</f>
        <v>0.127</v>
      </c>
      <c r="O1213" s="32">
        <f>VLOOKUP($C1213,'Four Factors - Home'!$B:$O,14,FALSE)/100</f>
        <v>0.23699999999999999</v>
      </c>
      <c r="P1213" s="21">
        <f>VLOOKUP($C1213,'Advanced - Home'!B:T,18,FALSE)</f>
        <v>98.74</v>
      </c>
      <c r="Q1213" s="21">
        <f>(P1213+'Advanced - Home'!$S$33)/2</f>
        <v>98.777883172561616</v>
      </c>
      <c r="R1213" s="32">
        <f t="shared" ref="R1213" si="11873">AVERAGE(H1213,L1212)</f>
        <v>0.54</v>
      </c>
      <c r="S1213" s="32">
        <f t="shared" ref="S1213" si="11874">AVERAGE(I1213,M1212)</f>
        <v>0.28649999999999998</v>
      </c>
      <c r="T1213" s="32">
        <f t="shared" ref="T1213" si="11875">AVERAGE(J1213,N1212)</f>
        <v>0.13300000000000001</v>
      </c>
      <c r="U1213" s="32">
        <f t="shared" ref="U1213" si="11876">AVERAGE(K1213,O1212)</f>
        <v>0.22349999999999998</v>
      </c>
      <c r="V1213" s="21">
        <f>Q1213*Q1212/'Advanced - Road'!$S$33</f>
        <v>99.707017459882422</v>
      </c>
      <c r="W1213" s="21">
        <f t="shared" ref="W1213" si="11877">W1212</f>
        <v>99.709618415366862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99.75046087888532</v>
      </c>
      <c r="R1214" s="31">
        <f t="shared" ref="R1214" si="11881">AVERAGE(H1214,L1215)</f>
        <v>0.48950000000000005</v>
      </c>
      <c r="S1214" s="31">
        <f t="shared" ref="S1214" si="11882">AVERAGE(I1214,M1215)</f>
        <v>0.28700000000000003</v>
      </c>
      <c r="T1214" s="31">
        <f t="shared" ref="T1214" si="11883">AVERAGE(J1214,N1215)</f>
        <v>0.1545</v>
      </c>
      <c r="U1214" s="31">
        <f t="shared" ref="U1214" si="11884">AVERAGE(K1214,O1215)</f>
        <v>0.251</v>
      </c>
      <c r="V1214" s="17">
        <f>Q1214*Q1215/'Advanced - Home'!$S$33</f>
        <v>97.158288198145925</v>
      </c>
      <c r="W1214" s="17">
        <f t="shared" ref="W1214" si="11885">AVERAGE(V1214:V1215)</f>
        <v>97.155753860989037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0.246</v>
      </c>
      <c r="J1215" s="31">
        <f>VLOOKUP($C1215,'Four Factors - Home'!$B:$O,9,FALSE)/100</f>
        <v>0.127</v>
      </c>
      <c r="K1215" s="31">
        <f>VLOOKUP($C1215,'Four Factors - Home'!$B:$O,10,FALSE)/100</f>
        <v>0.188</v>
      </c>
      <c r="L1215" s="31">
        <f>VLOOKUP($C1215,'Four Factors - Home'!$B:$O,11,FALSE)/100</f>
        <v>0.503</v>
      </c>
      <c r="M1215" s="31">
        <f>VLOOKUP($C1215,'Four Factors - Home'!$B:$O,12,FALSE)</f>
        <v>0.27600000000000002</v>
      </c>
      <c r="N1215" s="31">
        <f>VLOOKUP($C1215,'Four Factors - Home'!$B:$O,13,FALSE)/100</f>
        <v>0.16</v>
      </c>
      <c r="O1215" s="31">
        <f>VLOOKUP($C1215,'Four Factors - Home'!$B:$O,14,FALSE)/100</f>
        <v>0.22800000000000001</v>
      </c>
      <c r="P1215" s="17">
        <f>VLOOKUP($C1215,'Advanced - Home'!B:T,18,FALSE)</f>
        <v>93.68</v>
      </c>
      <c r="Q1215" s="17">
        <f>(P1215+'Advanced - Home'!$S$33)/2</f>
        <v>96.247883172561615</v>
      </c>
      <c r="R1215" s="31">
        <f t="shared" ref="R1215" si="11893">AVERAGE(H1215,L1214)</f>
        <v>0.51800000000000002</v>
      </c>
      <c r="S1215" s="31">
        <f t="shared" ref="S1215" si="11894">AVERAGE(I1215,M1214)</f>
        <v>0.27</v>
      </c>
      <c r="T1215" s="31">
        <f t="shared" ref="T1215" si="11895">AVERAGE(J1215,N1214)</f>
        <v>0.13150000000000001</v>
      </c>
      <c r="U1215" s="31">
        <f t="shared" ref="U1215" si="11896">AVERAGE(K1215,O1214)</f>
        <v>0.19900000000000001</v>
      </c>
      <c r="V1215" s="17">
        <f>Q1215*Q1214/'Advanced - Road'!$S$33</f>
        <v>97.153219523832149</v>
      </c>
      <c r="W1215" s="17">
        <f t="shared" ref="W1215" si="11897">W1214</f>
        <v>97.155753860989037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99.75046087888532</v>
      </c>
      <c r="R1216" s="32">
        <f t="shared" ref="R1216" si="11901">AVERAGE(H1216,L1217)</f>
        <v>0.50449999999999995</v>
      </c>
      <c r="S1216" s="32">
        <f t="shared" ref="S1216" si="11902">AVERAGE(I1216,M1217)</f>
        <v>0.27649999999999997</v>
      </c>
      <c r="T1216" s="32">
        <f t="shared" ref="T1216" si="11903">AVERAGE(J1216,N1217)</f>
        <v>0.13100000000000001</v>
      </c>
      <c r="U1216" s="32">
        <f t="shared" ref="U1216" si="11904">AVERAGE(K1216,O1217)</f>
        <v>0.24149999999999999</v>
      </c>
      <c r="V1216" s="21">
        <f>Q1216*Q1217/'Advanced - Home'!$S$33</f>
        <v>100.34313122181605</v>
      </c>
      <c r="W1216" s="21">
        <f t="shared" ref="W1216" si="11905">AVERAGE(V1216:V1217)</f>
        <v>100.34051380923489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0.53700000000000003</v>
      </c>
      <c r="I1217" s="32">
        <f>VLOOKUP($C1217,'Four Factors - Home'!$B:$O,8,FALSE)</f>
        <v>0.28599999999999998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0.28100000000000003</v>
      </c>
      <c r="L1217" s="32">
        <f>VLOOKUP($C1217,'Four Factors - Home'!$B:$O,11,FALSE)/100</f>
        <v>0.53299999999999992</v>
      </c>
      <c r="M1217" s="32">
        <f>VLOOKUP($C1217,'Four Factors - Home'!$B:$O,12,FALSE)</f>
        <v>0.255</v>
      </c>
      <c r="N1217" s="32">
        <f>VLOOKUP($C1217,'Four Factors - Home'!$B:$O,13,FALSE)/100</f>
        <v>0.113</v>
      </c>
      <c r="O1217" s="32">
        <f>VLOOKUP($C1217,'Four Factors - Home'!$B:$O,14,FALSE)/100</f>
        <v>0.20899999999999999</v>
      </c>
      <c r="P1217" s="21">
        <f>VLOOKUP($C1217,'Advanced - Home'!B:T,18,FALSE)</f>
        <v>99.99</v>
      </c>
      <c r="Q1217" s="21">
        <f>(P1217+'Advanced - Home'!$S$33)/2</f>
        <v>99.402883172561616</v>
      </c>
      <c r="R1217" s="32">
        <f t="shared" ref="R1217" si="11913">AVERAGE(H1217,L1216)</f>
        <v>0.53</v>
      </c>
      <c r="S1217" s="32">
        <f t="shared" ref="S1217" si="11914">AVERAGE(I1217,M1216)</f>
        <v>0.28999999999999998</v>
      </c>
      <c r="T1217" s="32">
        <f t="shared" ref="T1217" si="11915">AVERAGE(J1217,N1216)</f>
        <v>0.14000000000000001</v>
      </c>
      <c r="U1217" s="32">
        <f t="shared" ref="U1217" si="11916">AVERAGE(K1217,O1216)</f>
        <v>0.2455</v>
      </c>
      <c r="V1217" s="21">
        <f>Q1217*Q1216/'Advanced - Road'!$S$33</f>
        <v>100.33789639665373</v>
      </c>
      <c r="W1217" s="21">
        <f t="shared" ref="W1217" si="11917">W1216</f>
        <v>100.34051380923489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99.75046087888532</v>
      </c>
      <c r="R1218" s="31">
        <f t="shared" ref="R1218" si="11921">AVERAGE(H1218,L1219)</f>
        <v>0.48350000000000004</v>
      </c>
      <c r="S1218" s="31">
        <f t="shared" ref="S1218" si="11922">AVERAGE(I1218,M1219)</f>
        <v>0.28549999999999998</v>
      </c>
      <c r="T1218" s="31">
        <f t="shared" ref="T1218" si="11923">AVERAGE(J1218,N1219)</f>
        <v>0.14400000000000002</v>
      </c>
      <c r="U1218" s="31">
        <f t="shared" ref="U1218" si="11924">AVERAGE(K1218,O1219)</f>
        <v>0.23199999999999998</v>
      </c>
      <c r="V1218" s="17">
        <f>Q1218*Q1219/'Advanced - Home'!$S$33</f>
        <v>99.490138399311689</v>
      </c>
      <c r="W1218" s="17">
        <f t="shared" ref="W1218" si="11925">AVERAGE(V1218:V1219)</f>
        <v>99.487543236725301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0.503</v>
      </c>
      <c r="I1219" s="31">
        <f>VLOOKUP($C1219,'Four Factors - Home'!$B:$O,8,FALSE)</f>
        <v>0.22600000000000001</v>
      </c>
      <c r="J1219" s="31">
        <f>VLOOKUP($C1219,'Four Factors - Home'!$B:$O,9,FALSE)/100</f>
        <v>0.124</v>
      </c>
      <c r="K1219" s="31">
        <f>VLOOKUP($C1219,'Four Factors - Home'!$B:$O,10,FALSE)/100</f>
        <v>0.24199999999999999</v>
      </c>
      <c r="L1219" s="31">
        <f>VLOOKUP($C1219,'Four Factors - Home'!$B:$O,11,FALSE)/100</f>
        <v>0.49099999999999999</v>
      </c>
      <c r="M1219" s="31">
        <f>VLOOKUP($C1219,'Four Factors - Home'!$B:$O,12,FALSE)</f>
        <v>0.27300000000000002</v>
      </c>
      <c r="N1219" s="31">
        <f>VLOOKUP($C1219,'Four Factors - Home'!$B:$O,13,FALSE)/100</f>
        <v>0.13900000000000001</v>
      </c>
      <c r="O1219" s="31">
        <f>VLOOKUP($C1219,'Four Factors - Home'!$B:$O,14,FALSE)/100</f>
        <v>0.19</v>
      </c>
      <c r="P1219" s="17">
        <f>VLOOKUP($C1219,'Advanced - Home'!B:T,18,FALSE)</f>
        <v>98.3</v>
      </c>
      <c r="Q1219" s="17">
        <f>(P1219+'Advanced - Home'!$S$33)/2</f>
        <v>98.557883172561617</v>
      </c>
      <c r="R1219" s="31">
        <f t="shared" ref="R1219" si="11933">AVERAGE(H1219,L1218)</f>
        <v>0.51300000000000001</v>
      </c>
      <c r="S1219" s="31">
        <f t="shared" ref="S1219" si="11934">AVERAGE(I1219,M1218)</f>
        <v>0.26</v>
      </c>
      <c r="T1219" s="31">
        <f t="shared" ref="T1219" si="11935">AVERAGE(J1219,N1218)</f>
        <v>0.13</v>
      </c>
      <c r="U1219" s="31">
        <f t="shared" ref="U1219" si="11936">AVERAGE(K1219,O1218)</f>
        <v>0.22599999999999998</v>
      </c>
      <c r="V1219" s="17">
        <f>Q1219*Q1218/'Advanced - Road'!$S$33</f>
        <v>99.484948074138913</v>
      </c>
      <c r="W1219" s="17">
        <f t="shared" ref="W1219" si="11937">W1218</f>
        <v>99.487543236725301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99.75046087888532</v>
      </c>
      <c r="R1220" s="32">
        <f t="shared" ref="R1220" si="11941">AVERAGE(H1220,L1221)</f>
        <v>0.47650000000000003</v>
      </c>
      <c r="S1220" s="32">
        <f t="shared" ref="S1220" si="11942">AVERAGE(I1220,M1221)</f>
        <v>0.27600000000000002</v>
      </c>
      <c r="T1220" s="32">
        <f t="shared" ref="T1220" si="11943">AVERAGE(J1220,N1221)</f>
        <v>0.14549999999999999</v>
      </c>
      <c r="U1220" s="32">
        <f t="shared" ref="U1220" si="11944">AVERAGE(K1220,O1221)</f>
        <v>0.25449999999999995</v>
      </c>
      <c r="V1220" s="21">
        <f>Q1220*Q1221/'Advanced - Home'!$S$33</f>
        <v>101.71599540951537</v>
      </c>
      <c r="W1220" s="21">
        <f t="shared" ref="W1220" si="11945">AVERAGE(V1220:V1221)</f>
        <v>101.71334218629173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100.76288317256162</v>
      </c>
      <c r="R1221" s="32">
        <f t="shared" ref="R1221" si="11953">AVERAGE(H1221,L1220)</f>
        <v>0.55699999999999994</v>
      </c>
      <c r="S1221" s="32">
        <f t="shared" ref="S1221" si="11954">AVERAGE(I1221,M1220)</f>
        <v>0.27449999999999997</v>
      </c>
      <c r="T1221" s="32">
        <f t="shared" ref="T1221" si="11955">AVERAGE(J1221,N1220)</f>
        <v>0.13850000000000001</v>
      </c>
      <c r="U1221" s="32">
        <f t="shared" ref="U1221" si="11956">AVERAGE(K1221,O1220)</f>
        <v>0.218</v>
      </c>
      <c r="V1221" s="21">
        <f>Q1221*Q1220/'Advanced - Road'!$S$33</f>
        <v>101.71068896306809</v>
      </c>
      <c r="W1221" s="21">
        <f t="shared" ref="W1221" si="11957">W1220</f>
        <v>101.71334218629173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99.75046087888532</v>
      </c>
      <c r="R1222" s="31">
        <f t="shared" ref="R1222" si="11961">AVERAGE(H1222,L1223)</f>
        <v>0.49250000000000005</v>
      </c>
      <c r="S1222" s="31">
        <f t="shared" ref="S1222" si="11962">AVERAGE(I1222,M1223)</f>
        <v>0.26749999999999996</v>
      </c>
      <c r="T1222" s="31">
        <f t="shared" ref="T1222" si="11963">AVERAGE(J1222,N1223)</f>
        <v>0.14899999999999999</v>
      </c>
      <c r="U1222" s="31">
        <f t="shared" ref="U1222" si="11964">AVERAGE(K1222,O1223)</f>
        <v>0.26</v>
      </c>
      <c r="V1222" s="17">
        <f>Q1222*Q1223/'Advanced - Home'!$S$33</f>
        <v>101.55448197566841</v>
      </c>
      <c r="W1222" s="17">
        <f t="shared" ref="W1222" si="11965">AVERAGE(V1222:V1223)</f>
        <v>101.55183296546153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0.54500000000000004</v>
      </c>
      <c r="I1223" s="31">
        <f>VLOOKUP($C1223,'Four Factors - Home'!$B:$O,8,FALSE)</f>
        <v>0.312</v>
      </c>
      <c r="J1223" s="31">
        <f>VLOOKUP($C1223,'Four Factors - Home'!$B:$O,9,FALSE)/100</f>
        <v>0.13800000000000001</v>
      </c>
      <c r="K1223" s="31">
        <f>VLOOKUP($C1223,'Four Factors - Home'!$B:$O,10,FALSE)/100</f>
        <v>0.252</v>
      </c>
      <c r="L1223" s="31">
        <f>VLOOKUP($C1223,'Four Factors - Home'!$B:$O,11,FALSE)/100</f>
        <v>0.50900000000000001</v>
      </c>
      <c r="M1223" s="31">
        <f>VLOOKUP($C1223,'Four Factors - Home'!$B:$O,12,FALSE)</f>
        <v>0.23699999999999999</v>
      </c>
      <c r="N1223" s="31">
        <f>VLOOKUP($C1223,'Four Factors - Home'!$B:$O,13,FALSE)/100</f>
        <v>0.14899999999999999</v>
      </c>
      <c r="O1223" s="31">
        <f>VLOOKUP($C1223,'Four Factors - Home'!$B:$O,14,FALSE)/100</f>
        <v>0.24600000000000002</v>
      </c>
      <c r="P1223" s="17">
        <f>VLOOKUP($C1223,'Advanced - Home'!B:T,18,FALSE)</f>
        <v>102.39</v>
      </c>
      <c r="Q1223" s="17">
        <f>(P1223+'Advanced - Home'!$S$33)/2</f>
        <v>100.60288317256162</v>
      </c>
      <c r="R1223" s="31">
        <f t="shared" ref="R1223" si="11973">AVERAGE(H1223,L1222)</f>
        <v>0.53400000000000003</v>
      </c>
      <c r="S1223" s="31">
        <f t="shared" ref="S1223" si="11974">AVERAGE(I1223,M1222)</f>
        <v>0.30299999999999999</v>
      </c>
      <c r="T1223" s="31">
        <f t="shared" ref="T1223" si="11975">AVERAGE(J1223,N1222)</f>
        <v>0.13700000000000001</v>
      </c>
      <c r="U1223" s="31">
        <f t="shared" ref="U1223" si="11976">AVERAGE(K1223,O1222)</f>
        <v>0.23099999999999998</v>
      </c>
      <c r="V1223" s="17">
        <f>Q1223*Q1222/'Advanced - Road'!$S$33</f>
        <v>101.54918395525465</v>
      </c>
      <c r="W1223" s="17">
        <f t="shared" ref="W1223" si="11977">W1222</f>
        <v>101.55183296546153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99.75046087888532</v>
      </c>
      <c r="R1224" s="32">
        <f t="shared" ref="R1224" si="11981">AVERAGE(H1224,L1225)</f>
        <v>0.48650000000000004</v>
      </c>
      <c r="S1224" s="32">
        <f t="shared" ref="S1224" si="11982">AVERAGE(I1224,M1225)</f>
        <v>0.28949999999999998</v>
      </c>
      <c r="T1224" s="32">
        <f t="shared" ref="T1224" si="11983">AVERAGE(J1224,N1225)</f>
        <v>0.14949999999999999</v>
      </c>
      <c r="U1224" s="32">
        <f t="shared" ref="U1224" si="11984">AVERAGE(K1224,O1225)</f>
        <v>0.25649999999999995</v>
      </c>
      <c r="V1224" s="21">
        <f>Q1224*Q1225/'Advanced - Home'!$S$33</f>
        <v>99.666793717581854</v>
      </c>
      <c r="W1224" s="21">
        <f t="shared" ref="W1224" si="11985">AVERAGE(V1224:V1225)</f>
        <v>99.664193947008386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0.52500000000000002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98.732883172561628</v>
      </c>
      <c r="R1225" s="32">
        <f t="shared" ref="R1225" si="11993">AVERAGE(H1225,L1224)</f>
        <v>0.52400000000000002</v>
      </c>
      <c r="S1225" s="32">
        <f t="shared" ref="S1225" si="11994">AVERAGE(I1225,M1224)</f>
        <v>0.27249999999999996</v>
      </c>
      <c r="T1225" s="32">
        <f t="shared" ref="T1225" si="11995">AVERAGE(J1225,N1224)</f>
        <v>0.13400000000000001</v>
      </c>
      <c r="U1225" s="32">
        <f t="shared" ref="U1225" si="11996">AVERAGE(K1225,O1224)</f>
        <v>0.20300000000000001</v>
      </c>
      <c r="V1225" s="21">
        <f>Q1225*Q1224/'Advanced - Road'!$S$33</f>
        <v>99.661594176434903</v>
      </c>
      <c r="W1225" s="21">
        <f t="shared" ref="W1225" si="11997">W1224</f>
        <v>99.664193947008386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99.75046087888532</v>
      </c>
      <c r="R1226" s="31">
        <f t="shared" ref="R1226" si="12001">AVERAGE(H1226,L1227)</f>
        <v>0.48199999999999998</v>
      </c>
      <c r="S1226" s="31">
        <f t="shared" ref="S1226" si="12002">AVERAGE(I1226,M1227)</f>
        <v>0.28949999999999998</v>
      </c>
      <c r="T1226" s="31">
        <f t="shared" ref="T1226" si="12003">AVERAGE(J1226,N1227)</f>
        <v>0.15</v>
      </c>
      <c r="U1226" s="31">
        <f t="shared" ref="U1226" si="12004">AVERAGE(K1226,O1227)</f>
        <v>0.26100000000000001</v>
      </c>
      <c r="V1226" s="17">
        <f>Q1226*Q1227/'Advanced - Home'!$S$33</f>
        <v>99.56080052661973</v>
      </c>
      <c r="W1226" s="17">
        <f t="shared" ref="W1226" si="12005">AVERAGE(V1226:V1227)</f>
        <v>99.558203520838504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7</v>
      </c>
      <c r="AA1226" s="19">
        <f t="shared" ref="AA1226" si="12007">Y1226+Y1227</f>
        <v>215</v>
      </c>
      <c r="AB1226" s="4">
        <f t="shared" ref="AB1226" si="12008">D1226-Z1226</f>
        <v>-7</v>
      </c>
      <c r="AC1226" s="4">
        <f t="shared" ref="AC1226" si="12009">AA1226-E1226</f>
        <v>215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0.53799999999999992</v>
      </c>
      <c r="I1227" s="31">
        <f>VLOOKUP($C1227,'Four Factors - Home'!$B:$O,8,FALSE)</f>
        <v>0.29599999999999999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0.48799999999999999</v>
      </c>
      <c r="M1227" s="31">
        <f>VLOOKUP($C1227,'Four Factors - Home'!$B:$O,12,FALSE)</f>
        <v>0.28100000000000003</v>
      </c>
      <c r="N1227" s="31">
        <f>VLOOKUP($C1227,'Four Factors - Home'!$B:$O,13,FALSE)/100</f>
        <v>0.151</v>
      </c>
      <c r="O1227" s="31">
        <f>VLOOKUP($C1227,'Four Factors - Home'!$B:$O,14,FALSE)/100</f>
        <v>0.248</v>
      </c>
      <c r="P1227" s="17">
        <f>VLOOKUP($C1227,'Advanced - Home'!B:T,18,FALSE)</f>
        <v>98.44</v>
      </c>
      <c r="Q1227" s="17">
        <f>(P1227+'Advanced - Home'!$S$33)/2</f>
        <v>98.62788317256161</v>
      </c>
      <c r="R1227" s="31">
        <f t="shared" ref="R1227" si="12013">AVERAGE(H1227,L1226)</f>
        <v>0.53049999999999997</v>
      </c>
      <c r="S1227" s="31">
        <f t="shared" ref="S1227" si="12014">AVERAGE(I1227,M1226)</f>
        <v>0.29499999999999998</v>
      </c>
      <c r="T1227" s="31">
        <f t="shared" ref="T1227" si="12015">AVERAGE(J1227,N1226)</f>
        <v>0.13600000000000001</v>
      </c>
      <c r="U1227" s="31">
        <f t="shared" ref="U1227" si="12016">AVERAGE(K1227,O1226)</f>
        <v>0.2155</v>
      </c>
      <c r="V1227" s="17">
        <f>Q1227*Q1226/'Advanced - Road'!$S$33</f>
        <v>99.555606515057292</v>
      </c>
      <c r="W1227" s="17">
        <f t="shared" ref="W1227" si="12017">W1226</f>
        <v>99.558203520838504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-7</v>
      </c>
      <c r="AA1227" s="19">
        <f t="shared" ref="AA1227" si="12019">AA1226</f>
        <v>215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99.75046087888532</v>
      </c>
      <c r="R1228" s="32">
        <f t="shared" ref="R1228" si="12021">AVERAGE(H1228,L1229)</f>
        <v>0.504</v>
      </c>
      <c r="S1228" s="32">
        <f t="shared" ref="S1228" si="12022">AVERAGE(I1228,M1229)</f>
        <v>0.28300000000000003</v>
      </c>
      <c r="T1228" s="32">
        <f t="shared" ref="T1228" si="12023">AVERAGE(J1228,N1229)</f>
        <v>0.14650000000000002</v>
      </c>
      <c r="U1228" s="32">
        <f t="shared" ref="U1228" si="12024">AVERAGE(K1228,O1229)</f>
        <v>0.254</v>
      </c>
      <c r="V1228" s="21">
        <f>Q1228*Q1229/'Advanced - Home'!$S$33</f>
        <v>100.52483383489391</v>
      </c>
      <c r="W1228" s="21">
        <f t="shared" ref="W1228" si="12025">AVERAGE(V1228:V1229)</f>
        <v>100.5222116826689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0.51500000000000001</v>
      </c>
      <c r="I1229" s="32">
        <f>VLOOKUP($C1229,'Four Factors - Home'!$B:$O,8,FALSE)</f>
        <v>0.26200000000000001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0.26400000000000001</v>
      </c>
      <c r="L1229" s="32">
        <f>VLOOKUP($C1229,'Four Factors - Home'!$B:$O,11,FALSE)/100</f>
        <v>0.53200000000000003</v>
      </c>
      <c r="M1229" s="32">
        <f>VLOOKUP($C1229,'Four Factors - Home'!$B:$O,12,FALSE)</f>
        <v>0.26800000000000002</v>
      </c>
      <c r="N1229" s="32">
        <f>VLOOKUP($C1229,'Four Factors - Home'!$B:$O,13,FALSE)/100</f>
        <v>0.14400000000000002</v>
      </c>
      <c r="O1229" s="32">
        <f>VLOOKUP($C1229,'Four Factors - Home'!$B:$O,14,FALSE)/100</f>
        <v>0.23399999999999999</v>
      </c>
      <c r="P1229" s="21">
        <f>VLOOKUP($C1229,'Advanced - Home'!B:T,18,FALSE)</f>
        <v>100.35</v>
      </c>
      <c r="Q1229" s="21">
        <f>(P1229+'Advanced - Home'!$S$33)/2</f>
        <v>99.582883172561623</v>
      </c>
      <c r="R1229" s="32">
        <f t="shared" ref="R1229" si="12033">AVERAGE(H1229,L1228)</f>
        <v>0.51900000000000002</v>
      </c>
      <c r="S1229" s="32">
        <f t="shared" ref="S1229" si="12034">AVERAGE(I1229,M1228)</f>
        <v>0.27800000000000002</v>
      </c>
      <c r="T1229" s="32">
        <f t="shared" ref="T1229" si="12035">AVERAGE(J1229,N1228)</f>
        <v>0.14150000000000001</v>
      </c>
      <c r="U1229" s="32">
        <f t="shared" ref="U1229" si="12036">AVERAGE(K1229,O1228)</f>
        <v>0.23699999999999999</v>
      </c>
      <c r="V1229" s="21">
        <f>Q1229*Q1228/'Advanced - Road'!$S$33</f>
        <v>100.51958953044388</v>
      </c>
      <c r="W1229" s="21">
        <f t="shared" ref="W1229" si="12037">W1228</f>
        <v>100.5222116826689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99.75046087888532</v>
      </c>
      <c r="R1230" s="31">
        <f t="shared" ref="R1230" si="12041">AVERAGE(H1230,L1231)</f>
        <v>0.47650000000000003</v>
      </c>
      <c r="S1230" s="31">
        <f t="shared" ref="S1230" si="12042">AVERAGE(I1230,M1231)</f>
        <v>0.32499999999999996</v>
      </c>
      <c r="T1230" s="31">
        <f t="shared" ref="T1230" si="12043">AVERAGE(J1230,N1231)</f>
        <v>0.15</v>
      </c>
      <c r="U1230" s="31">
        <f t="shared" ref="U1230" si="12044">AVERAGE(K1230,O1231)</f>
        <v>0.24299999999999999</v>
      </c>
      <c r="V1230" s="17">
        <f>Q1230*Q1231/'Advanced - Home'!$S$33</f>
        <v>98.278787645459346</v>
      </c>
      <c r="W1230" s="17">
        <f t="shared" ref="W1230" si="12045">AVERAGE(V1230:V1231)</f>
        <v>98.276224080498679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0.46899999999999997</v>
      </c>
      <c r="I1231" s="31">
        <f>VLOOKUP($C1231,'Four Factors - Home'!$B:$O,8,FALSE)</f>
        <v>0.29699999999999999</v>
      </c>
      <c r="J1231" s="31">
        <f>VLOOKUP($C1231,'Four Factors - Home'!$B:$O,9,FALSE)/100</f>
        <v>0.14199999999999999</v>
      </c>
      <c r="K1231" s="31">
        <f>VLOOKUP($C1231,'Four Factors - Home'!$B:$O,10,FALSE)/100</f>
        <v>0.27399999999999997</v>
      </c>
      <c r="L1231" s="31">
        <f>VLOOKUP($C1231,'Four Factors - Home'!$B:$O,11,FALSE)/100</f>
        <v>0.47700000000000004</v>
      </c>
      <c r="M1231" s="31">
        <f>VLOOKUP($C1231,'Four Factors - Home'!$B:$O,12,FALSE)</f>
        <v>0.35199999999999998</v>
      </c>
      <c r="N1231" s="31">
        <f>VLOOKUP($C1231,'Four Factors - Home'!$B:$O,13,FALSE)/100</f>
        <v>0.151</v>
      </c>
      <c r="O1231" s="31">
        <f>VLOOKUP($C1231,'Four Factors - Home'!$B:$O,14,FALSE)/100</f>
        <v>0.21199999999999999</v>
      </c>
      <c r="P1231" s="17">
        <f>VLOOKUP($C1231,'Advanced - Home'!B:T,18,FALSE)</f>
        <v>95.9</v>
      </c>
      <c r="Q1231" s="17">
        <f>(P1231+'Advanced - Home'!$S$33)/2</f>
        <v>97.357883172561628</v>
      </c>
      <c r="R1231" s="31">
        <f t="shared" ref="R1231" si="12053">AVERAGE(H1231,L1230)</f>
        <v>0.496</v>
      </c>
      <c r="S1231" s="31">
        <f t="shared" ref="S1231" si="12054">AVERAGE(I1231,M1230)</f>
        <v>0.29549999999999998</v>
      </c>
      <c r="T1231" s="31">
        <f t="shared" ref="T1231" si="12055">AVERAGE(J1231,N1230)</f>
        <v>0.13900000000000001</v>
      </c>
      <c r="U1231" s="31">
        <f t="shared" ref="U1231" si="12056">AVERAGE(K1231,O1230)</f>
        <v>0.24199999999999999</v>
      </c>
      <c r="V1231" s="17">
        <f>Q1231*Q1230/'Advanced - Road'!$S$33</f>
        <v>98.273660515537998</v>
      </c>
      <c r="W1231" s="17">
        <f t="shared" ref="W1231" si="12057">W1230</f>
        <v>98.276224080498679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99.75046087888532</v>
      </c>
      <c r="R1232" s="32">
        <f t="shared" ref="R1232" si="12061">AVERAGE(H1232,L1233)</f>
        <v>0.48250000000000004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0.248</v>
      </c>
      <c r="V1232" s="21">
        <f>Q1232*Q1233/'Advanced - Home'!$S$33</f>
        <v>99.434618156426779</v>
      </c>
      <c r="W1232" s="21">
        <f t="shared" ref="W1232" si="12065">AVERAGE(V1232:V1233)</f>
        <v>99.4320244420649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0.53100000000000003</v>
      </c>
      <c r="I1233" s="32">
        <f>VLOOKUP($C1233,'Four Factors - Home'!$B:$O,8,FALSE)</f>
        <v>0.27100000000000002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0.221</v>
      </c>
      <c r="L1233" s="32">
        <f>VLOOKUP($C1233,'Four Factors - Home'!$B:$O,11,FALSE)/100</f>
        <v>0.48899999999999999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0.222</v>
      </c>
      <c r="P1233" s="21">
        <f>VLOOKUP($C1233,'Advanced - Home'!B:T,18,FALSE)</f>
        <v>98.19</v>
      </c>
      <c r="Q1233" s="21">
        <f>(P1233+'Advanced - Home'!$S$33)/2</f>
        <v>98.50288317256161</v>
      </c>
      <c r="R1233" s="32">
        <f t="shared" ref="R1233" si="12073">AVERAGE(H1233,L1232)</f>
        <v>0.52700000000000002</v>
      </c>
      <c r="S1233" s="32">
        <f t="shared" ref="S1233" si="12074">AVERAGE(I1233,M1232)</f>
        <v>0.28249999999999997</v>
      </c>
      <c r="T1233" s="32">
        <f t="shared" ref="T1233" si="12075">AVERAGE(J1233,N1232)</f>
        <v>0.13750000000000001</v>
      </c>
      <c r="U1233" s="32">
        <f t="shared" ref="U1233" si="12076">AVERAGE(K1233,O1232)</f>
        <v>0.2155</v>
      </c>
      <c r="V1233" s="21">
        <f>Q1233*Q1232/'Advanced - Road'!$S$33</f>
        <v>99.429430727703021</v>
      </c>
      <c r="W1233" s="21">
        <f t="shared" ref="W1233" si="12077">W1232</f>
        <v>99.4320244420649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99.75046087888532</v>
      </c>
      <c r="R1234" s="31">
        <f t="shared" ref="R1234" si="12081">AVERAGE(H1234,L1235)</f>
        <v>0.5</v>
      </c>
      <c r="S1234" s="31">
        <f t="shared" ref="S1234" si="12082">AVERAGE(I1234,M1235)</f>
        <v>0.30049999999999999</v>
      </c>
      <c r="T1234" s="31">
        <f t="shared" ref="T1234" si="12083">AVERAGE(J1234,N1235)</f>
        <v>0.1555</v>
      </c>
      <c r="U1234" s="31">
        <f t="shared" ref="U1234" si="12084">AVERAGE(K1234,O1235)</f>
        <v>0.254</v>
      </c>
      <c r="V1234" s="17">
        <f>Q1234*Q1235/'Advanced - Home'!$S$33</f>
        <v>99.500232988927124</v>
      </c>
      <c r="W1234" s="17">
        <f t="shared" ref="W1234" si="12085">AVERAGE(V1234:V1235)</f>
        <v>99.497637563027183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0.53500000000000003</v>
      </c>
      <c r="I1235" s="31">
        <f>VLOOKUP($C1235,'Four Factors - Home'!$B:$O,8,FALSE)</f>
        <v>0.29599999999999999</v>
      </c>
      <c r="J1235" s="31">
        <f>VLOOKUP($C1235,'Four Factors - Home'!$B:$O,9,FALSE)/100</f>
        <v>0.14099999999999999</v>
      </c>
      <c r="K1235" s="31">
        <f>VLOOKUP($C1235,'Four Factors - Home'!$B:$O,10,FALSE)/100</f>
        <v>0.21199999999999999</v>
      </c>
      <c r="L1235" s="31">
        <f>VLOOKUP($C1235,'Four Factors - Home'!$B:$O,11,FALSE)/100</f>
        <v>0.52400000000000002</v>
      </c>
      <c r="M1235" s="31">
        <f>VLOOKUP($C1235,'Four Factors - Home'!$B:$O,12,FALSE)</f>
        <v>0.30299999999999999</v>
      </c>
      <c r="N1235" s="31">
        <f>VLOOKUP($C1235,'Four Factors - Home'!$B:$O,13,FALSE)/100</f>
        <v>0.16200000000000001</v>
      </c>
      <c r="O1235" s="31">
        <f>VLOOKUP($C1235,'Four Factors - Home'!$B:$O,14,FALSE)/100</f>
        <v>0.23399999999999999</v>
      </c>
      <c r="P1235" s="17">
        <f>VLOOKUP($C1235,'Advanced - Home'!B:T,18,FALSE)</f>
        <v>98.32</v>
      </c>
      <c r="Q1235" s="17">
        <f>(P1235+'Advanced - Home'!$S$33)/2</f>
        <v>98.567883172561608</v>
      </c>
      <c r="R1235" s="31">
        <f t="shared" ref="R1235" si="12093">AVERAGE(H1235,L1234)</f>
        <v>0.52900000000000003</v>
      </c>
      <c r="S1235" s="31">
        <f t="shared" ref="S1235" si="12094">AVERAGE(I1235,M1234)</f>
        <v>0.29499999999999998</v>
      </c>
      <c r="T1235" s="31">
        <f t="shared" ref="T1235" si="12095">AVERAGE(J1235,N1234)</f>
        <v>0.13850000000000001</v>
      </c>
      <c r="U1235" s="31">
        <f t="shared" ref="U1235" si="12096">AVERAGE(K1235,O1234)</f>
        <v>0.21099999999999999</v>
      </c>
      <c r="V1235" s="17">
        <f>Q1235*Q1234/'Advanced - Road'!$S$33</f>
        <v>99.495042137127257</v>
      </c>
      <c r="W1235" s="17">
        <f t="shared" ref="W1235" si="12097">W1234</f>
        <v>99.497637563027183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99.75046087888532</v>
      </c>
      <c r="R1236" s="32">
        <f t="shared" ref="R1236" si="12101">AVERAGE(H1236,L1237)</f>
        <v>0.503</v>
      </c>
      <c r="S1236" s="32">
        <f t="shared" ref="S1236" si="12102">AVERAGE(I1236,M1237)</f>
        <v>0.28549999999999998</v>
      </c>
      <c r="T1236" s="32">
        <f t="shared" ref="T1236" si="12103">AVERAGE(J1236,N1237)</f>
        <v>0.15049999999999999</v>
      </c>
      <c r="U1236" s="32">
        <f t="shared" ref="U1236" si="12104">AVERAGE(K1236,O1237)</f>
        <v>0.2455</v>
      </c>
      <c r="V1236" s="21">
        <f>Q1236*Q1237/'Advanced - Home'!$S$33</f>
        <v>98.652287461230486</v>
      </c>
      <c r="W1236" s="21">
        <f t="shared" ref="W1236" si="12105">AVERAGE(V1236:V1237)</f>
        <v>98.649714153668555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4</v>
      </c>
      <c r="AA1236" s="23">
        <f t="shared" ref="AA1236" si="12107">Y1236+Y1237</f>
        <v>216</v>
      </c>
      <c r="AB1236" s="22">
        <f t="shared" ref="AB1236" si="12108">D1236-Z1236</f>
        <v>-4</v>
      </c>
      <c r="AC1236" s="22">
        <f t="shared" ref="AC1236" si="12109">AA1236-E1236</f>
        <v>216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97.727883172561619</v>
      </c>
      <c r="R1237" s="32">
        <f t="shared" ref="R1237" si="12113">AVERAGE(H1237,L1236)</f>
        <v>0.52350000000000008</v>
      </c>
      <c r="S1237" s="32">
        <f t="shared" ref="S1237" si="12114">AVERAGE(I1237,M1236)</f>
        <v>0.29499999999999998</v>
      </c>
      <c r="T1237" s="32">
        <f t="shared" ref="T1237" si="12115">AVERAGE(J1237,N1236)</f>
        <v>0.14300000000000002</v>
      </c>
      <c r="U1237" s="32">
        <f t="shared" ref="U1237" si="12116">AVERAGE(K1237,O1236)</f>
        <v>0.23949999999999999</v>
      </c>
      <c r="V1237" s="21">
        <f>Q1237*Q1236/'Advanced - Road'!$S$33</f>
        <v>98.647140846106609</v>
      </c>
      <c r="W1237" s="21">
        <f t="shared" ref="W1237" si="12117">W1236</f>
        <v>98.649714153668555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-4</v>
      </c>
      <c r="AA1237" s="23">
        <f t="shared" ref="AA1237" si="12119">AA1236</f>
        <v>216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99.75046087888532</v>
      </c>
      <c r="R1238" s="31">
        <f t="shared" ref="R1238" si="12121">AVERAGE(H1238,L1239)</f>
        <v>0.48950000000000005</v>
      </c>
      <c r="S1238" s="31">
        <f t="shared" ref="S1238" si="12122">AVERAGE(I1238,M1239)</f>
        <v>0.26900000000000002</v>
      </c>
      <c r="T1238" s="31">
        <f t="shared" ref="T1238" si="12123">AVERAGE(J1238,N1239)</f>
        <v>0.14000000000000001</v>
      </c>
      <c r="U1238" s="31">
        <f t="shared" ref="U1238" si="12124">AVERAGE(K1238,O1239)</f>
        <v>0.25049999999999994</v>
      </c>
      <c r="V1238" s="17">
        <f>Q1238*Q1239/'Advanced - Home'!$S$33</f>
        <v>100.74691480643351</v>
      </c>
      <c r="W1238" s="17">
        <f t="shared" ref="W1238" si="12125">AVERAGE(V1238:V1239)</f>
        <v>100.74428686131044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0.26300000000000001</v>
      </c>
      <c r="J1239" s="31">
        <f>VLOOKUP($C1239,'Four Factors - Home'!$B:$O,9,FALSE)/100</f>
        <v>0.12300000000000001</v>
      </c>
      <c r="K1239" s="31">
        <f>VLOOKUP($C1239,'Four Factors - Home'!$B:$O,10,FALSE)/100</f>
        <v>0.184</v>
      </c>
      <c r="L1239" s="31">
        <f>VLOOKUP($C1239,'Four Factors - Home'!$B:$O,11,FALSE)/100</f>
        <v>0.503</v>
      </c>
      <c r="M1239" s="31">
        <f>VLOOKUP($C1239,'Four Factors - Home'!$B:$O,12,FALSE)</f>
        <v>0.24</v>
      </c>
      <c r="N1239" s="31">
        <f>VLOOKUP($C1239,'Four Factors - Home'!$B:$O,13,FALSE)/100</f>
        <v>0.13100000000000001</v>
      </c>
      <c r="O1239" s="31">
        <f>VLOOKUP($C1239,'Four Factors - Home'!$B:$O,14,FALSE)/100</f>
        <v>0.22699999999999998</v>
      </c>
      <c r="P1239" s="17">
        <f>VLOOKUP($C1239,'Advanced - Home'!B:T,18,FALSE)</f>
        <v>100.79</v>
      </c>
      <c r="Q1239" s="17">
        <f>(P1239+'Advanced - Home'!$S$33)/2</f>
        <v>99.802883172561621</v>
      </c>
      <c r="R1239" s="31">
        <f t="shared" ref="R1239" si="12133">AVERAGE(H1239,L1238)</f>
        <v>0.51300000000000001</v>
      </c>
      <c r="S1239" s="31">
        <f t="shared" ref="S1239" si="12134">AVERAGE(I1239,M1238)</f>
        <v>0.27849999999999997</v>
      </c>
      <c r="T1239" s="31">
        <f t="shared" ref="T1239" si="12135">AVERAGE(J1239,N1238)</f>
        <v>0.1295</v>
      </c>
      <c r="U1239" s="31">
        <f t="shared" ref="U1239" si="12136">AVERAGE(K1239,O1238)</f>
        <v>0.19700000000000001</v>
      </c>
      <c r="V1239" s="17">
        <f>Q1239*Q1238/'Advanced - Road'!$S$33</f>
        <v>100.74165891618738</v>
      </c>
      <c r="W1239" s="17">
        <f t="shared" ref="W1239" si="12137">W1238</f>
        <v>100.74428686131044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99.75046087888532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99.399287092772752</v>
      </c>
      <c r="W1240" s="21">
        <f t="shared" ref="W1240" si="12145">AVERAGE(V1240:V1241)</f>
        <v>99.396694300008292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98.467883172561613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99.394101507243832</v>
      </c>
      <c r="W1241" s="21">
        <f t="shared" ref="W1241" si="12157">W1240</f>
        <v>99.396694300008292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99.75046087888532</v>
      </c>
      <c r="R1242" s="31">
        <f t="shared" ref="R1242" si="12161">AVERAGE(H1242,L1243)</f>
        <v>0.48599999999999999</v>
      </c>
      <c r="S1242" s="31">
        <f t="shared" ref="S1242" si="12162">AVERAGE(I1242,M1243)</f>
        <v>0.28249999999999997</v>
      </c>
      <c r="T1242" s="31">
        <f t="shared" ref="T1242" si="12163">AVERAGE(J1242,N1243)</f>
        <v>0.14150000000000001</v>
      </c>
      <c r="U1242" s="31">
        <f t="shared" ref="U1242" si="12164">AVERAGE(K1242,O1243)</f>
        <v>0.2475</v>
      </c>
      <c r="V1242" s="17">
        <f>Q1242*Q1243/'Advanced - Home'!$S$33</f>
        <v>100.76205669085665</v>
      </c>
      <c r="W1242" s="17">
        <f t="shared" ref="W1242" si="12165">AVERAGE(V1242:V1243)</f>
        <v>100.75942835076327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6</v>
      </c>
      <c r="AA1242" s="19">
        <f t="shared" ref="AA1242" si="12167">Y1242+Y1243</f>
        <v>218</v>
      </c>
      <c r="AB1242" s="4">
        <f t="shared" ref="AB1242" si="12168">D1242-Z1242</f>
        <v>-6</v>
      </c>
      <c r="AC1242" s="4">
        <f t="shared" ref="AC1242" si="12169">AA1242-E1242</f>
        <v>218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0.51900000000000002</v>
      </c>
      <c r="I1243" s="31">
        <f>VLOOKUP($C1243,'Four Factors - Home'!$B:$O,8,FALSE)</f>
        <v>0.30199999999999999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0.26800000000000002</v>
      </c>
      <c r="L1243" s="31">
        <f>VLOOKUP($C1243,'Four Factors - Home'!$B:$O,11,FALSE)/100</f>
        <v>0.496</v>
      </c>
      <c r="M1243" s="31">
        <f>VLOOKUP($C1243,'Four Factors - Home'!$B:$O,12,FALSE)</f>
        <v>0.26700000000000002</v>
      </c>
      <c r="N1243" s="31">
        <f>VLOOKUP($C1243,'Four Factors - Home'!$B:$O,13,FALSE)/100</f>
        <v>0.13400000000000001</v>
      </c>
      <c r="O1243" s="31">
        <f>VLOOKUP($C1243,'Four Factors - Home'!$B:$O,14,FALSE)/100</f>
        <v>0.221</v>
      </c>
      <c r="P1243" s="17">
        <f>VLOOKUP($C1243,'Advanced - Home'!B:T,18,FALSE)</f>
        <v>100.82</v>
      </c>
      <c r="Q1243" s="17">
        <f>(P1243+'Advanced - Home'!$S$33)/2</f>
        <v>99.817883172561608</v>
      </c>
      <c r="R1243" s="31">
        <f t="shared" ref="R1243" si="12173">AVERAGE(H1243,L1242)</f>
        <v>0.52100000000000002</v>
      </c>
      <c r="S1243" s="31">
        <f t="shared" ref="S1243" si="12174">AVERAGE(I1243,M1242)</f>
        <v>0.29799999999999999</v>
      </c>
      <c r="T1243" s="31">
        <f t="shared" ref="T1243" si="12175">AVERAGE(J1243,N1242)</f>
        <v>0.14150000000000001</v>
      </c>
      <c r="U1243" s="31">
        <f t="shared" ref="U1243" si="12176">AVERAGE(K1243,O1242)</f>
        <v>0.23899999999999999</v>
      </c>
      <c r="V1243" s="17">
        <f>Q1243*Q1242/'Advanced - Road'!$S$33</f>
        <v>100.75680001066988</v>
      </c>
      <c r="W1243" s="17">
        <f t="shared" ref="W1243" si="12177">W1242</f>
        <v>100.75942835076327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-6</v>
      </c>
      <c r="AA1243" s="19">
        <f t="shared" ref="AA1243" si="12179">AA1242</f>
        <v>218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99.75046087888532</v>
      </c>
      <c r="R1244" s="32">
        <f t="shared" ref="R1244" si="12181">AVERAGE(H1244,L1245)</f>
        <v>0.49199999999999999</v>
      </c>
      <c r="S1244" s="32">
        <f t="shared" ref="S1244" si="12182">AVERAGE(I1244,M1245)</f>
        <v>0.28549999999999998</v>
      </c>
      <c r="T1244" s="32">
        <f t="shared" ref="T1244" si="12183">AVERAGE(J1244,N1245)</f>
        <v>0.14400000000000002</v>
      </c>
      <c r="U1244" s="32">
        <f t="shared" ref="U1244" si="12184">AVERAGE(K1244,O1245)</f>
        <v>0.251</v>
      </c>
      <c r="V1244" s="21">
        <f>Q1244*Q1245/'Advanced - Home'!$S$33</f>
        <v>99.096449404309681</v>
      </c>
      <c r="W1244" s="21">
        <f t="shared" ref="W1244" si="12185">AVERAGE(V1244:V1245)</f>
        <v>99.093864510951647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0.47799999999999998</v>
      </c>
      <c r="I1245" s="32">
        <f>VLOOKUP($C1245,'Four Factors - Home'!$B:$O,8,FALSE)</f>
        <v>0.25900000000000001</v>
      </c>
      <c r="J1245" s="32">
        <f>VLOOKUP($C1245,'Four Factors - Home'!$B:$O,9,FALSE)/100</f>
        <v>0.13300000000000001</v>
      </c>
      <c r="K1245" s="32">
        <f>VLOOKUP($C1245,'Four Factors - Home'!$B:$O,10,FALSE)/100</f>
        <v>0.22800000000000001</v>
      </c>
      <c r="L1245" s="32">
        <f>VLOOKUP($C1245,'Four Factors - Home'!$B:$O,11,FALSE)/100</f>
        <v>0.50800000000000001</v>
      </c>
      <c r="M1245" s="32">
        <f>VLOOKUP($C1245,'Four Factors - Home'!$B:$O,12,FALSE)</f>
        <v>0.27300000000000002</v>
      </c>
      <c r="N1245" s="32">
        <f>VLOOKUP($C1245,'Four Factors - Home'!$B:$O,13,FALSE)/100</f>
        <v>0.13900000000000001</v>
      </c>
      <c r="O1245" s="32">
        <f>VLOOKUP($C1245,'Four Factors - Home'!$B:$O,14,FALSE)/100</f>
        <v>0.22800000000000001</v>
      </c>
      <c r="P1245" s="21">
        <f>VLOOKUP($C1245,'Advanced - Home'!B:T,18,FALSE)</f>
        <v>97.52</v>
      </c>
      <c r="Q1245" s="21">
        <f>(P1245+'Advanced - Home'!$S$33)/2</f>
        <v>98.167883172561616</v>
      </c>
      <c r="R1245" s="32">
        <f t="shared" ref="R1245" si="12193">AVERAGE(H1245,L1244)</f>
        <v>0.50049999999999994</v>
      </c>
      <c r="S1245" s="32">
        <f t="shared" ref="S1245" si="12194">AVERAGE(I1245,M1244)</f>
        <v>0.27649999999999997</v>
      </c>
      <c r="T1245" s="32">
        <f t="shared" ref="T1245" si="12195">AVERAGE(J1245,N1244)</f>
        <v>0.13450000000000001</v>
      </c>
      <c r="U1245" s="32">
        <f t="shared" ref="U1245" si="12196">AVERAGE(K1245,O1244)</f>
        <v>0.219</v>
      </c>
      <c r="V1245" s="21">
        <f>Q1245*Q1244/'Advanced - Road'!$S$33</f>
        <v>99.091279617593614</v>
      </c>
      <c r="W1245" s="21">
        <f t="shared" ref="W1245" si="12197">W1244</f>
        <v>99.093864510951647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99.75046087888532</v>
      </c>
      <c r="R1246" s="31">
        <f t="shared" ref="R1246" si="12201">AVERAGE(H1246,L1247)</f>
        <v>0.48599999999999999</v>
      </c>
      <c r="S1246" s="31">
        <f t="shared" ref="S1246" si="12202">AVERAGE(I1246,M1247)</f>
        <v>0.307</v>
      </c>
      <c r="T1246" s="31">
        <f t="shared" ref="T1246" si="12203">AVERAGE(J1246,N1247)</f>
        <v>0.14600000000000002</v>
      </c>
      <c r="U1246" s="31">
        <f t="shared" ref="U1246" si="12204">AVERAGE(K1246,O1247)</f>
        <v>0.25549999999999995</v>
      </c>
      <c r="V1246" s="17">
        <f>Q1246*Q1247/'Advanced - Home'!$S$33</f>
        <v>100.68634726874087</v>
      </c>
      <c r="W1246" s="17">
        <f t="shared" ref="W1246" si="12205">AVERAGE(V1246:V1247)</f>
        <v>100.68372090349909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1</v>
      </c>
      <c r="AA1246" s="19">
        <f t="shared" ref="AA1246" si="12208">Y1246+Y1247</f>
        <v>215</v>
      </c>
      <c r="AB1246" s="4">
        <f t="shared" ref="AB1246" si="12209">D1246-Z1246</f>
        <v>-1</v>
      </c>
      <c r="AC1246" s="4">
        <f t="shared" ref="AC1246" si="12210">AA1246-E1246</f>
        <v>215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0.50600000000000001</v>
      </c>
      <c r="I1247" s="31">
        <f>VLOOKUP($C1247,'Four Factors - Home'!$B:$O,8,FALSE)</f>
        <v>0.26900000000000002</v>
      </c>
      <c r="J1247" s="31">
        <f>VLOOKUP($C1247,'Four Factors - Home'!$B:$O,9,FALSE)/100</f>
        <v>0.16600000000000001</v>
      </c>
      <c r="K1247" s="31">
        <f>VLOOKUP($C1247,'Four Factors - Home'!$B:$O,10,FALSE)/100</f>
        <v>0.215</v>
      </c>
      <c r="L1247" s="31">
        <f>VLOOKUP($C1247,'Four Factors - Home'!$B:$O,11,FALSE)/100</f>
        <v>0.496</v>
      </c>
      <c r="M1247" s="31">
        <f>VLOOKUP($C1247,'Four Factors - Home'!$B:$O,12,FALSE)</f>
        <v>0.316</v>
      </c>
      <c r="N1247" s="31">
        <f>VLOOKUP($C1247,'Four Factors - Home'!$B:$O,13,FALSE)/100</f>
        <v>0.14300000000000002</v>
      </c>
      <c r="O1247" s="31">
        <f>VLOOKUP($C1247,'Four Factors - Home'!$B:$O,14,FALSE)/100</f>
        <v>0.23699999999999999</v>
      </c>
      <c r="P1247" s="17">
        <f>VLOOKUP($C1247,'Advanced - Home'!B:T,18,FALSE)</f>
        <v>100.67</v>
      </c>
      <c r="Q1247" s="17">
        <f>(P1247+'Advanced - Home'!$S$33)/2</f>
        <v>99.742883172561619</v>
      </c>
      <c r="R1247" s="31">
        <f t="shared" ref="R1247" si="12215">AVERAGE(H1247,L1246)</f>
        <v>0.51449999999999996</v>
      </c>
      <c r="S1247" s="31">
        <f t="shared" ref="S1247" si="12216">AVERAGE(I1247,M1246)</f>
        <v>0.28149999999999997</v>
      </c>
      <c r="T1247" s="31">
        <f t="shared" ref="T1247" si="12217">AVERAGE(J1247,N1246)</f>
        <v>0.15100000000000002</v>
      </c>
      <c r="U1247" s="31">
        <f t="shared" ref="U1247" si="12218">AVERAGE(K1247,O1246)</f>
        <v>0.21249999999999999</v>
      </c>
      <c r="V1247" s="17">
        <f>Q1247*Q1246/'Advanced - Road'!$S$33</f>
        <v>100.68109453825731</v>
      </c>
      <c r="W1247" s="17">
        <f t="shared" ref="W1247" si="12219">W1246</f>
        <v>100.68372090349909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108</v>
      </c>
      <c r="Z1247" s="19">
        <f t="shared" ref="Z1247" si="12220">-Z1246</f>
        <v>-1</v>
      </c>
      <c r="AA1247" s="19">
        <f t="shared" ref="AA1247" si="12221">AA1246</f>
        <v>215</v>
      </c>
      <c r="AB1247" s="4"/>
      <c r="AC1247" s="4"/>
      <c r="AD1247" s="4">
        <f t="shared" si="12211"/>
        <v>108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99.75046087888532</v>
      </c>
      <c r="R1248" s="32">
        <f t="shared" ref="R1248" si="12223">AVERAGE(H1248,L1249)</f>
        <v>0.495</v>
      </c>
      <c r="S1248" s="32">
        <f t="shared" ref="S1248" si="12224">AVERAGE(I1248,M1249)</f>
        <v>0.3165</v>
      </c>
      <c r="T1248" s="32">
        <f t="shared" ref="T1248" si="12225">AVERAGE(J1248,N1249)</f>
        <v>0.14749999999999999</v>
      </c>
      <c r="U1248" s="32">
        <f t="shared" ref="U1248" si="12226">AVERAGE(K1248,O1249)</f>
        <v>0.2485</v>
      </c>
      <c r="V1248" s="21">
        <f>Q1248*Q1249/'Advanced - Home'!$S$33</f>
        <v>101.37782665739827</v>
      </c>
      <c r="W1248" s="21">
        <f t="shared" ref="W1248" si="12227">AVERAGE(V1248:V1249)</f>
        <v>101.37518225517847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</v>
      </c>
      <c r="I1249" s="32">
        <f>VLOOKUP($C1249,'Four Factors - Home'!$B:$O,8,FALSE)</f>
        <v>0.30199999999999999</v>
      </c>
      <c r="J1249" s="32">
        <f>VLOOKUP($C1249,'Four Factors - Home'!$B:$O,9,FALSE)/100</f>
        <v>0.152</v>
      </c>
      <c r="K1249" s="32">
        <f>VLOOKUP($C1249,'Four Factors - Home'!$B:$O,10,FALSE)/100</f>
        <v>0.26700000000000002</v>
      </c>
      <c r="L1249" s="32">
        <f>VLOOKUP($C1249,'Four Factors - Home'!$B:$O,11,FALSE)/100</f>
        <v>0.51400000000000001</v>
      </c>
      <c r="M1249" s="32">
        <f>VLOOKUP($C1249,'Four Factors - Home'!$B:$O,12,FALSE)</f>
        <v>0.33500000000000002</v>
      </c>
      <c r="N1249" s="32">
        <f>VLOOKUP($C1249,'Four Factors - Home'!$B:$O,13,FALSE)/100</f>
        <v>0.14599999999999999</v>
      </c>
      <c r="O1249" s="32">
        <f>VLOOKUP($C1249,'Four Factors - Home'!$B:$O,14,FALSE)/100</f>
        <v>0.223</v>
      </c>
      <c r="P1249" s="21">
        <f>VLOOKUP($C1249,'Advanced - Home'!B:T,18,FALSE)</f>
        <v>102.04</v>
      </c>
      <c r="Q1249" s="21">
        <f>(P1249+'Advanced - Home'!$S$33)/2</f>
        <v>100.42788317256162</v>
      </c>
      <c r="R1249" s="32">
        <f t="shared" ref="R1249" si="12235">AVERAGE(H1249,L1248)</f>
        <v>0.51150000000000007</v>
      </c>
      <c r="S1249" s="32">
        <f t="shared" ref="S1249" si="12236">AVERAGE(I1249,M1248)</f>
        <v>0.29799999999999999</v>
      </c>
      <c r="T1249" s="32">
        <f t="shared" ref="T1249" si="12237">AVERAGE(J1249,N1248)</f>
        <v>0.14400000000000002</v>
      </c>
      <c r="U1249" s="32">
        <f t="shared" ref="U1249" si="12238">AVERAGE(K1249,O1248)</f>
        <v>0.23849999999999999</v>
      </c>
      <c r="V1249" s="21">
        <f>Q1249*Q1248/'Advanced - Road'!$S$33</f>
        <v>101.37253785295867</v>
      </c>
      <c r="W1249" s="21">
        <f t="shared" ref="W1249" si="12239">W1248</f>
        <v>101.37518225517847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99.75046087888532</v>
      </c>
      <c r="R1250" s="31">
        <f t="shared" ref="R1250" si="12243">AVERAGE(H1250,L1251)</f>
        <v>0.49050000000000005</v>
      </c>
      <c r="S1250" s="31">
        <f t="shared" ref="S1250" si="12244">AVERAGE(I1250,M1251)</f>
        <v>0.3095</v>
      </c>
      <c r="T1250" s="31">
        <f t="shared" ref="T1250" si="12245">AVERAGE(J1250,N1251)</f>
        <v>0.13900000000000001</v>
      </c>
      <c r="U1250" s="31">
        <f t="shared" ref="U1250" si="12246">AVERAGE(K1250,O1251)</f>
        <v>0.25149999999999995</v>
      </c>
      <c r="V1250" s="17">
        <f>Q1250*Q1251/'Advanced - Home'!$S$33</f>
        <v>99.914111163160015</v>
      </c>
      <c r="W1250" s="17">
        <f t="shared" ref="W1250" si="12247">AVERAGE(V1250:V1251)</f>
        <v>99.91150494140463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0.13500000000000001</v>
      </c>
      <c r="K1251" s="31">
        <f>VLOOKUP($C1251,'Four Factors - Home'!$B:$O,10,FALSE)/100</f>
        <v>0.22899999999999998</v>
      </c>
      <c r="L1251" s="31">
        <f>VLOOKUP($C1251,'Four Factors - Home'!$B:$O,11,FALSE)/100</f>
        <v>0.505</v>
      </c>
      <c r="M1251" s="31">
        <f>VLOOKUP($C1251,'Four Factors - Home'!$B:$O,12,FALSE)</f>
        <v>0.32100000000000001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99.14</v>
      </c>
      <c r="Q1251" s="17">
        <f>(P1251+'Advanced - Home'!$S$33)/2</f>
        <v>98.977883172561619</v>
      </c>
      <c r="R1251" s="31">
        <f t="shared" ref="R1251" si="12255">AVERAGE(H1251,L1250)</f>
        <v>0.52700000000000002</v>
      </c>
      <c r="S1251" s="31">
        <f t="shared" ref="S1251" si="12256">AVERAGE(I1251,M1250)</f>
        <v>0.28049999999999997</v>
      </c>
      <c r="T1251" s="31">
        <f t="shared" ref="T1251" si="12257">AVERAGE(J1251,N1250)</f>
        <v>0.13550000000000001</v>
      </c>
      <c r="U1251" s="31">
        <f t="shared" ref="U1251" si="12258">AVERAGE(K1251,O1250)</f>
        <v>0.21949999999999997</v>
      </c>
      <c r="V1251" s="17">
        <f>Q1251*Q1250/'Advanced - Road'!$S$33</f>
        <v>99.908898719649244</v>
      </c>
      <c r="W1251" s="17">
        <f t="shared" ref="W1251" si="12259">W1250</f>
        <v>99.91150494140463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99.75046087888532</v>
      </c>
      <c r="R1252" s="32">
        <f t="shared" ref="R1252" si="12263">AVERAGE(H1252,L1253)</f>
        <v>0.50150000000000006</v>
      </c>
      <c r="S1252" s="32">
        <f t="shared" ref="S1252" si="12264">AVERAGE(I1252,M1253)</f>
        <v>0.30199999999999999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0.25149999999999995</v>
      </c>
      <c r="V1252" s="21">
        <f>Q1252*Q1253/'Advanced - Home'!$S$33</f>
        <v>99.136827762771418</v>
      </c>
      <c r="W1252" s="21">
        <f t="shared" ref="W1252" si="12267">AVERAGE(V1252:V1253)</f>
        <v>99.134241816159204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0.52600000000000002</v>
      </c>
      <c r="I1253" s="32">
        <f>VLOOKUP($C1253,'Four Factors - Home'!$B:$O,8,FALSE)</f>
        <v>0.29599999999999999</v>
      </c>
      <c r="J1253" s="32">
        <f>VLOOKUP($C1253,'Four Factors - Home'!$B:$O,9,FALSE)/100</f>
        <v>0.157</v>
      </c>
      <c r="K1253" s="32">
        <f>VLOOKUP($C1253,'Four Factors - Home'!$B:$O,10,FALSE)/100</f>
        <v>0.20800000000000002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0.30599999999999999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0.22899999999999998</v>
      </c>
      <c r="P1253" s="21">
        <f>VLOOKUP($C1253,'Advanced - Home'!B:T,18,FALSE)</f>
        <v>97.6</v>
      </c>
      <c r="Q1253" s="21">
        <f>(P1253+'Advanced - Home'!$S$33)/2</f>
        <v>98.207883172561623</v>
      </c>
      <c r="R1253" s="32">
        <f t="shared" ref="R1253" si="12275">AVERAGE(H1253,L1252)</f>
        <v>0.52449999999999997</v>
      </c>
      <c r="S1253" s="32">
        <f t="shared" ref="S1253" si="12276">AVERAGE(I1253,M1252)</f>
        <v>0.29499999999999998</v>
      </c>
      <c r="T1253" s="32">
        <f t="shared" ref="T1253" si="12277">AVERAGE(J1253,N1252)</f>
        <v>0.14650000000000002</v>
      </c>
      <c r="U1253" s="32">
        <f t="shared" ref="U1253" si="12278">AVERAGE(K1253,O1252)</f>
        <v>0.20900000000000002</v>
      </c>
      <c r="V1253" s="21">
        <f>Q1253*Q1252/'Advanced - Road'!$S$33</f>
        <v>99.131655869546975</v>
      </c>
      <c r="W1253" s="21">
        <f t="shared" ref="W1253" si="12279">W1252</f>
        <v>99.134241816159204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99.75046087888532</v>
      </c>
      <c r="R1254" s="31">
        <f t="shared" ref="R1254" si="12283">AVERAGE(H1254,L1255)</f>
        <v>0.48099999999999998</v>
      </c>
      <c r="S1254" s="31">
        <f t="shared" ref="S1254" si="12284">AVERAGE(I1254,M1255)</f>
        <v>0.27500000000000002</v>
      </c>
      <c r="T1254" s="31">
        <f t="shared" ref="T1254" si="12285">AVERAGE(J1254,N1255)</f>
        <v>0.151</v>
      </c>
      <c r="U1254" s="31">
        <f t="shared" ref="U1254" si="12286">AVERAGE(K1254,O1255)</f>
        <v>0.2445</v>
      </c>
      <c r="V1254" s="17">
        <f>Q1254*Q1255/'Advanced - Home'!$S$33</f>
        <v>98.939983265270413</v>
      </c>
      <c r="W1254" s="17">
        <f t="shared" ref="W1254" si="12287">AVERAGE(V1254:V1255)</f>
        <v>98.937402453272369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0.52900000000000003</v>
      </c>
      <c r="I1255" s="31">
        <f>VLOOKUP($C1255,'Four Factors - Home'!$B:$O,8,FALSE)</f>
        <v>0.29199999999999998</v>
      </c>
      <c r="J1255" s="31">
        <f>VLOOKUP($C1255,'Four Factors - Home'!$B:$O,9,FALSE)/100</f>
        <v>0.13699999999999998</v>
      </c>
      <c r="K1255" s="31">
        <f>VLOOKUP($C1255,'Four Factors - Home'!$B:$O,10,FALSE)/100</f>
        <v>0.22699999999999998</v>
      </c>
      <c r="L1255" s="31">
        <f>VLOOKUP($C1255,'Four Factors - Home'!$B:$O,11,FALSE)/100</f>
        <v>0.48599999999999999</v>
      </c>
      <c r="M1255" s="31">
        <f>VLOOKUP($C1255,'Four Factors - Home'!$B:$O,12,FALSE)</f>
        <v>0.252</v>
      </c>
      <c r="N1255" s="31">
        <f>VLOOKUP($C1255,'Four Factors - Home'!$B:$O,13,FALSE)/100</f>
        <v>0.153</v>
      </c>
      <c r="O1255" s="31">
        <f>VLOOKUP($C1255,'Four Factors - Home'!$B:$O,14,FALSE)/100</f>
        <v>0.215</v>
      </c>
      <c r="P1255" s="17">
        <f>VLOOKUP($C1255,'Advanced - Home'!B:T,18,FALSE)</f>
        <v>97.21</v>
      </c>
      <c r="Q1255" s="17">
        <f>(P1255+'Advanced - Home'!$S$33)/2</f>
        <v>98.012883172561615</v>
      </c>
      <c r="R1255" s="31">
        <f t="shared" ref="R1255" si="12295">AVERAGE(H1255,L1254)</f>
        <v>0.52600000000000002</v>
      </c>
      <c r="S1255" s="31">
        <f t="shared" ref="S1255" si="12296">AVERAGE(I1255,M1254)</f>
        <v>0.29299999999999998</v>
      </c>
      <c r="T1255" s="31">
        <f t="shared" ref="T1255" si="12297">AVERAGE(J1255,N1254)</f>
        <v>0.13650000000000001</v>
      </c>
      <c r="U1255" s="31">
        <f t="shared" ref="U1255" si="12298">AVERAGE(K1255,O1254)</f>
        <v>0.21849999999999997</v>
      </c>
      <c r="V1255" s="17">
        <f>Q1255*Q1254/'Advanced - Road'!$S$33</f>
        <v>98.934821641274326</v>
      </c>
      <c r="W1255" s="17">
        <f t="shared" ref="W1255" si="12299">W1254</f>
        <v>98.937402453272369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99.75046087888532</v>
      </c>
      <c r="R1256" s="32">
        <f t="shared" ref="R1256" si="12303">AVERAGE(H1256,L1257)</f>
        <v>0.49</v>
      </c>
      <c r="S1256" s="32">
        <f t="shared" ref="S1256" si="12304">AVERAGE(I1256,M1257)</f>
        <v>0.28549999999999998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0.25900000000000001</v>
      </c>
      <c r="V1256" s="21">
        <f>Q1256*Q1257/'Advanced - Home'!$S$33</f>
        <v>99.081307519886522</v>
      </c>
      <c r="W1256" s="21">
        <f t="shared" ref="W1256" si="12307">AVERAGE(V1256:V1257)</f>
        <v>99.078723021498803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98.152883172561616</v>
      </c>
      <c r="R1257" s="32">
        <f t="shared" ref="R1257" si="12315">AVERAGE(H1257,L1256)</f>
        <v>0.52449999999999997</v>
      </c>
      <c r="S1257" s="32">
        <f t="shared" ref="S1257" si="12316">AVERAGE(I1257,M1256)</f>
        <v>0.30449999999999999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99.076138523111098</v>
      </c>
      <c r="W1257" s="21">
        <f t="shared" ref="W1257" si="12319">W1256</f>
        <v>99.078723021498803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99.75046087888532</v>
      </c>
      <c r="R1258" s="31">
        <f t="shared" ref="R1258" si="12323">AVERAGE(H1258,L1259)</f>
        <v>0.48099999999999998</v>
      </c>
      <c r="S1258" s="31">
        <f t="shared" ref="S1258" si="12324">AVERAGE(I1258,M1259)</f>
        <v>0.26700000000000002</v>
      </c>
      <c r="T1258" s="31">
        <f t="shared" ref="T1258" si="12325">AVERAGE(J1258,N1259)</f>
        <v>0.14150000000000001</v>
      </c>
      <c r="U1258" s="31">
        <f t="shared" ref="U1258" si="12326">AVERAGE(K1258,O1259)</f>
        <v>0.24049999999999999</v>
      </c>
      <c r="V1258" s="17">
        <f>Q1258*Q1259/'Advanced - Home'!$S$33</f>
        <v>97.203713851415401</v>
      </c>
      <c r="W1258" s="17">
        <f t="shared" ref="W1258" si="12327">AVERAGE(V1258:V1259)</f>
        <v>97.201178329347542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0.52500000000000002</v>
      </c>
      <c r="I1259" s="31">
        <f>VLOOKUP($C1259,'Four Factors - Home'!$B:$O,8,FALSE)</f>
        <v>0.311</v>
      </c>
      <c r="J1259" s="31">
        <f>VLOOKUP($C1259,'Four Factors - Home'!$B:$O,9,FALSE)/100</f>
        <v>0.14499999999999999</v>
      </c>
      <c r="K1259" s="31">
        <f>VLOOKUP($C1259,'Four Factors - Home'!$B:$O,10,FALSE)/100</f>
        <v>0.215</v>
      </c>
      <c r="L1259" s="31">
        <f>VLOOKUP($C1259,'Four Factors - Home'!$B:$O,11,FALSE)/100</f>
        <v>0.48599999999999999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0.13400000000000001</v>
      </c>
      <c r="O1259" s="31">
        <f>VLOOKUP($C1259,'Four Factors - Home'!$B:$O,14,FALSE)/100</f>
        <v>0.20699999999999999</v>
      </c>
      <c r="P1259" s="17">
        <f>VLOOKUP($C1259,'Advanced - Home'!B:T,18,FALSE)</f>
        <v>93.77</v>
      </c>
      <c r="Q1259" s="17">
        <f>(P1259+'Advanced - Home'!$S$33)/2</f>
        <v>96.292883172561616</v>
      </c>
      <c r="R1259" s="31">
        <f t="shared" ref="R1259" si="12335">AVERAGE(H1259,L1258)</f>
        <v>0.52400000000000002</v>
      </c>
      <c r="S1259" s="31">
        <f t="shared" ref="S1259" si="12336">AVERAGE(I1259,M1258)</f>
        <v>0.30249999999999999</v>
      </c>
      <c r="T1259" s="31">
        <f t="shared" ref="T1259" si="12337">AVERAGE(J1259,N1258)</f>
        <v>0.14050000000000001</v>
      </c>
      <c r="U1259" s="31">
        <f t="shared" ref="U1259" si="12338">AVERAGE(K1259,O1258)</f>
        <v>0.21249999999999999</v>
      </c>
      <c r="V1259" s="17">
        <f>Q1259*Q1258/'Advanced - Road'!$S$33</f>
        <v>97.198642807279683</v>
      </c>
      <c r="W1259" s="17">
        <f t="shared" ref="W1259" si="12339">W1258</f>
        <v>97.201178329347542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99.75046087888532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99.994867880083504</v>
      </c>
      <c r="W1260" s="21">
        <f t="shared" ref="W1260" si="12347">AVERAGE(V1260:V1261)</f>
        <v>99.992259551819728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</v>
      </c>
      <c r="Q1261" s="21">
        <f>(P1261+'Advanced - Home'!$S$33)/2</f>
        <v>99.057883172561617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99.989651223555967</v>
      </c>
      <c r="W1261" s="21">
        <f t="shared" ref="W1261" si="12359">W1260</f>
        <v>99.992259551819728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0.503</v>
      </c>
      <c r="I1262" s="31">
        <f>VLOOKUP($C1262,'Four Factors - Road'!$B:$O,8,FALSE)</f>
        <v>0.23400000000000001</v>
      </c>
      <c r="J1262" s="31">
        <f>VLOOKUP($C1262,'Four Factors - Road'!$B:$O,9,FALSE)/100</f>
        <v>0.13800000000000001</v>
      </c>
      <c r="K1262" s="31">
        <f>VLOOKUP($C1262,'Four Factors - Road'!$B:$O,10,FALSE)/100</f>
        <v>0.20499999999999999</v>
      </c>
      <c r="L1262" s="31">
        <f>VLOOKUP($C1262,'Four Factors - Road'!$B:$O,11,FALSE)/100</f>
        <v>0.52500000000000002</v>
      </c>
      <c r="M1262" s="31">
        <f>VLOOKUP($C1262,'Four Factors - Road'!$B:$O,12,FALSE)</f>
        <v>0.255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99.38</v>
      </c>
      <c r="Q1262" s="17">
        <f>(P1262+'Advanced - Road'!$S$33)/2</f>
        <v>99.100460878885315</v>
      </c>
      <c r="R1262" s="31">
        <f t="shared" ref="R1262" si="12363">AVERAGE(H1262,L1263)</f>
        <v>0.51400000000000001</v>
      </c>
      <c r="S1262" s="31">
        <f t="shared" ref="S1262" si="12364">AVERAGE(I1262,M1263)</f>
        <v>0.22600000000000001</v>
      </c>
      <c r="T1262" s="31">
        <f t="shared" ref="T1262" si="12365">AVERAGE(J1262,N1263)</f>
        <v>0.14850000000000002</v>
      </c>
      <c r="U1262" s="31">
        <f t="shared" ref="U1262" si="12366">AVERAGE(K1262,O1263)</f>
        <v>0.22399999999999998</v>
      </c>
      <c r="V1262" s="17">
        <f>Q1262*Q1263/'Advanced - Home'!$S$33</f>
        <v>99.062468562484113</v>
      </c>
      <c r="W1262" s="17">
        <f t="shared" ref="W1262" si="12367">AVERAGE(V1262:V1263)</f>
        <v>99.059884555503473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0.51600000000000001</v>
      </c>
      <c r="I1263" s="31">
        <f>VLOOKUP($C1263,'Four Factors - Home'!$B:$O,8,FALSE)</f>
        <v>0.28899999999999998</v>
      </c>
      <c r="J1263" s="31">
        <f>VLOOKUP($C1263,'Four Factors - Home'!$B:$O,9,FALSE)/100</f>
        <v>0.15</v>
      </c>
      <c r="K1263" s="31">
        <f>VLOOKUP($C1263,'Four Factors - Home'!$B:$O,10,FALSE)/100</f>
        <v>0.248</v>
      </c>
      <c r="L1263" s="31">
        <f>VLOOKUP($C1263,'Four Factors - Home'!$B:$O,11,FALSE)/100</f>
        <v>0.52500000000000002</v>
      </c>
      <c r="M1263" s="31">
        <f>VLOOKUP($C1263,'Four Factors - Home'!$B:$O,12,FALSE)</f>
        <v>0.218</v>
      </c>
      <c r="N1263" s="31">
        <f>VLOOKUP($C1263,'Four Factors - Home'!$B:$O,13,FALSE)/100</f>
        <v>0.159</v>
      </c>
      <c r="O1263" s="31">
        <f>VLOOKUP($C1263,'Four Factors - Home'!$B:$O,14,FALSE)/100</f>
        <v>0.24299999999999999</v>
      </c>
      <c r="P1263" s="17">
        <f>VLOOKUP($C1263,'Advanced - Home'!B:T,18,FALSE)</f>
        <v>98.74</v>
      </c>
      <c r="Q1263" s="17">
        <f>(P1263+'Advanced - Home'!$S$33)/2</f>
        <v>98.777883172561616</v>
      </c>
      <c r="R1263" s="31">
        <f t="shared" ref="R1263" si="12375">AVERAGE(H1263,L1262)</f>
        <v>0.52049999999999996</v>
      </c>
      <c r="S1263" s="31">
        <f t="shared" ref="S1263" si="12376">AVERAGE(I1263,M1262)</f>
        <v>0.27200000000000002</v>
      </c>
      <c r="T1263" s="31">
        <f t="shared" ref="T1263" si="12377">AVERAGE(J1263,N1262)</f>
        <v>0.13950000000000001</v>
      </c>
      <c r="U1263" s="31">
        <f t="shared" ref="U1263" si="12378">AVERAGE(K1263,O1262)</f>
        <v>0.24049999999999999</v>
      </c>
      <c r="V1263" s="17">
        <f>Q1263*Q1262/'Advanced - Road'!$S$33</f>
        <v>99.057300548522832</v>
      </c>
      <c r="W1263" s="17">
        <f t="shared" ref="W1263" si="12379">W1262</f>
        <v>99.059884555503473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0.503</v>
      </c>
      <c r="I1264" s="32">
        <f>VLOOKUP($C1264,'Four Factors - Road'!$B:$O,8,FALSE)</f>
        <v>0.23400000000000001</v>
      </c>
      <c r="J1264" s="32">
        <f>VLOOKUP($C1264,'Four Factors - Road'!$B:$O,9,FALSE)/100</f>
        <v>0.13800000000000001</v>
      </c>
      <c r="K1264" s="32">
        <f>VLOOKUP($C1264,'Four Factors - Road'!$B:$O,10,FALSE)/100</f>
        <v>0.20499999999999999</v>
      </c>
      <c r="L1264" s="32">
        <f>VLOOKUP($C1264,'Four Factors - Road'!$B:$O,11,FALSE)/100</f>
        <v>0.52500000000000002</v>
      </c>
      <c r="M1264" s="32">
        <f>VLOOKUP($C1264,'Four Factors - Road'!$B:$O,12,FALSE)</f>
        <v>0.255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99.38</v>
      </c>
      <c r="Q1264" s="21">
        <f>(P1264+'Advanced - Road'!$S$33)/2</f>
        <v>99.100460878885315</v>
      </c>
      <c r="R1264" s="32">
        <f t="shared" ref="R1264" si="12383">AVERAGE(H1264,L1265)</f>
        <v>0.50550000000000006</v>
      </c>
      <c r="S1264" s="32">
        <f t="shared" ref="S1264" si="12384">AVERAGE(I1264,M1265)</f>
        <v>0.251</v>
      </c>
      <c r="T1264" s="32">
        <f t="shared" ref="T1264" si="12385">AVERAGE(J1264,N1265)</f>
        <v>0.13350000000000001</v>
      </c>
      <c r="U1264" s="32">
        <f t="shared" ref="U1264" si="12386">AVERAGE(K1264,O1265)</f>
        <v>0.22649999999999998</v>
      </c>
      <c r="V1264" s="21">
        <f>Q1264*Q1265/'Advanced - Home'!$S$33</f>
        <v>101.27382130830763</v>
      </c>
      <c r="W1264" s="21">
        <f t="shared" ref="W1264" si="12387">AVERAGE(V1264:V1265)</f>
        <v>101.27117961902799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100.98288317256163</v>
      </c>
      <c r="R1265" s="32">
        <f t="shared" ref="R1265" si="12395">AVERAGE(H1265,L1264)</f>
        <v>0.51100000000000001</v>
      </c>
      <c r="S1265" s="32">
        <f t="shared" ref="S1265" si="12396">AVERAGE(I1265,M1264)</f>
        <v>0.26250000000000001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101.26853792974835</v>
      </c>
      <c r="W1265" s="21">
        <f t="shared" ref="W1265" si="12399">W1264</f>
        <v>101.27117961902799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0.503</v>
      </c>
      <c r="I1266" s="31">
        <f>VLOOKUP($C1266,'Four Factors - Road'!$B:$O,8,FALSE)</f>
        <v>0.23400000000000001</v>
      </c>
      <c r="J1266" s="31">
        <f>VLOOKUP($C1266,'Four Factors - Road'!$B:$O,9,FALSE)/100</f>
        <v>0.13800000000000001</v>
      </c>
      <c r="K1266" s="31">
        <f>VLOOKUP($C1266,'Four Factors - Road'!$B:$O,10,FALSE)/100</f>
        <v>0.20499999999999999</v>
      </c>
      <c r="L1266" s="31">
        <f>VLOOKUP($C1266,'Four Factors - Road'!$B:$O,11,FALSE)/100</f>
        <v>0.52500000000000002</v>
      </c>
      <c r="M1266" s="31">
        <f>VLOOKUP($C1266,'Four Factors - Road'!$B:$O,12,FALSE)</f>
        <v>0.255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99.38</v>
      </c>
      <c r="Q1266" s="17">
        <f>(P1266+'Advanced - Road'!$S$33)/2</f>
        <v>99.100460878885315</v>
      </c>
      <c r="R1266" s="31">
        <f t="shared" ref="R1266" si="12403">AVERAGE(H1266,L1267)</f>
        <v>0.503</v>
      </c>
      <c r="S1266" s="31">
        <f t="shared" ref="S1266" si="12404">AVERAGE(I1266,M1267)</f>
        <v>0.248</v>
      </c>
      <c r="T1266" s="31">
        <f t="shared" ref="T1266" si="12405">AVERAGE(J1266,N1267)</f>
        <v>0.13700000000000001</v>
      </c>
      <c r="U1266" s="31">
        <f t="shared" ref="U1266" si="12406">AVERAGE(K1266,O1267)</f>
        <v>0.22949999999999998</v>
      </c>
      <c r="V1266" s="17">
        <f>Q1266*Q1267/'Advanced - Home'!$S$33</f>
        <v>99.599009931652176</v>
      </c>
      <c r="W1266" s="17">
        <f t="shared" ref="W1266" si="12407">AVERAGE(V1266:V1267)</f>
        <v>99.596411929193096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99.312883172561612</v>
      </c>
      <c r="R1267" s="31">
        <f t="shared" ref="R1267" si="12415">AVERAGE(H1267,L1266)</f>
        <v>0.52700000000000002</v>
      </c>
      <c r="S1267" s="31">
        <f t="shared" ref="S1267" si="12416">AVERAGE(I1267,M1266)</f>
        <v>0.26100000000000001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99.593813926734015</v>
      </c>
      <c r="W1267" s="17">
        <f t="shared" ref="W1267" si="12419">W1266</f>
        <v>99.596411929193096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0.503</v>
      </c>
      <c r="I1268" s="32">
        <f>VLOOKUP($C1268,'Four Factors - Road'!$B:$O,8,FALSE)</f>
        <v>0.23400000000000001</v>
      </c>
      <c r="J1268" s="32">
        <f>VLOOKUP($C1268,'Four Factors - Road'!$B:$O,9,FALSE)/100</f>
        <v>0.13800000000000001</v>
      </c>
      <c r="K1268" s="32">
        <f>VLOOKUP($C1268,'Four Factors - Road'!$B:$O,10,FALSE)/100</f>
        <v>0.20499999999999999</v>
      </c>
      <c r="L1268" s="32">
        <f>VLOOKUP($C1268,'Four Factors - Road'!$B:$O,11,FALSE)/100</f>
        <v>0.52500000000000002</v>
      </c>
      <c r="M1268" s="32">
        <f>VLOOKUP($C1268,'Four Factors - Road'!$B:$O,12,FALSE)</f>
        <v>0.255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99.38</v>
      </c>
      <c r="Q1268" s="21">
        <f>(P1268+'Advanced - Road'!$S$33)/2</f>
        <v>99.100460878885315</v>
      </c>
      <c r="R1268" s="32">
        <f t="shared" ref="R1268" si="12423">AVERAGE(H1268,L1269)</f>
        <v>0.503</v>
      </c>
      <c r="S1268" s="32">
        <f t="shared" ref="S1268" si="12424">AVERAGE(I1268,M1269)</f>
        <v>0.21550000000000002</v>
      </c>
      <c r="T1268" s="32">
        <f t="shared" ref="T1268" si="12425">AVERAGE(J1268,N1269)</f>
        <v>0.13400000000000001</v>
      </c>
      <c r="U1268" s="32">
        <f t="shared" ref="U1268" si="12426">AVERAGE(K1268,O1269)</f>
        <v>0.20050000000000001</v>
      </c>
      <c r="V1268" s="21">
        <f>Q1268*Q1269/'Advanced - Home'!$S$33</f>
        <v>99.207886316744634</v>
      </c>
      <c r="W1268" s="21">
        <f t="shared" ref="W1268" si="12427">AVERAGE(V1268:V1269)</f>
        <v>99.20529851659694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6</v>
      </c>
      <c r="AA1268" s="23">
        <f t="shared" ref="AA1268" si="12429">Y1268+Y1269</f>
        <v>214</v>
      </c>
      <c r="AB1268" s="22">
        <f t="shared" ref="AB1268" si="12430">D1268-Z1268</f>
        <v>-6</v>
      </c>
      <c r="AC1268" s="22">
        <f t="shared" ref="AC1268" si="12431">AA1268-E1268</f>
        <v>214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98.922883172561626</v>
      </c>
      <c r="R1269" s="32">
        <f t="shared" ref="R1269" si="12435">AVERAGE(H1269,L1268)</f>
        <v>0.51200000000000001</v>
      </c>
      <c r="S1269" s="32">
        <f t="shared" ref="S1269" si="12436">AVERAGE(I1269,M1268)</f>
        <v>0.28100000000000003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99.202710716449246</v>
      </c>
      <c r="W1269" s="21">
        <f t="shared" ref="W1269" si="12439">W1268</f>
        <v>99.20529851659694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110</v>
      </c>
      <c r="Z1269" s="23">
        <f t="shared" ref="Z1269" si="12440">-Z1268</f>
        <v>-6</v>
      </c>
      <c r="AA1269" s="23">
        <f t="shared" ref="AA1269" si="12441">AA1268</f>
        <v>214</v>
      </c>
      <c r="AB1269" s="22"/>
      <c r="AC1269" s="22"/>
      <c r="AD1269" s="22">
        <f t="shared" si="12211"/>
        <v>110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0.503</v>
      </c>
      <c r="I1270" s="31">
        <f>VLOOKUP($C1270,'Four Factors - Road'!$B:$O,8,FALSE)</f>
        <v>0.23400000000000001</v>
      </c>
      <c r="J1270" s="31">
        <f>VLOOKUP($C1270,'Four Factors - Road'!$B:$O,9,FALSE)/100</f>
        <v>0.13800000000000001</v>
      </c>
      <c r="K1270" s="31">
        <f>VLOOKUP($C1270,'Four Factors - Road'!$B:$O,10,FALSE)/100</f>
        <v>0.20499999999999999</v>
      </c>
      <c r="L1270" s="31">
        <f>VLOOKUP($C1270,'Four Factors - Road'!$B:$O,11,FALSE)/100</f>
        <v>0.52500000000000002</v>
      </c>
      <c r="M1270" s="31">
        <f>VLOOKUP($C1270,'Four Factors - Road'!$B:$O,12,FALSE)</f>
        <v>0.255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99.38</v>
      </c>
      <c r="Q1270" s="17">
        <f>(P1270+'Advanced - Road'!$S$33)/2</f>
        <v>99.100460878885315</v>
      </c>
      <c r="R1270" s="31">
        <f t="shared" ref="R1270" si="12443">AVERAGE(H1270,L1271)</f>
        <v>0.51049999999999995</v>
      </c>
      <c r="S1270" s="31">
        <f t="shared" ref="S1270" si="12444">AVERAGE(I1270,M1271)</f>
        <v>0.22700000000000001</v>
      </c>
      <c r="T1270" s="31">
        <f t="shared" ref="T1270" si="12445">AVERAGE(J1270,N1271)</f>
        <v>0.13750000000000001</v>
      </c>
      <c r="U1270" s="31">
        <f t="shared" ref="U1270" si="12446">AVERAGE(K1270,O1271)</f>
        <v>0.20400000000000001</v>
      </c>
      <c r="V1270" s="17">
        <f>Q1270*Q1271/'Advanced - Home'!$S$33</f>
        <v>98.470768734803457</v>
      </c>
      <c r="W1270" s="17">
        <f t="shared" ref="W1270" si="12447">AVERAGE(V1270:V1271)</f>
        <v>98.468200162088763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0.28699999999999998</v>
      </c>
      <c r="J1271" s="31">
        <f>VLOOKUP($C1271,'Four Factors - Home'!$B:$O,9,FALSE)/100</f>
        <v>0.13200000000000001</v>
      </c>
      <c r="K1271" s="31">
        <f>VLOOKUP($C1271,'Four Factors - Home'!$B:$O,10,FALSE)/100</f>
        <v>0.29699999999999999</v>
      </c>
      <c r="L1271" s="31">
        <f>VLOOKUP($C1271,'Four Factors - Home'!$B:$O,11,FALSE)/100</f>
        <v>0.51800000000000002</v>
      </c>
      <c r="M1271" s="31">
        <f>VLOOKUP($C1271,'Four Factors - Home'!$B:$O,12,FALSE)</f>
        <v>0.22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97.56</v>
      </c>
      <c r="Q1271" s="17">
        <f>(P1271+'Advanced - Home'!$S$33)/2</f>
        <v>98.187883172561612</v>
      </c>
      <c r="R1271" s="31">
        <f t="shared" ref="R1271" si="12455">AVERAGE(H1271,L1270)</f>
        <v>0.49850000000000005</v>
      </c>
      <c r="S1271" s="31">
        <f t="shared" ref="S1271" si="12456">AVERAGE(I1271,M1270)</f>
        <v>0.27100000000000002</v>
      </c>
      <c r="T1271" s="31">
        <f t="shared" ref="T1271" si="12457">AVERAGE(J1271,N1270)</f>
        <v>0.1305</v>
      </c>
      <c r="U1271" s="31">
        <f t="shared" ref="U1271" si="12458">AVERAGE(K1271,O1270)</f>
        <v>0.26500000000000001</v>
      </c>
      <c r="V1271" s="17">
        <f>Q1271*Q1270/'Advanced - Road'!$S$33</f>
        <v>98.46563158937407</v>
      </c>
      <c r="W1271" s="17">
        <f t="shared" ref="W1271" si="12459">W1270</f>
        <v>98.468200162088763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0.503</v>
      </c>
      <c r="I1272" s="32">
        <f>VLOOKUP($C1272,'Four Factors - Road'!$B:$O,8,FALSE)</f>
        <v>0.23400000000000001</v>
      </c>
      <c r="J1272" s="32">
        <f>VLOOKUP($C1272,'Four Factors - Road'!$B:$O,9,FALSE)/100</f>
        <v>0.13800000000000001</v>
      </c>
      <c r="K1272" s="32">
        <f>VLOOKUP($C1272,'Four Factors - Road'!$B:$O,10,FALSE)/100</f>
        <v>0.20499999999999999</v>
      </c>
      <c r="L1272" s="32">
        <f>VLOOKUP($C1272,'Four Factors - Road'!$B:$O,11,FALSE)/100</f>
        <v>0.52500000000000002</v>
      </c>
      <c r="M1272" s="32">
        <f>VLOOKUP($C1272,'Four Factors - Road'!$B:$O,12,FALSE)</f>
        <v>0.255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99.38</v>
      </c>
      <c r="Q1272" s="21">
        <f>(P1272+'Advanced - Road'!$S$33)/2</f>
        <v>99.100460878885315</v>
      </c>
      <c r="R1272" s="32">
        <f t="shared" ref="R1272" si="12463">AVERAGE(H1272,L1273)</f>
        <v>0.50150000000000006</v>
      </c>
      <c r="S1272" s="32">
        <f t="shared" ref="S1272" si="12464">AVERAGE(I1272,M1273)</f>
        <v>0.224</v>
      </c>
      <c r="T1272" s="32">
        <f t="shared" ref="T1272" si="12465">AVERAGE(J1272,N1273)</f>
        <v>0.13250000000000001</v>
      </c>
      <c r="U1272" s="32">
        <f t="shared" ref="U1272" si="12466">AVERAGE(K1272,O1273)</f>
        <v>0.22099999999999997</v>
      </c>
      <c r="V1272" s="21">
        <f>Q1272*Q1273/'Advanced - Home'!$S$33</f>
        <v>99.062468562484113</v>
      </c>
      <c r="W1272" s="21">
        <f t="shared" ref="W1272" si="12467">AVERAGE(V1272:V1273)</f>
        <v>99.059884555503473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0.27900000000000003</v>
      </c>
      <c r="J1273" s="32">
        <f>VLOOKUP($C1273,'Four Factors - Home'!$B:$O,9,FALSE)/100</f>
        <v>0.13</v>
      </c>
      <c r="K1273" s="32">
        <f>VLOOKUP($C1273,'Four Factors - Home'!$B:$O,10,FALSE)/100</f>
        <v>0.23699999999999999</v>
      </c>
      <c r="L1273" s="32">
        <f>VLOOKUP($C1273,'Four Factors - Home'!$B:$O,11,FALSE)/100</f>
        <v>0.5</v>
      </c>
      <c r="M1273" s="32">
        <f>VLOOKUP($C1273,'Four Factors - Home'!$B:$O,12,FALSE)</f>
        <v>0.214</v>
      </c>
      <c r="N1273" s="32">
        <f>VLOOKUP($C1273,'Four Factors - Home'!$B:$O,13,FALSE)/100</f>
        <v>0.127</v>
      </c>
      <c r="O1273" s="32">
        <f>VLOOKUP($C1273,'Four Factors - Home'!$B:$O,14,FALSE)/100</f>
        <v>0.23699999999999999</v>
      </c>
      <c r="P1273" s="21">
        <f>VLOOKUP($C1273,'Advanced - Home'!B:T,18,FALSE)</f>
        <v>98.74</v>
      </c>
      <c r="Q1273" s="21">
        <f>(P1273+'Advanced - Home'!$S$33)/2</f>
        <v>98.777883172561616</v>
      </c>
      <c r="R1273" s="32">
        <f t="shared" ref="R1273" si="12475">AVERAGE(H1273,L1272)</f>
        <v>0.54100000000000004</v>
      </c>
      <c r="S1273" s="32">
        <f t="shared" ref="S1273" si="12476">AVERAGE(I1273,M1272)</f>
        <v>0.26700000000000002</v>
      </c>
      <c r="T1273" s="32">
        <f t="shared" ref="T1273" si="12477">AVERAGE(J1273,N1272)</f>
        <v>0.1295</v>
      </c>
      <c r="U1273" s="32">
        <f t="shared" ref="U1273" si="12478">AVERAGE(K1273,O1272)</f>
        <v>0.23499999999999999</v>
      </c>
      <c r="V1273" s="21">
        <f>Q1273*Q1272/'Advanced - Road'!$S$33</f>
        <v>99.057300548522832</v>
      </c>
      <c r="W1273" s="21">
        <f t="shared" ref="W1273" si="12479">W1272</f>
        <v>99.059884555503473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0.503</v>
      </c>
      <c r="I1274" s="31">
        <f>VLOOKUP($C1274,'Four Factors - Road'!$B:$O,8,FALSE)</f>
        <v>0.23400000000000001</v>
      </c>
      <c r="J1274" s="31">
        <f>VLOOKUP($C1274,'Four Factors - Road'!$B:$O,9,FALSE)/100</f>
        <v>0.13800000000000001</v>
      </c>
      <c r="K1274" s="31">
        <f>VLOOKUP($C1274,'Four Factors - Road'!$B:$O,10,FALSE)/100</f>
        <v>0.20499999999999999</v>
      </c>
      <c r="L1274" s="31">
        <f>VLOOKUP($C1274,'Four Factors - Road'!$B:$O,11,FALSE)/100</f>
        <v>0.52500000000000002</v>
      </c>
      <c r="M1274" s="31">
        <f>VLOOKUP($C1274,'Four Factors - Road'!$B:$O,12,FALSE)</f>
        <v>0.255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99.38</v>
      </c>
      <c r="Q1274" s="17">
        <f>(P1274+'Advanced - Road'!$S$33)/2</f>
        <v>99.100460878885315</v>
      </c>
      <c r="R1274" s="31">
        <f t="shared" ref="R1274" si="12483">AVERAGE(H1274,L1275)</f>
        <v>0.503</v>
      </c>
      <c r="S1274" s="31">
        <f t="shared" ref="S1274" si="12484">AVERAGE(I1274,M1275)</f>
        <v>0.255</v>
      </c>
      <c r="T1274" s="31">
        <f t="shared" ref="T1274" si="12485">AVERAGE(J1274,N1275)</f>
        <v>0.14900000000000002</v>
      </c>
      <c r="U1274" s="31">
        <f t="shared" ref="U1274" si="12486">AVERAGE(K1274,O1275)</f>
        <v>0.2165</v>
      </c>
      <c r="V1274" s="17">
        <f>Q1274*Q1275/'Advanced - Home'!$S$33</f>
        <v>96.52517947090432</v>
      </c>
      <c r="W1274" s="17">
        <f t="shared" ref="W1274" si="12487">AVERAGE(V1274:V1275)</f>
        <v>96.522661648148841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0.246</v>
      </c>
      <c r="J1275" s="31">
        <f>VLOOKUP($C1275,'Four Factors - Home'!$B:$O,9,FALSE)/100</f>
        <v>0.127</v>
      </c>
      <c r="K1275" s="31">
        <f>VLOOKUP($C1275,'Four Factors - Home'!$B:$O,10,FALSE)/100</f>
        <v>0.188</v>
      </c>
      <c r="L1275" s="31">
        <f>VLOOKUP($C1275,'Four Factors - Home'!$B:$O,11,FALSE)/100</f>
        <v>0.503</v>
      </c>
      <c r="M1275" s="31">
        <f>VLOOKUP($C1275,'Four Factors - Home'!$B:$O,12,FALSE)</f>
        <v>0.27600000000000002</v>
      </c>
      <c r="N1275" s="31">
        <f>VLOOKUP($C1275,'Four Factors - Home'!$B:$O,13,FALSE)/100</f>
        <v>0.16</v>
      </c>
      <c r="O1275" s="31">
        <f>VLOOKUP($C1275,'Four Factors - Home'!$B:$O,14,FALSE)/100</f>
        <v>0.22800000000000001</v>
      </c>
      <c r="P1275" s="17">
        <f>VLOOKUP($C1275,'Advanced - Home'!B:T,18,FALSE)</f>
        <v>93.68</v>
      </c>
      <c r="Q1275" s="17">
        <f>(P1275+'Advanced - Home'!$S$33)/2</f>
        <v>96.247883172561615</v>
      </c>
      <c r="R1275" s="31">
        <f t="shared" ref="R1275" si="12495">AVERAGE(H1275,L1274)</f>
        <v>0.51900000000000002</v>
      </c>
      <c r="S1275" s="31">
        <f t="shared" ref="S1275" si="12496">AVERAGE(I1275,M1274)</f>
        <v>0.2505</v>
      </c>
      <c r="T1275" s="31">
        <f t="shared" ref="T1275" si="12497">AVERAGE(J1275,N1274)</f>
        <v>0.128</v>
      </c>
      <c r="U1275" s="31">
        <f t="shared" ref="U1275" si="12498">AVERAGE(K1275,O1274)</f>
        <v>0.21050000000000002</v>
      </c>
      <c r="V1275" s="17">
        <f>Q1275*Q1274/'Advanced - Road'!$S$33</f>
        <v>96.520143825393362</v>
      </c>
      <c r="W1275" s="17">
        <f t="shared" ref="W1275" si="12499">W1274</f>
        <v>96.522661648148841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0.503</v>
      </c>
      <c r="I1276" s="32">
        <f>VLOOKUP($C1276,'Four Factors - Road'!$B:$O,8,FALSE)</f>
        <v>0.23400000000000001</v>
      </c>
      <c r="J1276" s="32">
        <f>VLOOKUP($C1276,'Four Factors - Road'!$B:$O,9,FALSE)/100</f>
        <v>0.13800000000000001</v>
      </c>
      <c r="K1276" s="32">
        <f>VLOOKUP($C1276,'Four Factors - Road'!$B:$O,10,FALSE)/100</f>
        <v>0.20499999999999999</v>
      </c>
      <c r="L1276" s="32">
        <f>VLOOKUP($C1276,'Four Factors - Road'!$B:$O,11,FALSE)/100</f>
        <v>0.52500000000000002</v>
      </c>
      <c r="M1276" s="32">
        <f>VLOOKUP($C1276,'Four Factors - Road'!$B:$O,12,FALSE)</f>
        <v>0.255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99.38</v>
      </c>
      <c r="Q1276" s="21">
        <f>(P1276+'Advanced - Road'!$S$33)/2</f>
        <v>99.100460878885315</v>
      </c>
      <c r="R1276" s="32">
        <f t="shared" ref="R1276" si="12503">AVERAGE(H1276,L1277)</f>
        <v>0.51800000000000002</v>
      </c>
      <c r="S1276" s="32">
        <f t="shared" ref="S1276" si="12504">AVERAGE(I1276,M1277)</f>
        <v>0.2445</v>
      </c>
      <c r="T1276" s="32">
        <f t="shared" ref="T1276" si="12505">AVERAGE(J1276,N1277)</f>
        <v>0.1255</v>
      </c>
      <c r="U1276" s="32">
        <f t="shared" ref="U1276" si="12506">AVERAGE(K1276,O1277)</f>
        <v>0.20699999999999999</v>
      </c>
      <c r="V1276" s="21">
        <f>Q1276*Q1277/'Advanced - Home'!$S$33</f>
        <v>99.689269227400075</v>
      </c>
      <c r="W1276" s="21">
        <f t="shared" ref="W1276" si="12507">AVERAGE(V1276:V1277)</f>
        <v>99.686668870561448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0.53700000000000003</v>
      </c>
      <c r="I1277" s="32">
        <f>VLOOKUP($C1277,'Four Factors - Home'!$B:$O,8,FALSE)</f>
        <v>0.28599999999999998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0.28100000000000003</v>
      </c>
      <c r="L1277" s="32">
        <f>VLOOKUP($C1277,'Four Factors - Home'!$B:$O,11,FALSE)/100</f>
        <v>0.53299999999999992</v>
      </c>
      <c r="M1277" s="32">
        <f>VLOOKUP($C1277,'Four Factors - Home'!$B:$O,12,FALSE)</f>
        <v>0.255</v>
      </c>
      <c r="N1277" s="32">
        <f>VLOOKUP($C1277,'Four Factors - Home'!$B:$O,13,FALSE)/100</f>
        <v>0.113</v>
      </c>
      <c r="O1277" s="32">
        <f>VLOOKUP($C1277,'Four Factors - Home'!$B:$O,14,FALSE)/100</f>
        <v>0.20899999999999999</v>
      </c>
      <c r="P1277" s="21">
        <f>VLOOKUP($C1277,'Advanced - Home'!B:T,18,FALSE)</f>
        <v>99.99</v>
      </c>
      <c r="Q1277" s="21">
        <f>(P1277+'Advanced - Home'!$S$33)/2</f>
        <v>99.402883172561616</v>
      </c>
      <c r="R1277" s="32">
        <f t="shared" ref="R1277" si="12515">AVERAGE(H1277,L1276)</f>
        <v>0.53100000000000003</v>
      </c>
      <c r="S1277" s="32">
        <f t="shared" ref="S1277" si="12516">AVERAGE(I1277,M1276)</f>
        <v>0.27049999999999996</v>
      </c>
      <c r="T1277" s="32">
        <f t="shared" ref="T1277" si="12517">AVERAGE(J1277,N1276)</f>
        <v>0.13650000000000001</v>
      </c>
      <c r="U1277" s="32">
        <f t="shared" ref="U1277" si="12518">AVERAGE(K1277,O1276)</f>
        <v>0.25700000000000001</v>
      </c>
      <c r="V1277" s="21">
        <f>Q1277*Q1276/'Advanced - Road'!$S$33</f>
        <v>99.684068513722806</v>
      </c>
      <c r="W1277" s="21">
        <f t="shared" ref="W1277" si="12519">W1276</f>
        <v>99.686668870561448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0.503</v>
      </c>
      <c r="I1278" s="31">
        <f>VLOOKUP($C1278,'Four Factors - Road'!$B:$O,8,FALSE)</f>
        <v>0.23400000000000001</v>
      </c>
      <c r="J1278" s="31">
        <f>VLOOKUP($C1278,'Four Factors - Road'!$B:$O,9,FALSE)/100</f>
        <v>0.13800000000000001</v>
      </c>
      <c r="K1278" s="31">
        <f>VLOOKUP($C1278,'Four Factors - Road'!$B:$O,10,FALSE)/100</f>
        <v>0.20499999999999999</v>
      </c>
      <c r="L1278" s="31">
        <f>VLOOKUP($C1278,'Four Factors - Road'!$B:$O,11,FALSE)/100</f>
        <v>0.52500000000000002</v>
      </c>
      <c r="M1278" s="31">
        <f>VLOOKUP($C1278,'Four Factors - Road'!$B:$O,12,FALSE)</f>
        <v>0.255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99.38</v>
      </c>
      <c r="Q1278" s="17">
        <f>(P1278+'Advanced - Road'!$S$33)/2</f>
        <v>99.100460878885315</v>
      </c>
      <c r="R1278" s="31">
        <f t="shared" ref="R1278" si="12523">AVERAGE(H1278,L1279)</f>
        <v>0.497</v>
      </c>
      <c r="S1278" s="31">
        <f t="shared" ref="S1278" si="12524">AVERAGE(I1278,M1279)</f>
        <v>0.2535</v>
      </c>
      <c r="T1278" s="31">
        <f t="shared" ref="T1278" si="12525">AVERAGE(J1278,N1279)</f>
        <v>0.13850000000000001</v>
      </c>
      <c r="U1278" s="31">
        <f t="shared" ref="U1278" si="12526">AVERAGE(K1278,O1279)</f>
        <v>0.19750000000000001</v>
      </c>
      <c r="V1278" s="17">
        <f>Q1278*Q1279/'Advanced - Home'!$S$33</f>
        <v>98.841834728433696</v>
      </c>
      <c r="W1278" s="17">
        <f t="shared" ref="W1278" si="12527">AVERAGE(V1278:V1279)</f>
        <v>98.839256476603069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0.503</v>
      </c>
      <c r="I1279" s="31">
        <f>VLOOKUP($C1279,'Four Factors - Home'!$B:$O,8,FALSE)</f>
        <v>0.22600000000000001</v>
      </c>
      <c r="J1279" s="31">
        <f>VLOOKUP($C1279,'Four Factors - Home'!$B:$O,9,FALSE)/100</f>
        <v>0.124</v>
      </c>
      <c r="K1279" s="31">
        <f>VLOOKUP($C1279,'Four Factors - Home'!$B:$O,10,FALSE)/100</f>
        <v>0.24199999999999999</v>
      </c>
      <c r="L1279" s="31">
        <f>VLOOKUP($C1279,'Four Factors - Home'!$B:$O,11,FALSE)/100</f>
        <v>0.49099999999999999</v>
      </c>
      <c r="M1279" s="31">
        <f>VLOOKUP($C1279,'Four Factors - Home'!$B:$O,12,FALSE)</f>
        <v>0.27300000000000002</v>
      </c>
      <c r="N1279" s="31">
        <f>VLOOKUP($C1279,'Four Factors - Home'!$B:$O,13,FALSE)/100</f>
        <v>0.13900000000000001</v>
      </c>
      <c r="O1279" s="31">
        <f>VLOOKUP($C1279,'Four Factors - Home'!$B:$O,14,FALSE)/100</f>
        <v>0.19</v>
      </c>
      <c r="P1279" s="17">
        <f>VLOOKUP($C1279,'Advanced - Home'!B:T,18,FALSE)</f>
        <v>98.3</v>
      </c>
      <c r="Q1279" s="17">
        <f>(P1279+'Advanced - Home'!$S$33)/2</f>
        <v>98.557883172561617</v>
      </c>
      <c r="R1279" s="31">
        <f t="shared" ref="R1279" si="12535">AVERAGE(H1279,L1278)</f>
        <v>0.51400000000000001</v>
      </c>
      <c r="S1279" s="31">
        <f t="shared" ref="S1279" si="12536">AVERAGE(I1279,M1278)</f>
        <v>0.24049999999999999</v>
      </c>
      <c r="T1279" s="31">
        <f t="shared" ref="T1279" si="12537">AVERAGE(J1279,N1278)</f>
        <v>0.1265</v>
      </c>
      <c r="U1279" s="31">
        <f t="shared" ref="U1279" si="12538">AVERAGE(K1279,O1278)</f>
        <v>0.23749999999999999</v>
      </c>
      <c r="V1279" s="17">
        <f>Q1279*Q1278/'Advanced - Road'!$S$33</f>
        <v>98.836678224772442</v>
      </c>
      <c r="W1279" s="17">
        <f t="shared" ref="W1279" si="12539">W1278</f>
        <v>98.839256476603069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0.503</v>
      </c>
      <c r="I1280" s="32">
        <f>VLOOKUP($C1280,'Four Factors - Road'!$B:$O,8,FALSE)</f>
        <v>0.23400000000000001</v>
      </c>
      <c r="J1280" s="32">
        <f>VLOOKUP($C1280,'Four Factors - Road'!$B:$O,9,FALSE)/100</f>
        <v>0.13800000000000001</v>
      </c>
      <c r="K1280" s="32">
        <f>VLOOKUP($C1280,'Four Factors - Road'!$B:$O,10,FALSE)/100</f>
        <v>0.20499999999999999</v>
      </c>
      <c r="L1280" s="32">
        <f>VLOOKUP($C1280,'Four Factors - Road'!$B:$O,11,FALSE)/100</f>
        <v>0.52500000000000002</v>
      </c>
      <c r="M1280" s="32">
        <f>VLOOKUP($C1280,'Four Factors - Road'!$B:$O,12,FALSE)</f>
        <v>0.255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99.38</v>
      </c>
      <c r="Q1280" s="21">
        <f>(P1280+'Advanced - Road'!$S$33)/2</f>
        <v>99.100460878885315</v>
      </c>
      <c r="R1280" s="32">
        <f t="shared" ref="R1280" si="12543">AVERAGE(H1280,L1281)</f>
        <v>0.49</v>
      </c>
      <c r="S1280" s="32">
        <f t="shared" ref="S1280" si="12544">AVERAGE(I1280,M1281)</f>
        <v>0.24399999999999999</v>
      </c>
      <c r="T1280" s="32">
        <f t="shared" ref="T1280" si="12545">AVERAGE(J1280,N1281)</f>
        <v>0.14000000000000001</v>
      </c>
      <c r="U1280" s="32">
        <f t="shared" ref="U1280" si="12546">AVERAGE(K1280,O1281)</f>
        <v>0.21999999999999997</v>
      </c>
      <c r="V1280" s="21">
        <f>Q1280*Q1281/'Advanced - Home'!$S$33</f>
        <v>101.05318747425721</v>
      </c>
      <c r="W1280" s="21">
        <f t="shared" ref="W1280" si="12547">AVERAGE(V1280:V1281)</f>
        <v>101.05055154012757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100.76288317256162</v>
      </c>
      <c r="R1281" s="32">
        <f t="shared" ref="R1281" si="12555">AVERAGE(H1281,L1280)</f>
        <v>0.55800000000000005</v>
      </c>
      <c r="S1281" s="32">
        <f t="shared" ref="S1281" si="12556">AVERAGE(I1281,M1280)</f>
        <v>0.255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101.04791560599794</v>
      </c>
      <c r="W1281" s="21">
        <f t="shared" ref="W1281" si="12559">W1280</f>
        <v>101.05055154012757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0.503</v>
      </c>
      <c r="I1282" s="31">
        <f>VLOOKUP($C1282,'Four Factors - Road'!$B:$O,8,FALSE)</f>
        <v>0.23400000000000001</v>
      </c>
      <c r="J1282" s="31">
        <f>VLOOKUP($C1282,'Four Factors - Road'!$B:$O,9,FALSE)/100</f>
        <v>0.13800000000000001</v>
      </c>
      <c r="K1282" s="31">
        <f>VLOOKUP($C1282,'Four Factors - Road'!$B:$O,10,FALSE)/100</f>
        <v>0.20499999999999999</v>
      </c>
      <c r="L1282" s="31">
        <f>VLOOKUP($C1282,'Four Factors - Road'!$B:$O,11,FALSE)/100</f>
        <v>0.52500000000000002</v>
      </c>
      <c r="M1282" s="31">
        <f>VLOOKUP($C1282,'Four Factors - Road'!$B:$O,12,FALSE)</f>
        <v>0.255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99.38</v>
      </c>
      <c r="Q1282" s="17">
        <f>(P1282+'Advanced - Road'!$S$33)/2</f>
        <v>99.100460878885315</v>
      </c>
      <c r="R1282" s="31">
        <f t="shared" ref="R1282" si="12563">AVERAGE(H1282,L1283)</f>
        <v>0.50600000000000001</v>
      </c>
      <c r="S1282" s="31">
        <f t="shared" ref="S1282" si="12564">AVERAGE(I1282,M1283)</f>
        <v>0.23549999999999999</v>
      </c>
      <c r="T1282" s="31">
        <f t="shared" ref="T1282" si="12565">AVERAGE(J1282,N1283)</f>
        <v>0.14350000000000002</v>
      </c>
      <c r="U1282" s="31">
        <f t="shared" ref="U1282" si="12566">AVERAGE(K1282,O1283)</f>
        <v>0.22550000000000001</v>
      </c>
      <c r="V1282" s="17">
        <f>Q1282*Q1283/'Advanced - Home'!$S$33</f>
        <v>100.89272650403872</v>
      </c>
      <c r="W1282" s="17">
        <f t="shared" ref="W1282" si="12567">AVERAGE(V1282:V1283)</f>
        <v>100.89009475547273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107</v>
      </c>
      <c r="Z1282" s="19">
        <f t="shared" ref="Z1282" si="12568">Y1283-Y1282</f>
        <v>8</v>
      </c>
      <c r="AA1282" s="19">
        <f t="shared" ref="AA1282" si="12569">Y1282+Y1283</f>
        <v>222</v>
      </c>
      <c r="AB1282" s="4">
        <f t="shared" ref="AB1282" si="12570">D1282-Z1282</f>
        <v>-8</v>
      </c>
      <c r="AC1282" s="4">
        <f t="shared" ref="AC1282" si="12571">AA1282-E1282</f>
        <v>222</v>
      </c>
      <c r="AD1282" s="4">
        <f t="shared" si="12211"/>
        <v>107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0.54500000000000004</v>
      </c>
      <c r="I1283" s="31">
        <f>VLOOKUP($C1283,'Four Factors - Home'!$B:$O,8,FALSE)</f>
        <v>0.312</v>
      </c>
      <c r="J1283" s="31">
        <f>VLOOKUP($C1283,'Four Factors - Home'!$B:$O,9,FALSE)/100</f>
        <v>0.13800000000000001</v>
      </c>
      <c r="K1283" s="31">
        <f>VLOOKUP($C1283,'Four Factors - Home'!$B:$O,10,FALSE)/100</f>
        <v>0.252</v>
      </c>
      <c r="L1283" s="31">
        <f>VLOOKUP($C1283,'Four Factors - Home'!$B:$O,11,FALSE)/100</f>
        <v>0.50900000000000001</v>
      </c>
      <c r="M1283" s="31">
        <f>VLOOKUP($C1283,'Four Factors - Home'!$B:$O,12,FALSE)</f>
        <v>0.23699999999999999</v>
      </c>
      <c r="N1283" s="31">
        <f>VLOOKUP($C1283,'Four Factors - Home'!$B:$O,13,FALSE)/100</f>
        <v>0.14899999999999999</v>
      </c>
      <c r="O1283" s="31">
        <f>VLOOKUP($C1283,'Four Factors - Home'!$B:$O,14,FALSE)/100</f>
        <v>0.24600000000000002</v>
      </c>
      <c r="P1283" s="17">
        <f>VLOOKUP($C1283,'Advanced - Home'!B:T,18,FALSE)</f>
        <v>102.39</v>
      </c>
      <c r="Q1283" s="17">
        <f>(P1283+'Advanced - Home'!$S$33)/2</f>
        <v>100.60288317256162</v>
      </c>
      <c r="R1283" s="31">
        <f t="shared" ref="R1283" si="12575">AVERAGE(H1283,L1282)</f>
        <v>0.53500000000000003</v>
      </c>
      <c r="S1283" s="31">
        <f t="shared" ref="S1283" si="12576">AVERAGE(I1283,M1282)</f>
        <v>0.28349999999999997</v>
      </c>
      <c r="T1283" s="31">
        <f t="shared" ref="T1283" si="12577">AVERAGE(J1283,N1282)</f>
        <v>0.13350000000000001</v>
      </c>
      <c r="U1283" s="31">
        <f t="shared" ref="U1283" si="12578">AVERAGE(K1283,O1282)</f>
        <v>0.24249999999999999</v>
      </c>
      <c r="V1283" s="17">
        <f>Q1283*Q1282/'Advanced - Road'!$S$33</f>
        <v>100.88746300690674</v>
      </c>
      <c r="W1283" s="17">
        <f t="shared" ref="W1283" si="12579">W1282</f>
        <v>100.89009475547273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-8</v>
      </c>
      <c r="AA1283" s="19">
        <f t="shared" ref="AA1283" si="12581">AA1282</f>
        <v>222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0.503</v>
      </c>
      <c r="I1284" s="32">
        <f>VLOOKUP($C1284,'Four Factors - Road'!$B:$O,8,FALSE)</f>
        <v>0.23400000000000001</v>
      </c>
      <c r="J1284" s="32">
        <f>VLOOKUP($C1284,'Four Factors - Road'!$B:$O,9,FALSE)/100</f>
        <v>0.13800000000000001</v>
      </c>
      <c r="K1284" s="32">
        <f>VLOOKUP($C1284,'Four Factors - Road'!$B:$O,10,FALSE)/100</f>
        <v>0.20499999999999999</v>
      </c>
      <c r="L1284" s="32">
        <f>VLOOKUP($C1284,'Four Factors - Road'!$B:$O,11,FALSE)/100</f>
        <v>0.52500000000000002</v>
      </c>
      <c r="M1284" s="32">
        <f>VLOOKUP($C1284,'Four Factors - Road'!$B:$O,12,FALSE)</f>
        <v>0.255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99.38</v>
      </c>
      <c r="Q1284" s="21">
        <f>(P1284+'Advanced - Road'!$S$33)/2</f>
        <v>99.100460878885315</v>
      </c>
      <c r="R1284" s="32">
        <f t="shared" ref="R1284" si="12583">AVERAGE(H1284,L1285)</f>
        <v>0.5</v>
      </c>
      <c r="S1284" s="32">
        <f t="shared" ref="S1284" si="12584">AVERAGE(I1284,M1285)</f>
        <v>0.25750000000000001</v>
      </c>
      <c r="T1284" s="32">
        <f t="shared" ref="T1284" si="12585">AVERAGE(J1284,N1285)</f>
        <v>0.14400000000000002</v>
      </c>
      <c r="U1284" s="32">
        <f t="shared" ref="U1284" si="12586">AVERAGE(K1284,O1285)</f>
        <v>0.22199999999999998</v>
      </c>
      <c r="V1284" s="21">
        <f>Q1284*Q1285/'Advanced - Home'!$S$33</f>
        <v>99.017338914610178</v>
      </c>
      <c r="W1284" s="21">
        <f t="shared" ref="W1284" si="12587">AVERAGE(V1284:V1285)</f>
        <v>99.014756084819311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0.52500000000000002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98.732883172561628</v>
      </c>
      <c r="R1285" s="32">
        <f t="shared" ref="R1285" si="12595">AVERAGE(H1285,L1284)</f>
        <v>0.52500000000000002</v>
      </c>
      <c r="S1285" s="32">
        <f t="shared" ref="S1285" si="12596">AVERAGE(I1285,M1284)</f>
        <v>0.253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99.012173255028443</v>
      </c>
      <c r="W1285" s="21">
        <f t="shared" ref="W1285" si="12599">W1284</f>
        <v>99.014756084819311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0.503</v>
      </c>
      <c r="I1286" s="31">
        <f>VLOOKUP($C1286,'Four Factors - Road'!$B:$O,8,FALSE)</f>
        <v>0.23400000000000001</v>
      </c>
      <c r="J1286" s="31">
        <f>VLOOKUP($C1286,'Four Factors - Road'!$B:$O,9,FALSE)/100</f>
        <v>0.13800000000000001</v>
      </c>
      <c r="K1286" s="31">
        <f>VLOOKUP($C1286,'Four Factors - Road'!$B:$O,10,FALSE)/100</f>
        <v>0.20499999999999999</v>
      </c>
      <c r="L1286" s="31">
        <f>VLOOKUP($C1286,'Four Factors - Road'!$B:$O,11,FALSE)/100</f>
        <v>0.52500000000000002</v>
      </c>
      <c r="M1286" s="31">
        <f>VLOOKUP($C1286,'Four Factors - Road'!$B:$O,12,FALSE)</f>
        <v>0.255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99.38</v>
      </c>
      <c r="Q1286" s="17">
        <f>(P1286+'Advanced - Road'!$S$33)/2</f>
        <v>99.100460878885315</v>
      </c>
      <c r="R1286" s="31">
        <f t="shared" ref="R1286" si="12603">AVERAGE(H1286,L1287)</f>
        <v>0.4955</v>
      </c>
      <c r="S1286" s="31">
        <f t="shared" ref="S1286" si="12604">AVERAGE(I1286,M1287)</f>
        <v>0.25750000000000001</v>
      </c>
      <c r="T1286" s="31">
        <f t="shared" ref="T1286" si="12605">AVERAGE(J1286,N1287)</f>
        <v>0.14450000000000002</v>
      </c>
      <c r="U1286" s="31">
        <f t="shared" ref="U1286" si="12606">AVERAGE(K1286,O1287)</f>
        <v>0.22649999999999998</v>
      </c>
      <c r="V1286" s="17">
        <f>Q1286*Q1287/'Advanced - Home'!$S$33</f>
        <v>98.912036402904278</v>
      </c>
      <c r="W1286" s="17">
        <f t="shared" ref="W1286" si="12607">AVERAGE(V1286:V1287)</f>
        <v>98.909456319889557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7</v>
      </c>
      <c r="AA1286" s="19">
        <f t="shared" ref="AA1286" si="12609">Y1286+Y1287</f>
        <v>215</v>
      </c>
      <c r="AB1286" s="4">
        <f t="shared" ref="AB1286" si="12610">D1286-Z1286</f>
        <v>-7</v>
      </c>
      <c r="AC1286" s="4">
        <f t="shared" ref="AC1286" si="12611">AA1286-E1286</f>
        <v>215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0.53799999999999992</v>
      </c>
      <c r="I1287" s="31">
        <f>VLOOKUP($C1287,'Four Factors - Home'!$B:$O,8,FALSE)</f>
        <v>0.29599999999999999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0.48799999999999999</v>
      </c>
      <c r="M1287" s="31">
        <f>VLOOKUP($C1287,'Four Factors - Home'!$B:$O,12,FALSE)</f>
        <v>0.28100000000000003</v>
      </c>
      <c r="N1287" s="31">
        <f>VLOOKUP($C1287,'Four Factors - Home'!$B:$O,13,FALSE)/100</f>
        <v>0.151</v>
      </c>
      <c r="O1287" s="31">
        <f>VLOOKUP($C1287,'Four Factors - Home'!$B:$O,14,FALSE)/100</f>
        <v>0.248</v>
      </c>
      <c r="P1287" s="17">
        <f>VLOOKUP($C1287,'Advanced - Home'!B:T,18,FALSE)</f>
        <v>98.44</v>
      </c>
      <c r="Q1287" s="17">
        <f>(P1287+'Advanced - Home'!$S$33)/2</f>
        <v>98.62788317256161</v>
      </c>
      <c r="R1287" s="31">
        <f t="shared" ref="R1287" si="12615">AVERAGE(H1287,L1286)</f>
        <v>0.53149999999999997</v>
      </c>
      <c r="S1287" s="31">
        <f t="shared" ref="S1287" si="12616">AVERAGE(I1287,M1286)</f>
        <v>0.27549999999999997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0.22700000000000001</v>
      </c>
      <c r="V1287" s="17">
        <f>Q1287*Q1286/'Advanced - Road'!$S$33</f>
        <v>98.906876236874822</v>
      </c>
      <c r="W1287" s="17">
        <f t="shared" ref="W1287" si="12619">W1286</f>
        <v>98.909456319889557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-7</v>
      </c>
      <c r="AA1287" s="19">
        <f t="shared" ref="AA1287" si="12621">AA1286</f>
        <v>215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0.503</v>
      </c>
      <c r="I1288" s="32">
        <f>VLOOKUP($C1288,'Four Factors - Road'!$B:$O,8,FALSE)</f>
        <v>0.23400000000000001</v>
      </c>
      <c r="J1288" s="32">
        <f>VLOOKUP($C1288,'Four Factors - Road'!$B:$O,9,FALSE)/100</f>
        <v>0.13800000000000001</v>
      </c>
      <c r="K1288" s="32">
        <f>VLOOKUP($C1288,'Four Factors - Road'!$B:$O,10,FALSE)/100</f>
        <v>0.20499999999999999</v>
      </c>
      <c r="L1288" s="32">
        <f>VLOOKUP($C1288,'Four Factors - Road'!$B:$O,11,FALSE)/100</f>
        <v>0.52500000000000002</v>
      </c>
      <c r="M1288" s="32">
        <f>VLOOKUP($C1288,'Four Factors - Road'!$B:$O,12,FALSE)</f>
        <v>0.255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99.38</v>
      </c>
      <c r="Q1288" s="21">
        <f>(P1288+'Advanced - Road'!$S$33)/2</f>
        <v>99.100460878885315</v>
      </c>
      <c r="R1288" s="32">
        <f t="shared" ref="R1288" si="12623">AVERAGE(H1288,L1289)</f>
        <v>0.51750000000000007</v>
      </c>
      <c r="S1288" s="32">
        <f t="shared" ref="S1288" si="12624">AVERAGE(I1288,M1289)</f>
        <v>0.251</v>
      </c>
      <c r="T1288" s="32">
        <f t="shared" ref="T1288" si="12625">AVERAGE(J1288,N1289)</f>
        <v>0.14100000000000001</v>
      </c>
      <c r="U1288" s="32">
        <f t="shared" ref="U1288" si="12626">AVERAGE(K1288,O1289)</f>
        <v>0.21949999999999997</v>
      </c>
      <c r="V1288" s="21">
        <f>Q1288*Q1289/'Advanced - Home'!$S$33</f>
        <v>99.869787818895873</v>
      </c>
      <c r="W1288" s="21">
        <f t="shared" ref="W1288" si="12627">AVERAGE(V1288:V1289)</f>
        <v>99.867182753298138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2</v>
      </c>
      <c r="AA1288" s="23">
        <f t="shared" ref="AA1288" si="12629">Y1288+Y1289</f>
        <v>218</v>
      </c>
      <c r="AB1288" s="22">
        <f t="shared" ref="AB1288" si="12630">D1288-Z1288</f>
        <v>-2</v>
      </c>
      <c r="AC1288" s="22">
        <f t="shared" ref="AC1288" si="12631">AA1288-E1288</f>
        <v>218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0.51500000000000001</v>
      </c>
      <c r="I1289" s="32">
        <f>VLOOKUP($C1289,'Four Factors - Home'!$B:$O,8,FALSE)</f>
        <v>0.26200000000000001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0.26400000000000001</v>
      </c>
      <c r="L1289" s="32">
        <f>VLOOKUP($C1289,'Four Factors - Home'!$B:$O,11,FALSE)/100</f>
        <v>0.53200000000000003</v>
      </c>
      <c r="M1289" s="32">
        <f>VLOOKUP($C1289,'Four Factors - Home'!$B:$O,12,FALSE)</f>
        <v>0.26800000000000002</v>
      </c>
      <c r="N1289" s="32">
        <f>VLOOKUP($C1289,'Four Factors - Home'!$B:$O,13,FALSE)/100</f>
        <v>0.14400000000000002</v>
      </c>
      <c r="O1289" s="32">
        <f>VLOOKUP($C1289,'Four Factors - Home'!$B:$O,14,FALSE)/100</f>
        <v>0.23399999999999999</v>
      </c>
      <c r="P1289" s="21">
        <f>VLOOKUP($C1289,'Advanced - Home'!B:T,18,FALSE)</f>
        <v>100.35</v>
      </c>
      <c r="Q1289" s="21">
        <f>(P1289+'Advanced - Home'!$S$33)/2</f>
        <v>99.582883172561623</v>
      </c>
      <c r="R1289" s="32">
        <f t="shared" ref="R1289" si="12635">AVERAGE(H1289,L1288)</f>
        <v>0.52</v>
      </c>
      <c r="S1289" s="32">
        <f t="shared" ref="S1289" si="12636">AVERAGE(I1289,M1288)</f>
        <v>0.25850000000000001</v>
      </c>
      <c r="T1289" s="32">
        <f t="shared" ref="T1289" si="12637">AVERAGE(J1289,N1288)</f>
        <v>0.13800000000000001</v>
      </c>
      <c r="U1289" s="32">
        <f t="shared" ref="U1289" si="12638">AVERAGE(K1289,O1288)</f>
        <v>0.2485</v>
      </c>
      <c r="V1289" s="21">
        <f>Q1289*Q1288/'Advanced - Road'!$S$33</f>
        <v>99.864577687700404</v>
      </c>
      <c r="W1289" s="21">
        <f t="shared" ref="W1289" si="12639">W1288</f>
        <v>99.867182753298138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110</v>
      </c>
      <c r="Z1289" s="23">
        <f t="shared" ref="Z1289" si="12640">-Z1288</f>
        <v>-2</v>
      </c>
      <c r="AA1289" s="23">
        <f t="shared" ref="AA1289" si="12641">AA1288</f>
        <v>218</v>
      </c>
      <c r="AB1289" s="22"/>
      <c r="AC1289" s="22"/>
      <c r="AD1289" s="22">
        <f t="shared" si="12211"/>
        <v>110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0.503</v>
      </c>
      <c r="I1290" s="31">
        <f>VLOOKUP($C1290,'Four Factors - Road'!$B:$O,8,FALSE)</f>
        <v>0.23400000000000001</v>
      </c>
      <c r="J1290" s="31">
        <f>VLOOKUP($C1290,'Four Factors - Road'!$B:$O,9,FALSE)/100</f>
        <v>0.13800000000000001</v>
      </c>
      <c r="K1290" s="31">
        <f>VLOOKUP($C1290,'Four Factors - Road'!$B:$O,10,FALSE)/100</f>
        <v>0.20499999999999999</v>
      </c>
      <c r="L1290" s="31">
        <f>VLOOKUP($C1290,'Four Factors - Road'!$B:$O,11,FALSE)/100</f>
        <v>0.52500000000000002</v>
      </c>
      <c r="M1290" s="31">
        <f>VLOOKUP($C1290,'Four Factors - Road'!$B:$O,12,FALSE)</f>
        <v>0.255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99.38</v>
      </c>
      <c r="Q1290" s="17">
        <f>(P1290+'Advanced - Road'!$S$33)/2</f>
        <v>99.100460878885315</v>
      </c>
      <c r="R1290" s="31">
        <f t="shared" ref="R1290" si="12643">AVERAGE(H1290,L1291)</f>
        <v>0.49</v>
      </c>
      <c r="S1290" s="31">
        <f t="shared" ref="S1290" si="12644">AVERAGE(I1290,M1291)</f>
        <v>0.29299999999999998</v>
      </c>
      <c r="T1290" s="31">
        <f t="shared" ref="T1290" si="12645">AVERAGE(J1290,N1291)</f>
        <v>0.14450000000000002</v>
      </c>
      <c r="U1290" s="31">
        <f t="shared" ref="U1290" si="12646">AVERAGE(K1290,O1291)</f>
        <v>0.20849999999999999</v>
      </c>
      <c r="V1290" s="17">
        <f>Q1290*Q1291/'Advanced - Home'!$S$33</f>
        <v>97.638377451795066</v>
      </c>
      <c r="W1290" s="17">
        <f t="shared" ref="W1290" si="12647">AVERAGE(V1290:V1291)</f>
        <v>97.635830591691786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0.46899999999999997</v>
      </c>
      <c r="I1291" s="31">
        <f>VLOOKUP($C1291,'Four Factors - Home'!$B:$O,8,FALSE)</f>
        <v>0.29699999999999999</v>
      </c>
      <c r="J1291" s="31">
        <f>VLOOKUP($C1291,'Four Factors - Home'!$B:$O,9,FALSE)/100</f>
        <v>0.14199999999999999</v>
      </c>
      <c r="K1291" s="31">
        <f>VLOOKUP($C1291,'Four Factors - Home'!$B:$O,10,FALSE)/100</f>
        <v>0.27399999999999997</v>
      </c>
      <c r="L1291" s="31">
        <f>VLOOKUP($C1291,'Four Factors - Home'!$B:$O,11,FALSE)/100</f>
        <v>0.47700000000000004</v>
      </c>
      <c r="M1291" s="31">
        <f>VLOOKUP($C1291,'Four Factors - Home'!$B:$O,12,FALSE)</f>
        <v>0.35199999999999998</v>
      </c>
      <c r="N1291" s="31">
        <f>VLOOKUP($C1291,'Four Factors - Home'!$B:$O,13,FALSE)/100</f>
        <v>0.151</v>
      </c>
      <c r="O1291" s="31">
        <f>VLOOKUP($C1291,'Four Factors - Home'!$B:$O,14,FALSE)/100</f>
        <v>0.21199999999999999</v>
      </c>
      <c r="P1291" s="17">
        <f>VLOOKUP($C1291,'Advanced - Home'!B:T,18,FALSE)</f>
        <v>95.9</v>
      </c>
      <c r="Q1291" s="17">
        <f>(P1291+'Advanced - Home'!$S$33)/2</f>
        <v>97.357883172561628</v>
      </c>
      <c r="R1291" s="31">
        <f t="shared" ref="R1291" si="12655">AVERAGE(H1291,L1290)</f>
        <v>0.497</v>
      </c>
      <c r="S1291" s="31">
        <f t="shared" ref="S1291" si="12656">AVERAGE(I1291,M1290)</f>
        <v>0.27600000000000002</v>
      </c>
      <c r="T1291" s="31">
        <f t="shared" ref="T1291" si="12657">AVERAGE(J1291,N1290)</f>
        <v>0.13550000000000001</v>
      </c>
      <c r="U1291" s="31">
        <f t="shared" ref="U1291" si="12658">AVERAGE(K1291,O1290)</f>
        <v>0.2535</v>
      </c>
      <c r="V1291" s="17">
        <f>Q1291*Q1290/'Advanced - Road'!$S$33</f>
        <v>97.633283731588506</v>
      </c>
      <c r="W1291" s="17">
        <f t="shared" ref="W1291" si="12659">W1290</f>
        <v>97.635830591691786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0.503</v>
      </c>
      <c r="I1292" s="32">
        <f>VLOOKUP($C1292,'Four Factors - Road'!$B:$O,8,FALSE)</f>
        <v>0.23400000000000001</v>
      </c>
      <c r="J1292" s="32">
        <f>VLOOKUP($C1292,'Four Factors - Road'!$B:$O,9,FALSE)/100</f>
        <v>0.13800000000000001</v>
      </c>
      <c r="K1292" s="32">
        <f>VLOOKUP($C1292,'Four Factors - Road'!$B:$O,10,FALSE)/100</f>
        <v>0.20499999999999999</v>
      </c>
      <c r="L1292" s="32">
        <f>VLOOKUP($C1292,'Four Factors - Road'!$B:$O,11,FALSE)/100</f>
        <v>0.52500000000000002</v>
      </c>
      <c r="M1292" s="32">
        <f>VLOOKUP($C1292,'Four Factors - Road'!$B:$O,12,FALSE)</f>
        <v>0.255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99.38</v>
      </c>
      <c r="Q1292" s="21">
        <f>(P1292+'Advanced - Road'!$S$33)/2</f>
        <v>99.100460878885315</v>
      </c>
      <c r="R1292" s="32">
        <f t="shared" ref="R1292" si="12663">AVERAGE(H1292,L1293)</f>
        <v>0.496</v>
      </c>
      <c r="S1292" s="32">
        <f t="shared" ref="S1292" si="12664">AVERAGE(I1292,M1293)</f>
        <v>0.248</v>
      </c>
      <c r="T1292" s="32">
        <f t="shared" ref="T1292" si="12665">AVERAGE(J1292,N1293)</f>
        <v>0.13600000000000001</v>
      </c>
      <c r="U1292" s="32">
        <f t="shared" ref="U1292" si="12666">AVERAGE(K1292,O1293)</f>
        <v>0.2135</v>
      </c>
      <c r="V1292" s="21">
        <f>Q1292*Q1293/'Advanced - Home'!$S$33</f>
        <v>98.786676269921088</v>
      </c>
      <c r="W1292" s="21">
        <f t="shared" ref="W1292" si="12667">AVERAGE(V1292:V1293)</f>
        <v>98.784099456877968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0.53100000000000003</v>
      </c>
      <c r="I1293" s="32">
        <f>VLOOKUP($C1293,'Four Factors - Home'!$B:$O,8,FALSE)</f>
        <v>0.27100000000000002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0.221</v>
      </c>
      <c r="L1293" s="32">
        <f>VLOOKUP($C1293,'Four Factors - Home'!$B:$O,11,FALSE)/100</f>
        <v>0.48899999999999999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0.222</v>
      </c>
      <c r="P1293" s="21">
        <f>VLOOKUP($C1293,'Advanced - Home'!B:T,18,FALSE)</f>
        <v>98.19</v>
      </c>
      <c r="Q1293" s="21">
        <f>(P1293+'Advanced - Home'!$S$33)/2</f>
        <v>98.50288317256161</v>
      </c>
      <c r="R1293" s="32">
        <f t="shared" ref="R1293" si="12675">AVERAGE(H1293,L1292)</f>
        <v>0.52800000000000002</v>
      </c>
      <c r="S1293" s="32">
        <f t="shared" ref="S1293" si="12676">AVERAGE(I1293,M1292)</f>
        <v>0.26300000000000001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0.22700000000000001</v>
      </c>
      <c r="V1293" s="21">
        <f>Q1293*Q1292/'Advanced - Road'!$S$33</f>
        <v>98.781522643834847</v>
      </c>
      <c r="W1293" s="21">
        <f t="shared" ref="W1293" si="12679">W1292</f>
        <v>98.784099456877968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0.503</v>
      </c>
      <c r="I1294" s="31">
        <f>VLOOKUP($C1294,'Four Factors - Road'!$B:$O,8,FALSE)</f>
        <v>0.23400000000000001</v>
      </c>
      <c r="J1294" s="31">
        <f>VLOOKUP($C1294,'Four Factors - Road'!$B:$O,9,FALSE)/100</f>
        <v>0.13800000000000001</v>
      </c>
      <c r="K1294" s="31">
        <f>VLOOKUP($C1294,'Four Factors - Road'!$B:$O,10,FALSE)/100</f>
        <v>0.20499999999999999</v>
      </c>
      <c r="L1294" s="31">
        <f>VLOOKUP($C1294,'Four Factors - Road'!$B:$O,11,FALSE)/100</f>
        <v>0.52500000000000002</v>
      </c>
      <c r="M1294" s="31">
        <f>VLOOKUP($C1294,'Four Factors - Road'!$B:$O,12,FALSE)</f>
        <v>0.255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99.38</v>
      </c>
      <c r="Q1294" s="17">
        <f>(P1294+'Advanced - Road'!$S$33)/2</f>
        <v>99.100460878885315</v>
      </c>
      <c r="R1294" s="31">
        <f t="shared" ref="R1294" si="12683">AVERAGE(H1294,L1295)</f>
        <v>0.51350000000000007</v>
      </c>
      <c r="S1294" s="31">
        <f t="shared" ref="S1294" si="12684">AVERAGE(I1294,M1295)</f>
        <v>0.26850000000000002</v>
      </c>
      <c r="T1294" s="31">
        <f t="shared" ref="T1294" si="12685">AVERAGE(J1294,N1295)</f>
        <v>0.15000000000000002</v>
      </c>
      <c r="U1294" s="31">
        <f t="shared" ref="U1294" si="12686">AVERAGE(K1294,O1295)</f>
        <v>0.21949999999999997</v>
      </c>
      <c r="V1294" s="17">
        <f>Q1294*Q1295/'Advanced - Home'!$S$33</f>
        <v>98.85186353907234</v>
      </c>
      <c r="W1294" s="17">
        <f t="shared" ref="W1294" si="12687">AVERAGE(V1294:V1295)</f>
        <v>98.849285025643979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106</v>
      </c>
      <c r="Z1294" s="19">
        <f t="shared" ref="Z1294" si="12688">Y1295-Y1294</f>
        <v>4</v>
      </c>
      <c r="AA1294" s="19">
        <f t="shared" ref="AA1294" si="12689">Y1294+Y1295</f>
        <v>216</v>
      </c>
      <c r="AB1294" s="4">
        <f t="shared" ref="AB1294" si="12690">D1294-Z1294</f>
        <v>-4</v>
      </c>
      <c r="AC1294" s="4">
        <f t="shared" ref="AC1294" si="12691">AA1294-E1294</f>
        <v>216</v>
      </c>
      <c r="AD1294" s="4">
        <f t="shared" si="12211"/>
        <v>106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0.53500000000000003</v>
      </c>
      <c r="I1295" s="31">
        <f>VLOOKUP($C1295,'Four Factors - Home'!$B:$O,8,FALSE)</f>
        <v>0.29599999999999999</v>
      </c>
      <c r="J1295" s="31">
        <f>VLOOKUP($C1295,'Four Factors - Home'!$B:$O,9,FALSE)/100</f>
        <v>0.14099999999999999</v>
      </c>
      <c r="K1295" s="31">
        <f>VLOOKUP($C1295,'Four Factors - Home'!$B:$O,10,FALSE)/100</f>
        <v>0.21199999999999999</v>
      </c>
      <c r="L1295" s="31">
        <f>VLOOKUP($C1295,'Four Factors - Home'!$B:$O,11,FALSE)/100</f>
        <v>0.52400000000000002</v>
      </c>
      <c r="M1295" s="31">
        <f>VLOOKUP($C1295,'Four Factors - Home'!$B:$O,12,FALSE)</f>
        <v>0.30299999999999999</v>
      </c>
      <c r="N1295" s="31">
        <f>VLOOKUP($C1295,'Four Factors - Home'!$B:$O,13,FALSE)/100</f>
        <v>0.16200000000000001</v>
      </c>
      <c r="O1295" s="31">
        <f>VLOOKUP($C1295,'Four Factors - Home'!$B:$O,14,FALSE)/100</f>
        <v>0.23399999999999999</v>
      </c>
      <c r="P1295" s="17">
        <f>VLOOKUP($C1295,'Advanced - Home'!B:T,18,FALSE)</f>
        <v>98.32</v>
      </c>
      <c r="Q1295" s="17">
        <f>(P1295+'Advanced - Home'!$S$33)/2</f>
        <v>98.567883172561608</v>
      </c>
      <c r="R1295" s="31">
        <f t="shared" ref="R1295" si="12695">AVERAGE(H1295,L1294)</f>
        <v>0.53</v>
      </c>
      <c r="S1295" s="31">
        <f t="shared" ref="S1295" si="12696">AVERAGE(I1295,M1294)</f>
        <v>0.27549999999999997</v>
      </c>
      <c r="T1295" s="31">
        <f t="shared" ref="T1295" si="12697">AVERAGE(J1295,N1294)</f>
        <v>0.13500000000000001</v>
      </c>
      <c r="U1295" s="31">
        <f t="shared" ref="U1295" si="12698">AVERAGE(K1295,O1294)</f>
        <v>0.2225</v>
      </c>
      <c r="V1295" s="17">
        <f>Q1295*Q1294/'Advanced - Road'!$S$33</f>
        <v>98.846706512215633</v>
      </c>
      <c r="W1295" s="17">
        <f t="shared" ref="W1295" si="12699">W1294</f>
        <v>98.849285025643979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-4</v>
      </c>
      <c r="AA1295" s="19">
        <f t="shared" ref="AA1295" si="12701">AA1294</f>
        <v>216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0.503</v>
      </c>
      <c r="I1296" s="32">
        <f>VLOOKUP($C1296,'Four Factors - Road'!$B:$O,8,FALSE)</f>
        <v>0.23400000000000001</v>
      </c>
      <c r="J1296" s="32">
        <f>VLOOKUP($C1296,'Four Factors - Road'!$B:$O,9,FALSE)/100</f>
        <v>0.13800000000000001</v>
      </c>
      <c r="K1296" s="32">
        <f>VLOOKUP($C1296,'Four Factors - Road'!$B:$O,10,FALSE)/100</f>
        <v>0.20499999999999999</v>
      </c>
      <c r="L1296" s="32">
        <f>VLOOKUP($C1296,'Four Factors - Road'!$B:$O,11,FALSE)/100</f>
        <v>0.52500000000000002</v>
      </c>
      <c r="M1296" s="32">
        <f>VLOOKUP($C1296,'Four Factors - Road'!$B:$O,12,FALSE)</f>
        <v>0.255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99.38</v>
      </c>
      <c r="Q1296" s="21">
        <f>(P1296+'Advanced - Road'!$S$33)/2</f>
        <v>99.100460878885315</v>
      </c>
      <c r="R1296" s="32">
        <f t="shared" ref="R1296" si="12703">AVERAGE(H1296,L1297)</f>
        <v>0.51649999999999996</v>
      </c>
      <c r="S1296" s="32">
        <f t="shared" ref="S1296" si="12704">AVERAGE(I1296,M1297)</f>
        <v>0.2535</v>
      </c>
      <c r="T1296" s="32">
        <f t="shared" ref="T1296" si="12705">AVERAGE(J1296,N1297)</f>
        <v>0.14500000000000002</v>
      </c>
      <c r="U1296" s="32">
        <f t="shared" ref="U1296" si="12706">AVERAGE(K1296,O1297)</f>
        <v>0.21099999999999999</v>
      </c>
      <c r="V1296" s="21">
        <f>Q1296*Q1297/'Advanced - Home'!$S$33</f>
        <v>98.009443445425305</v>
      </c>
      <c r="W1296" s="21">
        <f t="shared" ref="W1296" si="12707">AVERAGE(V1296:V1297)</f>
        <v>98.006886906206091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97.727883172561619</v>
      </c>
      <c r="R1297" s="32">
        <f t="shared" ref="R1297" si="12715">AVERAGE(H1297,L1296)</f>
        <v>0.52449999999999997</v>
      </c>
      <c r="S1297" s="32">
        <f t="shared" ref="S1297" si="12716">AVERAGE(I1297,M1296)</f>
        <v>0.27549999999999997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98.004330366986878</v>
      </c>
      <c r="W1297" s="21">
        <f t="shared" ref="W1297" si="12719">W1296</f>
        <v>98.006886906206091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0.503</v>
      </c>
      <c r="I1298" s="31">
        <f>VLOOKUP($C1298,'Four Factors - Road'!$B:$O,8,FALSE)</f>
        <v>0.23400000000000001</v>
      </c>
      <c r="J1298" s="31">
        <f>VLOOKUP($C1298,'Four Factors - Road'!$B:$O,9,FALSE)/100</f>
        <v>0.13800000000000001</v>
      </c>
      <c r="K1298" s="31">
        <f>VLOOKUP($C1298,'Four Factors - Road'!$B:$O,10,FALSE)/100</f>
        <v>0.20499999999999999</v>
      </c>
      <c r="L1298" s="31">
        <f>VLOOKUP($C1298,'Four Factors - Road'!$B:$O,11,FALSE)/100</f>
        <v>0.52500000000000002</v>
      </c>
      <c r="M1298" s="31">
        <f>VLOOKUP($C1298,'Four Factors - Road'!$B:$O,12,FALSE)</f>
        <v>0.255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99.38</v>
      </c>
      <c r="Q1298" s="17">
        <f>(P1298+'Advanced - Road'!$S$33)/2</f>
        <v>99.100460878885315</v>
      </c>
      <c r="R1298" s="31">
        <f t="shared" ref="R1298" si="12723">AVERAGE(H1298,L1299)</f>
        <v>0.503</v>
      </c>
      <c r="S1298" s="31">
        <f t="shared" ref="S1298" si="12724">AVERAGE(I1298,M1299)</f>
        <v>0.23699999999999999</v>
      </c>
      <c r="T1298" s="31">
        <f t="shared" ref="T1298" si="12725">AVERAGE(J1298,N1299)</f>
        <v>0.13450000000000001</v>
      </c>
      <c r="U1298" s="31">
        <f t="shared" ref="U1298" si="12726">AVERAGE(K1298,O1299)</f>
        <v>0.21599999999999997</v>
      </c>
      <c r="V1298" s="17">
        <f>Q1298*Q1299/'Advanced - Home'!$S$33</f>
        <v>100.09042165294629</v>
      </c>
      <c r="W1298" s="17">
        <f t="shared" ref="W1298" si="12727">AVERAGE(V1298:V1299)</f>
        <v>100.08781083219853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0.26300000000000001</v>
      </c>
      <c r="J1299" s="31">
        <f>VLOOKUP($C1299,'Four Factors - Home'!$B:$O,9,FALSE)/100</f>
        <v>0.12300000000000001</v>
      </c>
      <c r="K1299" s="31">
        <f>VLOOKUP($C1299,'Four Factors - Home'!$B:$O,10,FALSE)/100</f>
        <v>0.184</v>
      </c>
      <c r="L1299" s="31">
        <f>VLOOKUP($C1299,'Four Factors - Home'!$B:$O,11,FALSE)/100</f>
        <v>0.503</v>
      </c>
      <c r="M1299" s="31">
        <f>VLOOKUP($C1299,'Four Factors - Home'!$B:$O,12,FALSE)</f>
        <v>0.24</v>
      </c>
      <c r="N1299" s="31">
        <f>VLOOKUP($C1299,'Four Factors - Home'!$B:$O,13,FALSE)/100</f>
        <v>0.13100000000000001</v>
      </c>
      <c r="O1299" s="31">
        <f>VLOOKUP($C1299,'Four Factors - Home'!$B:$O,14,FALSE)/100</f>
        <v>0.22699999999999998</v>
      </c>
      <c r="P1299" s="17">
        <f>VLOOKUP($C1299,'Advanced - Home'!B:T,18,FALSE)</f>
        <v>100.79</v>
      </c>
      <c r="Q1299" s="17">
        <f>(P1299+'Advanced - Home'!$S$33)/2</f>
        <v>99.802883172561621</v>
      </c>
      <c r="R1299" s="31">
        <f t="shared" ref="R1299" si="12735">AVERAGE(H1299,L1298)</f>
        <v>0.51400000000000001</v>
      </c>
      <c r="S1299" s="31">
        <f t="shared" ref="S1299" si="12736">AVERAGE(I1299,M1298)</f>
        <v>0.25900000000000001</v>
      </c>
      <c r="T1299" s="31">
        <f t="shared" ref="T1299" si="12737">AVERAGE(J1299,N1298)</f>
        <v>0.126</v>
      </c>
      <c r="U1299" s="31">
        <f t="shared" ref="U1299" si="12738">AVERAGE(K1299,O1298)</f>
        <v>0.20850000000000002</v>
      </c>
      <c r="V1299" s="17">
        <f>Q1299*Q1298/'Advanced - Road'!$S$33</f>
        <v>100.08520001145078</v>
      </c>
      <c r="W1299" s="17">
        <f t="shared" ref="W1299" si="12739">W1298</f>
        <v>100.08781083219853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0.503</v>
      </c>
      <c r="I1300" s="32">
        <f>VLOOKUP($C1300,'Four Factors - Road'!$B:$O,8,FALSE)</f>
        <v>0.23400000000000001</v>
      </c>
      <c r="J1300" s="32">
        <f>VLOOKUP($C1300,'Four Factors - Road'!$B:$O,9,FALSE)/100</f>
        <v>0.13800000000000001</v>
      </c>
      <c r="K1300" s="32">
        <f>VLOOKUP($C1300,'Four Factors - Road'!$B:$O,10,FALSE)/100</f>
        <v>0.20499999999999999</v>
      </c>
      <c r="L1300" s="32">
        <f>VLOOKUP($C1300,'Four Factors - Road'!$B:$O,11,FALSE)/100</f>
        <v>0.52500000000000002</v>
      </c>
      <c r="M1300" s="32">
        <f>VLOOKUP($C1300,'Four Factors - Road'!$B:$O,12,FALSE)</f>
        <v>0.255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99.38</v>
      </c>
      <c r="Q1300" s="21">
        <f>(P1300+'Advanced - Road'!$S$33)/2</f>
        <v>99.100460878885315</v>
      </c>
      <c r="R1300" s="32">
        <f t="shared" ref="R1300" si="12743">AVERAGE(H1300,L1301)</f>
        <v>0.50550000000000006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0.23699999999999999</v>
      </c>
      <c r="V1300" s="21">
        <f>Q1300*Q1301/'Advanced - Home'!$S$33</f>
        <v>98.751575432685797</v>
      </c>
      <c r="W1300" s="21">
        <f t="shared" ref="W1300" si="12747">AVERAGE(V1300:V1301)</f>
        <v>98.748999535234731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2</v>
      </c>
      <c r="AA1300" s="23">
        <f t="shared" ref="AA1300" si="12749">Y1300+Y1301</f>
        <v>216</v>
      </c>
      <c r="AB1300" s="22">
        <f t="shared" ref="AB1300" si="12750">D1300-Z1300</f>
        <v>-2</v>
      </c>
      <c r="AC1300" s="22">
        <f t="shared" ref="AC1300" si="12751">AA1300-E1300</f>
        <v>216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98.467883172561613</v>
      </c>
      <c r="R1301" s="32">
        <f t="shared" ref="R1301" si="12755">AVERAGE(H1301,L1300)</f>
        <v>0.52249999999999996</v>
      </c>
      <c r="S1301" s="32">
        <f t="shared" ref="S1301" si="12756">AVERAGE(I1301,M1300)</f>
        <v>0.24249999999999999</v>
      </c>
      <c r="T1301" s="32">
        <f t="shared" ref="T1301" si="12757">AVERAGE(J1301,N1300)</f>
        <v>0.13700000000000001</v>
      </c>
      <c r="U1301" s="32">
        <f t="shared" ref="U1301" si="12758">AVERAGE(K1301,O1300)</f>
        <v>0.253</v>
      </c>
      <c r="V1301" s="21">
        <f>Q1301*Q1300/'Advanced - Road'!$S$33</f>
        <v>98.74642363778365</v>
      </c>
      <c r="W1301" s="21">
        <f t="shared" ref="W1301" si="12759">W1300</f>
        <v>98.748999535234731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-2</v>
      </c>
      <c r="AA1301" s="23">
        <f t="shared" ref="AA1301" si="12761">AA1300</f>
        <v>216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0.503</v>
      </c>
      <c r="I1302" s="31">
        <f>VLOOKUP($C1302,'Four Factors - Road'!$B:$O,8,FALSE)</f>
        <v>0.23400000000000001</v>
      </c>
      <c r="J1302" s="31">
        <f>VLOOKUP($C1302,'Four Factors - Road'!$B:$O,9,FALSE)/100</f>
        <v>0.13800000000000001</v>
      </c>
      <c r="K1302" s="31">
        <f>VLOOKUP($C1302,'Four Factors - Road'!$B:$O,10,FALSE)/100</f>
        <v>0.20499999999999999</v>
      </c>
      <c r="L1302" s="31">
        <f>VLOOKUP($C1302,'Four Factors - Road'!$B:$O,11,FALSE)/100</f>
        <v>0.52500000000000002</v>
      </c>
      <c r="M1302" s="31">
        <f>VLOOKUP($C1302,'Four Factors - Road'!$B:$O,12,FALSE)</f>
        <v>0.255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99.38</v>
      </c>
      <c r="Q1302" s="17">
        <f>(P1302+'Advanced - Road'!$S$33)/2</f>
        <v>99.100460878885315</v>
      </c>
      <c r="R1302" s="31">
        <f t="shared" ref="R1302" si="12763">AVERAGE(H1302,L1303)</f>
        <v>0.4995</v>
      </c>
      <c r="S1302" s="31">
        <f t="shared" ref="S1302" si="12764">AVERAGE(I1302,M1303)</f>
        <v>0.2505</v>
      </c>
      <c r="T1302" s="31">
        <f t="shared" ref="T1302" si="12765">AVERAGE(J1302,N1303)</f>
        <v>0.13600000000000001</v>
      </c>
      <c r="U1302" s="31">
        <f t="shared" ref="U1302" si="12766">AVERAGE(K1302,O1303)</f>
        <v>0.21299999999999999</v>
      </c>
      <c r="V1302" s="17">
        <f>Q1302*Q1303/'Advanced - Home'!$S$33</f>
        <v>100.10546486890426</v>
      </c>
      <c r="W1302" s="17">
        <f t="shared" ref="W1302" si="12767">AVERAGE(V1302:V1303)</f>
        <v>100.10285365575993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0.51900000000000002</v>
      </c>
      <c r="I1303" s="31">
        <f>VLOOKUP($C1303,'Four Factors - Home'!$B:$O,8,FALSE)</f>
        <v>0.30199999999999999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0.26800000000000002</v>
      </c>
      <c r="L1303" s="31">
        <f>VLOOKUP($C1303,'Four Factors - Home'!$B:$O,11,FALSE)/100</f>
        <v>0.496</v>
      </c>
      <c r="M1303" s="31">
        <f>VLOOKUP($C1303,'Four Factors - Home'!$B:$O,12,FALSE)</f>
        <v>0.26700000000000002</v>
      </c>
      <c r="N1303" s="31">
        <f>VLOOKUP($C1303,'Four Factors - Home'!$B:$O,13,FALSE)/100</f>
        <v>0.13400000000000001</v>
      </c>
      <c r="O1303" s="31">
        <f>VLOOKUP($C1303,'Four Factors - Home'!$B:$O,14,FALSE)/100</f>
        <v>0.221</v>
      </c>
      <c r="P1303" s="17">
        <f>VLOOKUP($C1303,'Advanced - Home'!B:T,18,FALSE)</f>
        <v>100.82</v>
      </c>
      <c r="Q1303" s="17">
        <f>(P1303+'Advanced - Home'!$S$33)/2</f>
        <v>99.817883172561608</v>
      </c>
      <c r="R1303" s="31">
        <f t="shared" ref="R1303" si="12775">AVERAGE(H1303,L1302)</f>
        <v>0.52200000000000002</v>
      </c>
      <c r="S1303" s="31">
        <f t="shared" ref="S1303" si="12776">AVERAGE(I1303,M1302)</f>
        <v>0.27849999999999997</v>
      </c>
      <c r="T1303" s="31">
        <f t="shared" ref="T1303" si="12777">AVERAGE(J1303,N1302)</f>
        <v>0.13800000000000001</v>
      </c>
      <c r="U1303" s="31">
        <f t="shared" ref="U1303" si="12778">AVERAGE(K1303,O1302)</f>
        <v>0.2505</v>
      </c>
      <c r="V1303" s="17">
        <f>Q1303*Q1302/'Advanced - Road'!$S$33</f>
        <v>100.10024244261558</v>
      </c>
      <c r="W1303" s="17">
        <f t="shared" ref="W1303" si="12779">W1302</f>
        <v>100.10285365575993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0.503</v>
      </c>
      <c r="I1304" s="32">
        <f>VLOOKUP($C1304,'Four Factors - Road'!$B:$O,8,FALSE)</f>
        <v>0.23400000000000001</v>
      </c>
      <c r="J1304" s="32">
        <f>VLOOKUP($C1304,'Four Factors - Road'!$B:$O,9,FALSE)/100</f>
        <v>0.13800000000000001</v>
      </c>
      <c r="K1304" s="32">
        <f>VLOOKUP($C1304,'Four Factors - Road'!$B:$O,10,FALSE)/100</f>
        <v>0.20499999999999999</v>
      </c>
      <c r="L1304" s="32">
        <f>VLOOKUP($C1304,'Four Factors - Road'!$B:$O,11,FALSE)/100</f>
        <v>0.52500000000000002</v>
      </c>
      <c r="M1304" s="32">
        <f>VLOOKUP($C1304,'Four Factors - Road'!$B:$O,12,FALSE)</f>
        <v>0.255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99.38</v>
      </c>
      <c r="Q1304" s="21">
        <f>(P1304+'Advanced - Road'!$S$33)/2</f>
        <v>99.100460878885315</v>
      </c>
      <c r="R1304" s="32">
        <f t="shared" ref="R1304" si="12783">AVERAGE(H1304,L1305)</f>
        <v>0.50550000000000006</v>
      </c>
      <c r="S1304" s="32">
        <f t="shared" ref="S1304" si="12784">AVERAGE(I1304,M1305)</f>
        <v>0.2535</v>
      </c>
      <c r="T1304" s="32">
        <f t="shared" ref="T1304" si="12785">AVERAGE(J1304,N1305)</f>
        <v>0.13850000000000001</v>
      </c>
      <c r="U1304" s="32">
        <f t="shared" ref="U1304" si="12786">AVERAGE(K1304,O1305)</f>
        <v>0.2165</v>
      </c>
      <c r="V1304" s="21">
        <f>Q1304*Q1305/'Advanced - Home'!$S$33</f>
        <v>98.45071111352614</v>
      </c>
      <c r="W1304" s="21">
        <f t="shared" ref="W1304" si="12787">AVERAGE(V1304:V1305)</f>
        <v>98.448143064006899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0.47799999999999998</v>
      </c>
      <c r="I1305" s="32">
        <f>VLOOKUP($C1305,'Four Factors - Home'!$B:$O,8,FALSE)</f>
        <v>0.25900000000000001</v>
      </c>
      <c r="J1305" s="32">
        <f>VLOOKUP($C1305,'Four Factors - Home'!$B:$O,9,FALSE)/100</f>
        <v>0.13300000000000001</v>
      </c>
      <c r="K1305" s="32">
        <f>VLOOKUP($C1305,'Four Factors - Home'!$B:$O,10,FALSE)/100</f>
        <v>0.22800000000000001</v>
      </c>
      <c r="L1305" s="32">
        <f>VLOOKUP($C1305,'Four Factors - Home'!$B:$O,11,FALSE)/100</f>
        <v>0.50800000000000001</v>
      </c>
      <c r="M1305" s="32">
        <f>VLOOKUP($C1305,'Four Factors - Home'!$B:$O,12,FALSE)</f>
        <v>0.27300000000000002</v>
      </c>
      <c r="N1305" s="32">
        <f>VLOOKUP($C1305,'Four Factors - Home'!$B:$O,13,FALSE)/100</f>
        <v>0.13900000000000001</v>
      </c>
      <c r="O1305" s="32">
        <f>VLOOKUP($C1305,'Four Factors - Home'!$B:$O,14,FALSE)/100</f>
        <v>0.22800000000000001</v>
      </c>
      <c r="P1305" s="21">
        <f>VLOOKUP($C1305,'Advanced - Home'!B:T,18,FALSE)</f>
        <v>97.52</v>
      </c>
      <c r="Q1305" s="21">
        <f>(P1305+'Advanced - Home'!$S$33)/2</f>
        <v>98.167883172561616</v>
      </c>
      <c r="R1305" s="32">
        <f t="shared" ref="R1305" si="12795">AVERAGE(H1305,L1304)</f>
        <v>0.50150000000000006</v>
      </c>
      <c r="S1305" s="32">
        <f t="shared" ref="S1305" si="12796">AVERAGE(I1305,M1304)</f>
        <v>0.25700000000000001</v>
      </c>
      <c r="T1305" s="32">
        <f t="shared" ref="T1305" si="12797">AVERAGE(J1305,N1304)</f>
        <v>0.13100000000000001</v>
      </c>
      <c r="U1305" s="32">
        <f t="shared" ref="U1305" si="12798">AVERAGE(K1305,O1304)</f>
        <v>0.23050000000000001</v>
      </c>
      <c r="V1305" s="21">
        <f>Q1305*Q1304/'Advanced - Road'!$S$33</f>
        <v>98.445575014487659</v>
      </c>
      <c r="W1305" s="21">
        <f t="shared" ref="W1305" si="12799">W1304</f>
        <v>98.448143064006899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0.503</v>
      </c>
      <c r="I1306" s="31">
        <f>VLOOKUP($C1306,'Four Factors - Road'!$B:$O,8,FALSE)</f>
        <v>0.23400000000000001</v>
      </c>
      <c r="J1306" s="31">
        <f>VLOOKUP($C1306,'Four Factors - Road'!$B:$O,9,FALSE)/100</f>
        <v>0.13800000000000001</v>
      </c>
      <c r="K1306" s="31">
        <f>VLOOKUP($C1306,'Four Factors - Road'!$B:$O,10,FALSE)/100</f>
        <v>0.20499999999999999</v>
      </c>
      <c r="L1306" s="31">
        <f>VLOOKUP($C1306,'Four Factors - Road'!$B:$O,11,FALSE)/100</f>
        <v>0.52500000000000002</v>
      </c>
      <c r="M1306" s="31">
        <f>VLOOKUP($C1306,'Four Factors - Road'!$B:$O,12,FALSE)</f>
        <v>0.255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99.38</v>
      </c>
      <c r="Q1306" s="17">
        <f>(P1306+'Advanced - Road'!$S$33)/2</f>
        <v>99.100460878885315</v>
      </c>
      <c r="R1306" s="31">
        <f t="shared" ref="R1306" si="12803">AVERAGE(H1306,L1307)</f>
        <v>0.4995</v>
      </c>
      <c r="S1306" s="31">
        <f t="shared" ref="S1306" si="12804">AVERAGE(I1306,M1307)</f>
        <v>0.27500000000000002</v>
      </c>
      <c r="T1306" s="31">
        <f t="shared" ref="T1306" si="12805">AVERAGE(J1306,N1307)</f>
        <v>0.14050000000000001</v>
      </c>
      <c r="U1306" s="31">
        <f t="shared" ref="U1306" si="12806">AVERAGE(K1306,O1307)</f>
        <v>0.22099999999999997</v>
      </c>
      <c r="V1306" s="17">
        <f>Q1306*Q1307/'Advanced - Home'!$S$33</f>
        <v>100.03024878911435</v>
      </c>
      <c r="W1306" s="17">
        <f t="shared" ref="W1306" si="12807">AVERAGE(V1306:V1307)</f>
        <v>100.02763953795296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0.50600000000000001</v>
      </c>
      <c r="I1307" s="31">
        <f>VLOOKUP($C1307,'Four Factors - Home'!$B:$O,8,FALSE)</f>
        <v>0.26900000000000002</v>
      </c>
      <c r="J1307" s="31">
        <f>VLOOKUP($C1307,'Four Factors - Home'!$B:$O,9,FALSE)/100</f>
        <v>0.16600000000000001</v>
      </c>
      <c r="K1307" s="31">
        <f>VLOOKUP($C1307,'Four Factors - Home'!$B:$O,10,FALSE)/100</f>
        <v>0.215</v>
      </c>
      <c r="L1307" s="31">
        <f>VLOOKUP($C1307,'Four Factors - Home'!$B:$O,11,FALSE)/100</f>
        <v>0.496</v>
      </c>
      <c r="M1307" s="31">
        <f>VLOOKUP($C1307,'Four Factors - Home'!$B:$O,12,FALSE)</f>
        <v>0.316</v>
      </c>
      <c r="N1307" s="31">
        <f>VLOOKUP($C1307,'Four Factors - Home'!$B:$O,13,FALSE)/100</f>
        <v>0.14300000000000002</v>
      </c>
      <c r="O1307" s="31">
        <f>VLOOKUP($C1307,'Four Factors - Home'!$B:$O,14,FALSE)/100</f>
        <v>0.23699999999999999</v>
      </c>
      <c r="P1307" s="17">
        <f>VLOOKUP($C1307,'Advanced - Home'!B:T,18,FALSE)</f>
        <v>100.67</v>
      </c>
      <c r="Q1307" s="17">
        <f>(P1307+'Advanced - Home'!$S$33)/2</f>
        <v>99.742883172561619</v>
      </c>
      <c r="R1307" s="31">
        <f t="shared" ref="R1307" si="12815">AVERAGE(H1307,L1306)</f>
        <v>0.51550000000000007</v>
      </c>
      <c r="S1307" s="31">
        <f t="shared" ref="S1307" si="12816">AVERAGE(I1307,M1306)</f>
        <v>0.26200000000000001</v>
      </c>
      <c r="T1307" s="31">
        <f t="shared" ref="T1307" si="12817">AVERAGE(J1307,N1306)</f>
        <v>0.14750000000000002</v>
      </c>
      <c r="U1307" s="31">
        <f t="shared" ref="U1307" si="12818">AVERAGE(K1307,O1306)</f>
        <v>0.224</v>
      </c>
      <c r="V1307" s="17">
        <f>Q1307*Q1306/'Advanced - Road'!$S$33</f>
        <v>100.02503028679158</v>
      </c>
      <c r="W1307" s="17">
        <f t="shared" ref="W1307" si="12819">W1306</f>
        <v>100.02763953795296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0.503</v>
      </c>
      <c r="I1308" s="32">
        <f>VLOOKUP($C1308,'Four Factors - Road'!$B:$O,8,FALSE)</f>
        <v>0.23400000000000001</v>
      </c>
      <c r="J1308" s="32">
        <f>VLOOKUP($C1308,'Four Factors - Road'!$B:$O,9,FALSE)/100</f>
        <v>0.13800000000000001</v>
      </c>
      <c r="K1308" s="32">
        <f>VLOOKUP($C1308,'Four Factors - Road'!$B:$O,10,FALSE)/100</f>
        <v>0.20499999999999999</v>
      </c>
      <c r="L1308" s="32">
        <f>VLOOKUP($C1308,'Four Factors - Road'!$B:$O,11,FALSE)/100</f>
        <v>0.52500000000000002</v>
      </c>
      <c r="M1308" s="32">
        <f>VLOOKUP($C1308,'Four Factors - Road'!$B:$O,12,FALSE)</f>
        <v>0.255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99.38</v>
      </c>
      <c r="Q1308" s="21">
        <f>(P1308+'Advanced - Road'!$S$33)/2</f>
        <v>99.100460878885315</v>
      </c>
      <c r="R1308" s="32">
        <f t="shared" ref="R1308" si="12823">AVERAGE(H1308,L1309)</f>
        <v>0.50849999999999995</v>
      </c>
      <c r="S1308" s="32">
        <f t="shared" ref="S1308" si="12824">AVERAGE(I1308,M1309)</f>
        <v>0.28450000000000003</v>
      </c>
      <c r="T1308" s="32">
        <f t="shared" ref="T1308" si="12825">AVERAGE(J1308,N1309)</f>
        <v>0.14200000000000002</v>
      </c>
      <c r="U1308" s="32">
        <f t="shared" ref="U1308" si="12826">AVERAGE(K1308,O1309)</f>
        <v>0.214</v>
      </c>
      <c r="V1308" s="21">
        <f>Q1308*Q1309/'Advanced - Home'!$S$33</f>
        <v>100.71722231786227</v>
      </c>
      <c r="W1308" s="21">
        <f t="shared" ref="W1308" si="12827">AVERAGE(V1308:V1309)</f>
        <v>100.71459514725652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</v>
      </c>
      <c r="I1309" s="32">
        <f>VLOOKUP($C1309,'Four Factors - Home'!$B:$O,8,FALSE)</f>
        <v>0.30199999999999999</v>
      </c>
      <c r="J1309" s="32">
        <f>VLOOKUP($C1309,'Four Factors - Home'!$B:$O,9,FALSE)/100</f>
        <v>0.152</v>
      </c>
      <c r="K1309" s="32">
        <f>VLOOKUP($C1309,'Four Factors - Home'!$B:$O,10,FALSE)/100</f>
        <v>0.26700000000000002</v>
      </c>
      <c r="L1309" s="32">
        <f>VLOOKUP($C1309,'Four Factors - Home'!$B:$O,11,FALSE)/100</f>
        <v>0.51400000000000001</v>
      </c>
      <c r="M1309" s="32">
        <f>VLOOKUP($C1309,'Four Factors - Home'!$B:$O,12,FALSE)</f>
        <v>0.33500000000000002</v>
      </c>
      <c r="N1309" s="32">
        <f>VLOOKUP($C1309,'Four Factors - Home'!$B:$O,13,FALSE)/100</f>
        <v>0.14599999999999999</v>
      </c>
      <c r="O1309" s="32">
        <f>VLOOKUP($C1309,'Four Factors - Home'!$B:$O,14,FALSE)/100</f>
        <v>0.223</v>
      </c>
      <c r="P1309" s="21">
        <f>VLOOKUP($C1309,'Advanced - Home'!B:T,18,FALSE)</f>
        <v>102.04</v>
      </c>
      <c r="Q1309" s="21">
        <f>(P1309+'Advanced - Home'!$S$33)/2</f>
        <v>100.42788317256162</v>
      </c>
      <c r="R1309" s="32">
        <f t="shared" ref="R1309" si="12835">AVERAGE(H1309,L1308)</f>
        <v>0.51249999999999996</v>
      </c>
      <c r="S1309" s="32">
        <f t="shared" ref="S1309" si="12836">AVERAGE(I1309,M1308)</f>
        <v>0.27849999999999997</v>
      </c>
      <c r="T1309" s="32">
        <f t="shared" ref="T1309" si="12837">AVERAGE(J1309,N1308)</f>
        <v>0.14050000000000001</v>
      </c>
      <c r="U1309" s="32">
        <f t="shared" ref="U1309" si="12838">AVERAGE(K1309,O1308)</f>
        <v>0.25</v>
      </c>
      <c r="V1309" s="21">
        <f>Q1309*Q1308/'Advanced - Road'!$S$33</f>
        <v>100.71196797665077</v>
      </c>
      <c r="W1309" s="21">
        <f t="shared" ref="W1309" si="12839">W1308</f>
        <v>100.71459514725652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0.503</v>
      </c>
      <c r="I1310" s="31">
        <f>VLOOKUP($C1310,'Four Factors - Road'!$B:$O,8,FALSE)</f>
        <v>0.23400000000000001</v>
      </c>
      <c r="J1310" s="31">
        <f>VLOOKUP($C1310,'Four Factors - Road'!$B:$O,9,FALSE)/100</f>
        <v>0.13800000000000001</v>
      </c>
      <c r="K1310" s="31">
        <f>VLOOKUP($C1310,'Four Factors - Road'!$B:$O,10,FALSE)/100</f>
        <v>0.20499999999999999</v>
      </c>
      <c r="L1310" s="31">
        <f>VLOOKUP($C1310,'Four Factors - Road'!$B:$O,11,FALSE)/100</f>
        <v>0.52500000000000002</v>
      </c>
      <c r="M1310" s="31">
        <f>VLOOKUP($C1310,'Four Factors - Road'!$B:$O,12,FALSE)</f>
        <v>0.255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99.38</v>
      </c>
      <c r="Q1310" s="17">
        <f>(P1310+'Advanced - Road'!$S$33)/2</f>
        <v>99.100460878885315</v>
      </c>
      <c r="R1310" s="31">
        <f t="shared" ref="R1310" si="12843">AVERAGE(H1310,L1311)</f>
        <v>0.504</v>
      </c>
      <c r="S1310" s="31">
        <f t="shared" ref="S1310" si="12844">AVERAGE(I1310,M1311)</f>
        <v>0.27750000000000002</v>
      </c>
      <c r="T1310" s="31">
        <f t="shared" ref="T1310" si="12845">AVERAGE(J1310,N1311)</f>
        <v>0.13350000000000001</v>
      </c>
      <c r="U1310" s="31">
        <f t="shared" ref="U1310" si="12846">AVERAGE(K1310,O1311)</f>
        <v>0.21699999999999997</v>
      </c>
      <c r="V1310" s="17">
        <f>Q1310*Q1311/'Advanced - Home'!$S$33</f>
        <v>99.263044775257228</v>
      </c>
      <c r="W1310" s="17">
        <f t="shared" ref="W1310" si="12847">AVERAGE(V1310:V1311)</f>
        <v>99.260455536322041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0.13500000000000001</v>
      </c>
      <c r="K1311" s="31">
        <f>VLOOKUP($C1311,'Four Factors - Home'!$B:$O,10,FALSE)/100</f>
        <v>0.22899999999999998</v>
      </c>
      <c r="L1311" s="31">
        <f>VLOOKUP($C1311,'Four Factors - Home'!$B:$O,11,FALSE)/100</f>
        <v>0.505</v>
      </c>
      <c r="M1311" s="31">
        <f>VLOOKUP($C1311,'Four Factors - Home'!$B:$O,12,FALSE)</f>
        <v>0.32100000000000001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99.14</v>
      </c>
      <c r="Q1311" s="17">
        <f>(P1311+'Advanced - Home'!$S$33)/2</f>
        <v>98.977883172561619</v>
      </c>
      <c r="R1311" s="31">
        <f t="shared" ref="R1311" si="12857">AVERAGE(H1311,L1310)</f>
        <v>0.52800000000000002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0.23099999999999998</v>
      </c>
      <c r="V1311" s="17">
        <f>Q1311*Q1310/'Advanced - Road'!$S$33</f>
        <v>99.25786629738684</v>
      </c>
      <c r="W1311" s="17">
        <f t="shared" ref="W1311" si="12861">W1310</f>
        <v>99.260455536322041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0.503</v>
      </c>
      <c r="I1312" s="32">
        <f>VLOOKUP($C1312,'Four Factors - Road'!$B:$O,8,FALSE)</f>
        <v>0.23400000000000001</v>
      </c>
      <c r="J1312" s="32">
        <f>VLOOKUP($C1312,'Four Factors - Road'!$B:$O,9,FALSE)/100</f>
        <v>0.13800000000000001</v>
      </c>
      <c r="K1312" s="32">
        <f>VLOOKUP($C1312,'Four Factors - Road'!$B:$O,10,FALSE)/100</f>
        <v>0.20499999999999999</v>
      </c>
      <c r="L1312" s="32">
        <f>VLOOKUP($C1312,'Four Factors - Road'!$B:$O,11,FALSE)/100</f>
        <v>0.52500000000000002</v>
      </c>
      <c r="M1312" s="32">
        <f>VLOOKUP($C1312,'Four Factors - Road'!$B:$O,12,FALSE)</f>
        <v>0.255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99.38</v>
      </c>
      <c r="Q1312" s="21">
        <f>(P1312+'Advanced - Road'!$S$33)/2</f>
        <v>99.100460878885315</v>
      </c>
      <c r="R1312" s="32">
        <f t="shared" ref="R1312" si="12865">AVERAGE(H1312,L1313)</f>
        <v>0.51500000000000001</v>
      </c>
      <c r="S1312" s="32">
        <f t="shared" ref="S1312" si="12866">AVERAGE(I1312,M1313)</f>
        <v>0.27</v>
      </c>
      <c r="T1312" s="32">
        <f t="shared" ref="T1312" si="12867">AVERAGE(J1312,N1313)</f>
        <v>0.14250000000000002</v>
      </c>
      <c r="U1312" s="32">
        <f t="shared" ref="U1312" si="12868">AVERAGE(K1312,O1313)</f>
        <v>0.21699999999999997</v>
      </c>
      <c r="V1312" s="21">
        <f>Q1312*Q1313/'Advanced - Home'!$S$33</f>
        <v>98.49082635608076</v>
      </c>
      <c r="W1312" s="21">
        <f t="shared" ref="W1312" si="12869">AVERAGE(V1312:V1313)</f>
        <v>98.488257260170613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0.52600000000000002</v>
      </c>
      <c r="I1313" s="32">
        <f>VLOOKUP($C1313,'Four Factors - Home'!$B:$O,8,FALSE)</f>
        <v>0.29599999999999999</v>
      </c>
      <c r="J1313" s="32">
        <f>VLOOKUP($C1313,'Four Factors - Home'!$B:$O,9,FALSE)/100</f>
        <v>0.157</v>
      </c>
      <c r="K1313" s="32">
        <f>VLOOKUP($C1313,'Four Factors - Home'!$B:$O,10,FALSE)/100</f>
        <v>0.20800000000000002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0.30599999999999999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0.22899999999999998</v>
      </c>
      <c r="P1313" s="21">
        <f>VLOOKUP($C1313,'Advanced - Home'!B:T,18,FALSE)</f>
        <v>97.6</v>
      </c>
      <c r="Q1313" s="21">
        <f>(P1313+'Advanced - Home'!$S$33)/2</f>
        <v>98.207883172561623</v>
      </c>
      <c r="R1313" s="32">
        <f t="shared" ref="R1313" si="12877">AVERAGE(H1313,L1312)</f>
        <v>0.52550000000000008</v>
      </c>
      <c r="S1313" s="32">
        <f t="shared" ref="S1313" si="12878">AVERAGE(I1313,M1312)</f>
        <v>0.27549999999999997</v>
      </c>
      <c r="T1313" s="32">
        <f t="shared" ref="T1313" si="12879">AVERAGE(J1313,N1312)</f>
        <v>0.14300000000000002</v>
      </c>
      <c r="U1313" s="32">
        <f t="shared" ref="U1313" si="12880">AVERAGE(K1313,O1312)</f>
        <v>0.22050000000000003</v>
      </c>
      <c r="V1313" s="21">
        <f>Q1313*Q1312/'Advanced - Road'!$S$33</f>
        <v>98.485688164260466</v>
      </c>
      <c r="W1313" s="21">
        <f t="shared" ref="W1313" si="12881">W1312</f>
        <v>98.488257260170613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0.503</v>
      </c>
      <c r="I1314" s="31">
        <f>VLOOKUP($C1314,'Four Factors - Road'!$B:$O,8,FALSE)</f>
        <v>0.23400000000000001</v>
      </c>
      <c r="J1314" s="31">
        <f>VLOOKUP($C1314,'Four Factors - Road'!$B:$O,9,FALSE)/100</f>
        <v>0.13800000000000001</v>
      </c>
      <c r="K1314" s="31">
        <f>VLOOKUP($C1314,'Four Factors - Road'!$B:$O,10,FALSE)/100</f>
        <v>0.20499999999999999</v>
      </c>
      <c r="L1314" s="31">
        <f>VLOOKUP($C1314,'Four Factors - Road'!$B:$O,11,FALSE)/100</f>
        <v>0.52500000000000002</v>
      </c>
      <c r="M1314" s="31">
        <f>VLOOKUP($C1314,'Four Factors - Road'!$B:$O,12,FALSE)</f>
        <v>0.255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99.38</v>
      </c>
      <c r="Q1314" s="17">
        <f>(P1314+'Advanced - Road'!$S$33)/2</f>
        <v>99.100460878885315</v>
      </c>
      <c r="R1314" s="31">
        <f t="shared" ref="R1314" si="12885">AVERAGE(H1314,L1315)</f>
        <v>0.4945</v>
      </c>
      <c r="S1314" s="31">
        <f t="shared" ref="S1314" si="12886">AVERAGE(I1314,M1315)</f>
        <v>0.24299999999999999</v>
      </c>
      <c r="T1314" s="31">
        <f t="shared" ref="T1314" si="12887">AVERAGE(J1314,N1315)</f>
        <v>0.14550000000000002</v>
      </c>
      <c r="U1314" s="31">
        <f t="shared" ref="U1314" si="12888">AVERAGE(K1314,O1315)</f>
        <v>0.21</v>
      </c>
      <c r="V1314" s="17">
        <f>Q1314*Q1315/'Advanced - Home'!$S$33</f>
        <v>98.295264548626974</v>
      </c>
      <c r="W1314" s="17">
        <f t="shared" ref="W1314" si="12889">AVERAGE(V1314:V1315)</f>
        <v>98.292700553872521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0.52900000000000003</v>
      </c>
      <c r="I1315" s="31">
        <f>VLOOKUP($C1315,'Four Factors - Home'!$B:$O,8,FALSE)</f>
        <v>0.29199999999999998</v>
      </c>
      <c r="J1315" s="31">
        <f>VLOOKUP($C1315,'Four Factors - Home'!$B:$O,9,FALSE)/100</f>
        <v>0.13699999999999998</v>
      </c>
      <c r="K1315" s="31">
        <f>VLOOKUP($C1315,'Four Factors - Home'!$B:$O,10,FALSE)/100</f>
        <v>0.22699999999999998</v>
      </c>
      <c r="L1315" s="31">
        <f>VLOOKUP($C1315,'Four Factors - Home'!$B:$O,11,FALSE)/100</f>
        <v>0.48599999999999999</v>
      </c>
      <c r="M1315" s="31">
        <f>VLOOKUP($C1315,'Four Factors - Home'!$B:$O,12,FALSE)</f>
        <v>0.252</v>
      </c>
      <c r="N1315" s="31">
        <f>VLOOKUP($C1315,'Four Factors - Home'!$B:$O,13,FALSE)/100</f>
        <v>0.153</v>
      </c>
      <c r="O1315" s="31">
        <f>VLOOKUP($C1315,'Four Factors - Home'!$B:$O,14,FALSE)/100</f>
        <v>0.215</v>
      </c>
      <c r="P1315" s="17">
        <f>VLOOKUP($C1315,'Advanced - Home'!B:T,18,FALSE)</f>
        <v>97.21</v>
      </c>
      <c r="Q1315" s="17">
        <f>(P1315+'Advanced - Home'!$S$33)/2</f>
        <v>98.012883172561615</v>
      </c>
      <c r="R1315" s="31">
        <f t="shared" ref="R1315" si="12897">AVERAGE(H1315,L1314)</f>
        <v>0.52700000000000002</v>
      </c>
      <c r="S1315" s="31">
        <f t="shared" ref="S1315" si="12898">AVERAGE(I1315,M1314)</f>
        <v>0.27349999999999997</v>
      </c>
      <c r="T1315" s="31">
        <f t="shared" ref="T1315" si="12899">AVERAGE(J1315,N1314)</f>
        <v>0.13300000000000001</v>
      </c>
      <c r="U1315" s="31">
        <f t="shared" ref="U1315" si="12900">AVERAGE(K1315,O1314)</f>
        <v>0.22999999999999998</v>
      </c>
      <c r="V1315" s="17">
        <f>Q1315*Q1314/'Advanced - Road'!$S$33</f>
        <v>98.290136559118068</v>
      </c>
      <c r="W1315" s="17">
        <f t="shared" ref="W1315" si="12901">W1314</f>
        <v>98.292700553872521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0.503</v>
      </c>
      <c r="I1316" s="32">
        <f>VLOOKUP($C1316,'Four Factors - Road'!$B:$O,8,FALSE)</f>
        <v>0.23400000000000001</v>
      </c>
      <c r="J1316" s="32">
        <f>VLOOKUP($C1316,'Four Factors - Road'!$B:$O,9,FALSE)/100</f>
        <v>0.13800000000000001</v>
      </c>
      <c r="K1316" s="32">
        <f>VLOOKUP($C1316,'Four Factors - Road'!$B:$O,10,FALSE)/100</f>
        <v>0.20499999999999999</v>
      </c>
      <c r="L1316" s="32">
        <f>VLOOKUP($C1316,'Four Factors - Road'!$B:$O,11,FALSE)/100</f>
        <v>0.52500000000000002</v>
      </c>
      <c r="M1316" s="32">
        <f>VLOOKUP($C1316,'Four Factors - Road'!$B:$O,12,FALSE)</f>
        <v>0.255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99.38</v>
      </c>
      <c r="Q1316" s="21">
        <f>(P1316+'Advanced - Road'!$S$33)/2</f>
        <v>99.100460878885315</v>
      </c>
      <c r="R1316" s="32">
        <f t="shared" ref="R1316" si="12905">AVERAGE(H1316,L1317)</f>
        <v>0.50350000000000006</v>
      </c>
      <c r="S1316" s="32">
        <f t="shared" ref="S1316" si="12906">AVERAGE(I1316,M1317)</f>
        <v>0.2535</v>
      </c>
      <c r="T1316" s="32">
        <f t="shared" ref="T1316" si="12907">AVERAGE(J1316,N1317)</f>
        <v>0.14050000000000001</v>
      </c>
      <c r="U1316" s="32">
        <f t="shared" ref="U1316" si="12908">AVERAGE(K1316,O1317)</f>
        <v>0.22449999999999998</v>
      </c>
      <c r="V1316" s="21">
        <f>Q1316*Q1317/'Advanced - Home'!$S$33</f>
        <v>98.435667897568166</v>
      </c>
      <c r="W1316" s="21">
        <f t="shared" ref="W1316" si="12909">AVERAGE(V1316:V1317)</f>
        <v>98.433100240445526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98.152883172561616</v>
      </c>
      <c r="R1317" s="32">
        <f t="shared" ref="R1317" si="12917">AVERAGE(H1317,L1316)</f>
        <v>0.52550000000000008</v>
      </c>
      <c r="S1317" s="32">
        <f t="shared" ref="S1317" si="12918">AVERAGE(I1317,M1316)</f>
        <v>0.28500000000000003</v>
      </c>
      <c r="T1317" s="32">
        <f t="shared" ref="T1317" si="12919">AVERAGE(J1317,N1316)</f>
        <v>0.128</v>
      </c>
      <c r="U1317" s="32">
        <f t="shared" ref="U1317" si="12920">AVERAGE(K1317,O1316)</f>
        <v>0.251</v>
      </c>
      <c r="V1317" s="21">
        <f>Q1317*Q1316/'Advanced - Road'!$S$33</f>
        <v>98.430532583322872</v>
      </c>
      <c r="W1317" s="21">
        <f t="shared" ref="W1317" si="12921">W1316</f>
        <v>98.433100240445526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0.503</v>
      </c>
      <c r="I1318" s="31">
        <f>VLOOKUP($C1318,'Four Factors - Road'!$B:$O,8,FALSE)</f>
        <v>0.23400000000000001</v>
      </c>
      <c r="J1318" s="31">
        <f>VLOOKUP($C1318,'Four Factors - Road'!$B:$O,9,FALSE)/100</f>
        <v>0.13800000000000001</v>
      </c>
      <c r="K1318" s="31">
        <f>VLOOKUP($C1318,'Four Factors - Road'!$B:$O,10,FALSE)/100</f>
        <v>0.20499999999999999</v>
      </c>
      <c r="L1318" s="31">
        <f>VLOOKUP($C1318,'Four Factors - Road'!$B:$O,11,FALSE)/100</f>
        <v>0.52500000000000002</v>
      </c>
      <c r="M1318" s="31">
        <f>VLOOKUP($C1318,'Four Factors - Road'!$B:$O,12,FALSE)</f>
        <v>0.255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99.38</v>
      </c>
      <c r="Q1318" s="17">
        <f>(P1318+'Advanced - Road'!$S$33)/2</f>
        <v>99.100460878885315</v>
      </c>
      <c r="R1318" s="31">
        <f t="shared" ref="R1318" si="12925">AVERAGE(H1318,L1319)</f>
        <v>0.4945</v>
      </c>
      <c r="S1318" s="31">
        <f t="shared" ref="S1318" si="12926">AVERAGE(I1318,M1319)</f>
        <v>0.23499999999999999</v>
      </c>
      <c r="T1318" s="31">
        <f t="shared" ref="T1318" si="12927">AVERAGE(J1318,N1319)</f>
        <v>0.13600000000000001</v>
      </c>
      <c r="U1318" s="31">
        <f t="shared" ref="U1318" si="12928">AVERAGE(K1318,O1319)</f>
        <v>0.20599999999999999</v>
      </c>
      <c r="V1318" s="17">
        <f>Q1318*Q1319/'Advanced - Home'!$S$33</f>
        <v>96.570309118778255</v>
      </c>
      <c r="W1318" s="17">
        <f t="shared" ref="W1318" si="12929">AVERAGE(V1318:V1319)</f>
        <v>96.567790118833003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6</v>
      </c>
      <c r="AA1318" s="19">
        <f t="shared" ref="AA1318" si="12931">Y1318+Y1319</f>
        <v>208</v>
      </c>
      <c r="AB1318" s="4">
        <f t="shared" ref="AB1318" si="12932">D1318-Z1318</f>
        <v>-6</v>
      </c>
      <c r="AC1318" s="4">
        <f t="shared" ref="AC1318" si="12933">AA1318-E1318</f>
        <v>208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0.52500000000000002</v>
      </c>
      <c r="I1319" s="31">
        <f>VLOOKUP($C1319,'Four Factors - Home'!$B:$O,8,FALSE)</f>
        <v>0.311</v>
      </c>
      <c r="J1319" s="31">
        <f>VLOOKUP($C1319,'Four Factors - Home'!$B:$O,9,FALSE)/100</f>
        <v>0.14499999999999999</v>
      </c>
      <c r="K1319" s="31">
        <f>VLOOKUP($C1319,'Four Factors - Home'!$B:$O,10,FALSE)/100</f>
        <v>0.215</v>
      </c>
      <c r="L1319" s="31">
        <f>VLOOKUP($C1319,'Four Factors - Home'!$B:$O,11,FALSE)/100</f>
        <v>0.48599999999999999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0.13400000000000001</v>
      </c>
      <c r="O1319" s="31">
        <f>VLOOKUP($C1319,'Four Factors - Home'!$B:$O,14,FALSE)/100</f>
        <v>0.20699999999999999</v>
      </c>
      <c r="P1319" s="17">
        <f>VLOOKUP($C1319,'Advanced - Home'!B:T,18,FALSE)</f>
        <v>93.77</v>
      </c>
      <c r="Q1319" s="17">
        <f>(P1319+'Advanced - Home'!$S$33)/2</f>
        <v>96.292883172561616</v>
      </c>
      <c r="R1319" s="31">
        <f t="shared" ref="R1319" si="12937">AVERAGE(H1319,L1318)</f>
        <v>0.52500000000000002</v>
      </c>
      <c r="S1319" s="31">
        <f t="shared" ref="S1319" si="12938">AVERAGE(I1319,M1318)</f>
        <v>0.28300000000000003</v>
      </c>
      <c r="T1319" s="31">
        <f t="shared" ref="T1319" si="12939">AVERAGE(J1319,N1318)</f>
        <v>0.13700000000000001</v>
      </c>
      <c r="U1319" s="31">
        <f t="shared" ref="U1319" si="12940">AVERAGE(K1319,O1318)</f>
        <v>0.224</v>
      </c>
      <c r="V1319" s="17">
        <f>Q1319*Q1318/'Advanced - Road'!$S$33</f>
        <v>96.56527111888775</v>
      </c>
      <c r="W1319" s="17">
        <f t="shared" ref="W1319" si="12941">W1318</f>
        <v>96.567790118833003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-6</v>
      </c>
      <c r="AA1319" s="19">
        <f t="shared" ref="AA1319" si="12943">AA1318</f>
        <v>208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0.503</v>
      </c>
      <c r="I1320" s="32">
        <f>VLOOKUP($C1320,'Four Factors - Road'!$B:$O,8,FALSE)</f>
        <v>0.23400000000000001</v>
      </c>
      <c r="J1320" s="32">
        <f>VLOOKUP($C1320,'Four Factors - Road'!$B:$O,9,FALSE)/100</f>
        <v>0.13800000000000001</v>
      </c>
      <c r="K1320" s="32">
        <f>VLOOKUP($C1320,'Four Factors - Road'!$B:$O,10,FALSE)/100</f>
        <v>0.20499999999999999</v>
      </c>
      <c r="L1320" s="32">
        <f>VLOOKUP($C1320,'Four Factors - Road'!$B:$O,11,FALSE)/100</f>
        <v>0.52500000000000002</v>
      </c>
      <c r="M1320" s="32">
        <f>VLOOKUP($C1320,'Four Factors - Road'!$B:$O,12,FALSE)</f>
        <v>0.255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99.38</v>
      </c>
      <c r="Q1320" s="21">
        <f>(P1320+'Advanced - Road'!$S$33)/2</f>
        <v>99.100460878885315</v>
      </c>
      <c r="R1320" s="32">
        <f t="shared" ref="R1320" si="12945">AVERAGE(H1320,L1321)</f>
        <v>0.50950000000000006</v>
      </c>
      <c r="S1320" s="32">
        <f t="shared" ref="S1320" si="12946">AVERAGE(I1320,M1321)</f>
        <v>0.26300000000000001</v>
      </c>
      <c r="T1320" s="32">
        <f t="shared" ref="T1320" si="12947">AVERAGE(J1320,N1321)</f>
        <v>0.15000000000000002</v>
      </c>
      <c r="U1320" s="32">
        <f t="shared" ref="U1320" si="12948">AVERAGE(K1320,O1321)</f>
        <v>0.23049999999999998</v>
      </c>
      <c r="V1320" s="21">
        <f>Q1320*Q1321/'Advanced - Home'!$S$33</f>
        <v>99.343275260366468</v>
      </c>
      <c r="W1320" s="21">
        <f t="shared" ref="W1320" si="12949">AVERAGE(V1320:V1321)</f>
        <v>99.34068392864944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</v>
      </c>
      <c r="Q1321" s="21">
        <f>(P1321+'Advanced - Home'!$S$33)/2</f>
        <v>99.057883172561617</v>
      </c>
      <c r="R1321" s="32">
        <f t="shared" ref="R1321" si="12957">AVERAGE(H1321,L1320)</f>
        <v>0.53249999999999997</v>
      </c>
      <c r="S1321" s="32">
        <f t="shared" ref="S1321" si="12958">AVERAGE(I1321,M1320)</f>
        <v>0.25900000000000001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0.24249999999999999</v>
      </c>
      <c r="V1321" s="21">
        <f>Q1321*Q1320/'Advanced - Road'!$S$33</f>
        <v>99.338092596932412</v>
      </c>
      <c r="W1321" s="21">
        <f t="shared" ref="W1321" si="12961">W1320</f>
        <v>99.34068392864944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0.53299999999999992</v>
      </c>
      <c r="M1322" s="31">
        <f>VLOOKUP($C1322,'Four Factors - Road'!$B:$O,12,FALSE)</f>
        <v>0.28399999999999997</v>
      </c>
      <c r="N1322" s="31">
        <f>VLOOKUP($C1322,'Four Factors - Road'!$B:$O,13,FALSE)/100</f>
        <v>0.154</v>
      </c>
      <c r="O1322" s="31">
        <f>VLOOKUP($C1322,'Four Factors - Road'!$B:$O,14,FALSE)/100</f>
        <v>0.251</v>
      </c>
      <c r="P1322" s="17">
        <f>VLOOKUP($C1322,'Advanced - Road'!B:T,18,FALSE)</f>
        <v>101.22</v>
      </c>
      <c r="Q1322" s="17">
        <f>(P1322+'Advanced - Road'!$S$33)/2</f>
        <v>100.02046087888533</v>
      </c>
      <c r="R1322" s="31">
        <f t="shared" ref="R1322" si="12965">AVERAGE(H1322,L1323)</f>
        <v>0.50950000000000006</v>
      </c>
      <c r="S1322" s="31">
        <f t="shared" ref="S1322" si="12966">AVERAGE(I1322,M1323)</f>
        <v>0.23649999999999999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0.23349999999999999</v>
      </c>
      <c r="V1322" s="17">
        <f>Q1322*Q1323/'Advanced - Home'!$S$33</f>
        <v>99.982115860480747</v>
      </c>
      <c r="W1322" s="17">
        <f t="shared" ref="W1322" si="12969">AVERAGE(V1322:V1323)</f>
        <v>99.979507864848586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0.51600000000000001</v>
      </c>
      <c r="I1323" s="31">
        <f>VLOOKUP($C1323,'Four Factors - Home'!$B:$O,8,FALSE)</f>
        <v>0.28899999999999998</v>
      </c>
      <c r="J1323" s="31">
        <f>VLOOKUP($C1323,'Four Factors - Home'!$B:$O,9,FALSE)/100</f>
        <v>0.15</v>
      </c>
      <c r="K1323" s="31">
        <f>VLOOKUP($C1323,'Four Factors - Home'!$B:$O,10,FALSE)/100</f>
        <v>0.248</v>
      </c>
      <c r="L1323" s="31">
        <f>VLOOKUP($C1323,'Four Factors - Home'!$B:$O,11,FALSE)/100</f>
        <v>0.52500000000000002</v>
      </c>
      <c r="M1323" s="31">
        <f>VLOOKUP($C1323,'Four Factors - Home'!$B:$O,12,FALSE)</f>
        <v>0.218</v>
      </c>
      <c r="N1323" s="31">
        <f>VLOOKUP($C1323,'Four Factors - Home'!$B:$O,13,FALSE)/100</f>
        <v>0.159</v>
      </c>
      <c r="O1323" s="31">
        <f>VLOOKUP($C1323,'Four Factors - Home'!$B:$O,14,FALSE)/100</f>
        <v>0.24299999999999999</v>
      </c>
      <c r="P1323" s="17">
        <f>VLOOKUP($C1323,'Advanced - Home'!B:T,18,FALSE)</f>
        <v>98.74</v>
      </c>
      <c r="Q1323" s="17">
        <f>(P1323+'Advanced - Home'!$S$33)/2</f>
        <v>98.777883172561616</v>
      </c>
      <c r="R1323" s="31">
        <f t="shared" ref="R1323" si="12977">AVERAGE(H1323,L1322)</f>
        <v>0.52449999999999997</v>
      </c>
      <c r="S1323" s="31">
        <f t="shared" ref="S1323" si="12978">AVERAGE(I1323,M1322)</f>
        <v>0.28649999999999998</v>
      </c>
      <c r="T1323" s="31">
        <f t="shared" ref="T1323" si="12979">AVERAGE(J1323,N1322)</f>
        <v>0.152</v>
      </c>
      <c r="U1323" s="31">
        <f t="shared" ref="U1323" si="12980">AVERAGE(K1323,O1322)</f>
        <v>0.2495</v>
      </c>
      <c r="V1323" s="17">
        <f>Q1323*Q1322/'Advanced - Road'!$S$33</f>
        <v>99.97689986921641</v>
      </c>
      <c r="W1323" s="17">
        <f t="shared" ref="W1323" si="12981">W1322</f>
        <v>99.979507864848586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0.53299999999999992</v>
      </c>
      <c r="M1324" s="32">
        <f>VLOOKUP($C1324,'Four Factors - Road'!$B:$O,12,FALSE)</f>
        <v>0.28399999999999997</v>
      </c>
      <c r="N1324" s="32">
        <f>VLOOKUP($C1324,'Four Factors - Road'!$B:$O,13,FALSE)/100</f>
        <v>0.154</v>
      </c>
      <c r="O1324" s="32">
        <f>VLOOKUP($C1324,'Four Factors - Road'!$B:$O,14,FALSE)/100</f>
        <v>0.251</v>
      </c>
      <c r="P1324" s="21">
        <f>VLOOKUP($C1324,'Advanced - Road'!B:T,18,FALSE)</f>
        <v>101.22</v>
      </c>
      <c r="Q1324" s="21">
        <f>(P1324+'Advanced - Road'!$S$33)/2</f>
        <v>100.02046087888533</v>
      </c>
      <c r="R1324" s="32">
        <f t="shared" ref="R1324" si="12985">AVERAGE(H1324,L1325)</f>
        <v>0.501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102.21399771896543</v>
      </c>
      <c r="W1324" s="21">
        <f t="shared" ref="W1324" si="12989">AVERAGE(V1324:V1325)</f>
        <v>102.21133150554013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100.98288317256163</v>
      </c>
      <c r="R1325" s="32">
        <f t="shared" ref="R1325" si="12997">AVERAGE(H1325,L1324)</f>
        <v>0.51500000000000001</v>
      </c>
      <c r="S1325" s="32">
        <f t="shared" ref="S1325" si="12998">AVERAGE(I1325,M1324)</f>
        <v>0.27700000000000002</v>
      </c>
      <c r="T1325" s="32">
        <f t="shared" ref="T1325" si="12999">AVERAGE(J1325,N1324)</f>
        <v>0.16049999999999998</v>
      </c>
      <c r="U1325" s="32">
        <f t="shared" ref="U1325" si="13000">AVERAGE(K1325,O1324)</f>
        <v>0.22850000000000001</v>
      </c>
      <c r="V1325" s="21">
        <f>Q1325*Q1324/'Advanced - Road'!$S$33</f>
        <v>102.20866529211483</v>
      </c>
      <c r="W1325" s="21">
        <f t="shared" ref="W1325" si="13001">W1324</f>
        <v>102.21133150554013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0.53299999999999992</v>
      </c>
      <c r="M1326" s="31">
        <f>VLOOKUP($C1326,'Four Factors - Road'!$B:$O,12,FALSE)</f>
        <v>0.28399999999999997</v>
      </c>
      <c r="N1326" s="31">
        <f>VLOOKUP($C1326,'Four Factors - Road'!$B:$O,13,FALSE)/100</f>
        <v>0.154</v>
      </c>
      <c r="O1326" s="31">
        <f>VLOOKUP($C1326,'Four Factors - Road'!$B:$O,14,FALSE)/100</f>
        <v>0.251</v>
      </c>
      <c r="P1326" s="17">
        <f>VLOOKUP($C1326,'Advanced - Road'!B:T,18,FALSE)</f>
        <v>101.22</v>
      </c>
      <c r="Q1326" s="17">
        <f>(P1326+'Advanced - Road'!$S$33)/2</f>
        <v>100.02046087888533</v>
      </c>
      <c r="R1326" s="31">
        <f t="shared" ref="R1326" si="13005">AVERAGE(H1326,L1327)</f>
        <v>0.4985</v>
      </c>
      <c r="S1326" s="31">
        <f t="shared" ref="S1326" si="13006">AVERAGE(I1326,M1327)</f>
        <v>0.25850000000000001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0.23899999999999999</v>
      </c>
      <c r="V1326" s="17">
        <f>Q1326*Q1327/'Advanced - Home'!$S$33</f>
        <v>100.52363821616748</v>
      </c>
      <c r="W1326" s="17">
        <f t="shared" ref="W1326" si="13009">AVERAGE(V1326:V1327)</f>
        <v>100.52101609512974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99.312883172561612</v>
      </c>
      <c r="R1327" s="31">
        <f t="shared" ref="R1327" si="13017">AVERAGE(H1327,L1326)</f>
        <v>0.53099999999999992</v>
      </c>
      <c r="S1327" s="31">
        <f t="shared" ref="S1327" si="13018">AVERAGE(I1327,M1326)</f>
        <v>0.27549999999999997</v>
      </c>
      <c r="T1327" s="31">
        <f t="shared" ref="T1327" si="13019">AVERAGE(J1327,N1326)</f>
        <v>0.14650000000000002</v>
      </c>
      <c r="U1327" s="31">
        <f t="shared" ref="U1327" si="13020">AVERAGE(K1327,O1326)</f>
        <v>0.23699999999999999</v>
      </c>
      <c r="V1327" s="17">
        <f>Q1327*Q1326/'Advanced - Road'!$S$33</f>
        <v>100.51839397409198</v>
      </c>
      <c r="W1327" s="17">
        <f t="shared" ref="W1327" si="13021">W1326</f>
        <v>100.52101609512974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0.53299999999999992</v>
      </c>
      <c r="M1328" s="32">
        <f>VLOOKUP($C1328,'Four Factors - Road'!$B:$O,12,FALSE)</f>
        <v>0.28399999999999997</v>
      </c>
      <c r="N1328" s="32">
        <f>VLOOKUP($C1328,'Four Factors - Road'!$B:$O,13,FALSE)/100</f>
        <v>0.154</v>
      </c>
      <c r="O1328" s="32">
        <f>VLOOKUP($C1328,'Four Factors - Road'!$B:$O,14,FALSE)/100</f>
        <v>0.251</v>
      </c>
      <c r="P1328" s="21">
        <f>VLOOKUP($C1328,'Advanced - Road'!B:T,18,FALSE)</f>
        <v>101.22</v>
      </c>
      <c r="Q1328" s="21">
        <f>(P1328+'Advanced - Road'!$S$33)/2</f>
        <v>100.02046087888533</v>
      </c>
      <c r="R1328" s="32">
        <f t="shared" ref="R1328" si="13025">AVERAGE(H1328,L1329)</f>
        <v>0.4985</v>
      </c>
      <c r="S1328" s="32">
        <f t="shared" ref="S1328" si="13026">AVERAGE(I1328,M1329)</f>
        <v>0.22600000000000001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0.21</v>
      </c>
      <c r="V1328" s="21">
        <f>Q1328*Q1329/'Advanced - Home'!$S$33</f>
        <v>100.12888360174165</v>
      </c>
      <c r="W1328" s="21">
        <f t="shared" ref="W1328" si="13029">AVERAGE(V1328:V1329)</f>
        <v>100.12627177772853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98.922883172561626</v>
      </c>
      <c r="R1329" s="32">
        <f t="shared" ref="R1329" si="13037">AVERAGE(H1329,L1328)</f>
        <v>0.51600000000000001</v>
      </c>
      <c r="S1329" s="32">
        <f t="shared" ref="S1329" si="13038">AVERAGE(I1329,M1328)</f>
        <v>0.29549999999999998</v>
      </c>
      <c r="T1329" s="32">
        <f t="shared" ref="T1329" si="13039">AVERAGE(J1329,N1328)</f>
        <v>0.13650000000000001</v>
      </c>
      <c r="U1329" s="32">
        <f t="shared" ref="U1329" si="13040">AVERAGE(K1329,O1328)</f>
        <v>0.22799999999999998</v>
      </c>
      <c r="V1329" s="21">
        <f>Q1329*Q1328/'Advanced - Road'!$S$33</f>
        <v>100.12365995371542</v>
      </c>
      <c r="W1329" s="21">
        <f t="shared" ref="W1329" si="13041">W1328</f>
        <v>100.12627177772853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0.53299999999999992</v>
      </c>
      <c r="M1330" s="31">
        <f>VLOOKUP($C1330,'Four Factors - Road'!$B:$O,12,FALSE)</f>
        <v>0.28399999999999997</v>
      </c>
      <c r="N1330" s="31">
        <f>VLOOKUP($C1330,'Four Factors - Road'!$B:$O,13,FALSE)/100</f>
        <v>0.154</v>
      </c>
      <c r="O1330" s="31">
        <f>VLOOKUP($C1330,'Four Factors - Road'!$B:$O,14,FALSE)/100</f>
        <v>0.251</v>
      </c>
      <c r="P1330" s="17">
        <f>VLOOKUP($C1330,'Advanced - Road'!B:T,18,FALSE)</f>
        <v>101.22</v>
      </c>
      <c r="Q1330" s="17">
        <f>(P1330+'Advanced - Road'!$S$33)/2</f>
        <v>100.02046087888533</v>
      </c>
      <c r="R1330" s="31">
        <f t="shared" ref="R1330" si="13045">AVERAGE(H1330,L1331)</f>
        <v>0.50600000000000001</v>
      </c>
      <c r="S1330" s="31">
        <f t="shared" ref="S1330" si="13046">AVERAGE(I1330,M1331)</f>
        <v>0.23749999999999999</v>
      </c>
      <c r="T1330" s="31">
        <f t="shared" ref="T1330" si="13047">AVERAGE(J1330,N1331)</f>
        <v>0.151</v>
      </c>
      <c r="U1330" s="31">
        <f t="shared" ref="U1330" si="13048">AVERAGE(K1330,O1331)</f>
        <v>0.2135</v>
      </c>
      <c r="V1330" s="17">
        <f>Q1330*Q1331/'Advanced - Home'!$S$33</f>
        <v>99.384922982246735</v>
      </c>
      <c r="W1330" s="17">
        <f t="shared" ref="W1330" si="13049">AVERAGE(V1330:V1331)</f>
        <v>99.382330564164647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0.28699999999999998</v>
      </c>
      <c r="J1331" s="31">
        <f>VLOOKUP($C1331,'Four Factors - Home'!$B:$O,9,FALSE)/100</f>
        <v>0.13200000000000001</v>
      </c>
      <c r="K1331" s="31">
        <f>VLOOKUP($C1331,'Four Factors - Home'!$B:$O,10,FALSE)/100</f>
        <v>0.29699999999999999</v>
      </c>
      <c r="L1331" s="31">
        <f>VLOOKUP($C1331,'Four Factors - Home'!$B:$O,11,FALSE)/100</f>
        <v>0.51800000000000002</v>
      </c>
      <c r="M1331" s="31">
        <f>VLOOKUP($C1331,'Four Factors - Home'!$B:$O,12,FALSE)</f>
        <v>0.22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97.56</v>
      </c>
      <c r="Q1331" s="17">
        <f>(P1331+'Advanced - Home'!$S$33)/2</f>
        <v>98.187883172561612</v>
      </c>
      <c r="R1331" s="31">
        <f t="shared" ref="R1331" si="13057">AVERAGE(H1331,L1330)</f>
        <v>0.50249999999999995</v>
      </c>
      <c r="S1331" s="31">
        <f t="shared" ref="S1331" si="13058">AVERAGE(I1331,M1330)</f>
        <v>0.28549999999999998</v>
      </c>
      <c r="T1331" s="31">
        <f t="shared" ref="T1331" si="13059">AVERAGE(J1331,N1330)</f>
        <v>0.14300000000000002</v>
      </c>
      <c r="U1331" s="31">
        <f t="shared" ref="U1331" si="13060">AVERAGE(K1331,O1330)</f>
        <v>0.27400000000000002</v>
      </c>
      <c r="V1331" s="17">
        <f>Q1331*Q1330/'Advanced - Road'!$S$33</f>
        <v>99.379738146082573</v>
      </c>
      <c r="W1331" s="17">
        <f t="shared" ref="W1331" si="13061">W1330</f>
        <v>99.382330564164647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0.53299999999999992</v>
      </c>
      <c r="M1332" s="32">
        <f>VLOOKUP($C1332,'Four Factors - Road'!$B:$O,12,FALSE)</f>
        <v>0.28399999999999997</v>
      </c>
      <c r="N1332" s="32">
        <f>VLOOKUP($C1332,'Four Factors - Road'!$B:$O,13,FALSE)/100</f>
        <v>0.154</v>
      </c>
      <c r="O1332" s="32">
        <f>VLOOKUP($C1332,'Four Factors - Road'!$B:$O,14,FALSE)/100</f>
        <v>0.251</v>
      </c>
      <c r="P1332" s="21">
        <f>VLOOKUP($C1332,'Advanced - Road'!B:T,18,FALSE)</f>
        <v>101.22</v>
      </c>
      <c r="Q1332" s="21">
        <f>(P1332+'Advanced - Road'!$S$33)/2</f>
        <v>100.02046087888533</v>
      </c>
      <c r="R1332" s="32">
        <f t="shared" ref="R1332" si="13065">AVERAGE(H1332,L1333)</f>
        <v>0.497</v>
      </c>
      <c r="S1332" s="32">
        <f t="shared" ref="S1332" si="13066">AVERAGE(I1332,M1333)</f>
        <v>0.23449999999999999</v>
      </c>
      <c r="T1332" s="32">
        <f t="shared" ref="T1332" si="13067">AVERAGE(J1332,N1333)</f>
        <v>0.14600000000000002</v>
      </c>
      <c r="U1332" s="32">
        <f t="shared" ref="U1332" si="13068">AVERAGE(K1332,O1333)</f>
        <v>0.23049999999999998</v>
      </c>
      <c r="V1332" s="21">
        <f>Q1332*Q1333/'Advanced - Home'!$S$33</f>
        <v>99.982115860480747</v>
      </c>
      <c r="W1332" s="21">
        <f t="shared" ref="W1332" si="13069">AVERAGE(V1332:V1333)</f>
        <v>99.979507864848586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0.27900000000000003</v>
      </c>
      <c r="J1333" s="32">
        <f>VLOOKUP($C1333,'Four Factors - Home'!$B:$O,9,FALSE)/100</f>
        <v>0.13</v>
      </c>
      <c r="K1333" s="32">
        <f>VLOOKUP($C1333,'Four Factors - Home'!$B:$O,10,FALSE)/100</f>
        <v>0.23699999999999999</v>
      </c>
      <c r="L1333" s="32">
        <f>VLOOKUP($C1333,'Four Factors - Home'!$B:$O,11,FALSE)/100</f>
        <v>0.5</v>
      </c>
      <c r="M1333" s="32">
        <f>VLOOKUP($C1333,'Four Factors - Home'!$B:$O,12,FALSE)</f>
        <v>0.214</v>
      </c>
      <c r="N1333" s="32">
        <f>VLOOKUP($C1333,'Four Factors - Home'!$B:$O,13,FALSE)/100</f>
        <v>0.127</v>
      </c>
      <c r="O1333" s="32">
        <f>VLOOKUP($C1333,'Four Factors - Home'!$B:$O,14,FALSE)/100</f>
        <v>0.23699999999999999</v>
      </c>
      <c r="P1333" s="21">
        <f>VLOOKUP($C1333,'Advanced - Home'!B:T,18,FALSE)</f>
        <v>98.74</v>
      </c>
      <c r="Q1333" s="21">
        <f>(P1333+'Advanced - Home'!$S$33)/2</f>
        <v>98.777883172561616</v>
      </c>
      <c r="R1333" s="32">
        <f t="shared" ref="R1333" si="13077">AVERAGE(H1333,L1332)</f>
        <v>0.54499999999999993</v>
      </c>
      <c r="S1333" s="32">
        <f t="shared" ref="S1333" si="13078">AVERAGE(I1333,M1332)</f>
        <v>0.28149999999999997</v>
      </c>
      <c r="T1333" s="32">
        <f t="shared" ref="T1333" si="13079">AVERAGE(J1333,N1332)</f>
        <v>0.14200000000000002</v>
      </c>
      <c r="U1333" s="32">
        <f t="shared" ref="U1333" si="13080">AVERAGE(K1333,O1332)</f>
        <v>0.24399999999999999</v>
      </c>
      <c r="V1333" s="21">
        <f>Q1333*Q1332/'Advanced - Road'!$S$33</f>
        <v>99.97689986921641</v>
      </c>
      <c r="W1333" s="21">
        <f t="shared" ref="W1333" si="13081">W1332</f>
        <v>99.979507864848586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0.53299999999999992</v>
      </c>
      <c r="M1334" s="31">
        <f>VLOOKUP($C1334,'Four Factors - Road'!$B:$O,12,FALSE)</f>
        <v>0.28399999999999997</v>
      </c>
      <c r="N1334" s="31">
        <f>VLOOKUP($C1334,'Four Factors - Road'!$B:$O,13,FALSE)/100</f>
        <v>0.154</v>
      </c>
      <c r="O1334" s="31">
        <f>VLOOKUP($C1334,'Four Factors - Road'!$B:$O,14,FALSE)/100</f>
        <v>0.251</v>
      </c>
      <c r="P1334" s="17">
        <f>VLOOKUP($C1334,'Advanced - Road'!B:T,18,FALSE)</f>
        <v>101.22</v>
      </c>
      <c r="Q1334" s="17">
        <f>(P1334+'Advanced - Road'!$S$33)/2</f>
        <v>100.02046087888533</v>
      </c>
      <c r="R1334" s="31">
        <f t="shared" ref="R1334" si="13085">AVERAGE(H1334,L1335)</f>
        <v>0.4985</v>
      </c>
      <c r="S1334" s="31">
        <f t="shared" ref="S1334" si="13086">AVERAGE(I1334,M1335)</f>
        <v>0.26550000000000001</v>
      </c>
      <c r="T1334" s="31">
        <f t="shared" ref="T1334" si="13087">AVERAGE(J1334,N1335)</f>
        <v>0.16250000000000001</v>
      </c>
      <c r="U1334" s="31">
        <f t="shared" ref="U1334" si="13088">AVERAGE(K1334,O1335)</f>
        <v>0.22599999999999998</v>
      </c>
      <c r="V1334" s="17">
        <f>Q1334*Q1335/'Advanced - Home'!$S$33</f>
        <v>97.421271823307833</v>
      </c>
      <c r="W1334" s="17">
        <f t="shared" ref="W1334" si="13089">AVERAGE(V1334:V1335)</f>
        <v>97.418730626322656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0.246</v>
      </c>
      <c r="J1335" s="31">
        <f>VLOOKUP($C1335,'Four Factors - Home'!$B:$O,9,FALSE)/100</f>
        <v>0.127</v>
      </c>
      <c r="K1335" s="31">
        <f>VLOOKUP($C1335,'Four Factors - Home'!$B:$O,10,FALSE)/100</f>
        <v>0.188</v>
      </c>
      <c r="L1335" s="31">
        <f>VLOOKUP($C1335,'Four Factors - Home'!$B:$O,11,FALSE)/100</f>
        <v>0.503</v>
      </c>
      <c r="M1335" s="31">
        <f>VLOOKUP($C1335,'Four Factors - Home'!$B:$O,12,FALSE)</f>
        <v>0.27600000000000002</v>
      </c>
      <c r="N1335" s="31">
        <f>VLOOKUP($C1335,'Four Factors - Home'!$B:$O,13,FALSE)/100</f>
        <v>0.16</v>
      </c>
      <c r="O1335" s="31">
        <f>VLOOKUP($C1335,'Four Factors - Home'!$B:$O,14,FALSE)/100</f>
        <v>0.22800000000000001</v>
      </c>
      <c r="P1335" s="17">
        <f>VLOOKUP($C1335,'Advanced - Home'!B:T,18,FALSE)</f>
        <v>93.68</v>
      </c>
      <c r="Q1335" s="17">
        <f>(P1335+'Advanced - Home'!$S$33)/2</f>
        <v>96.247883172561615</v>
      </c>
      <c r="R1335" s="31">
        <f t="shared" ref="R1335" si="13097">AVERAGE(H1335,L1334)</f>
        <v>0.52299999999999991</v>
      </c>
      <c r="S1335" s="31">
        <f t="shared" ref="S1335" si="13098">AVERAGE(I1335,M1334)</f>
        <v>0.26500000000000001</v>
      </c>
      <c r="T1335" s="31">
        <f t="shared" ref="T1335" si="13099">AVERAGE(J1335,N1334)</f>
        <v>0.14050000000000001</v>
      </c>
      <c r="U1335" s="31">
        <f t="shared" ref="U1335" si="13100">AVERAGE(K1335,O1334)</f>
        <v>0.2195</v>
      </c>
      <c r="V1335" s="17">
        <f>Q1335*Q1334/'Advanced - Road'!$S$33</f>
        <v>97.416189429337493</v>
      </c>
      <c r="W1335" s="17">
        <f t="shared" ref="W1335" si="13101">W1334</f>
        <v>97.418730626322656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0.53299999999999992</v>
      </c>
      <c r="M1336" s="32">
        <f>VLOOKUP($C1336,'Four Factors - Road'!$B:$O,12,FALSE)</f>
        <v>0.28399999999999997</v>
      </c>
      <c r="N1336" s="32">
        <f>VLOOKUP($C1336,'Four Factors - Road'!$B:$O,13,FALSE)/100</f>
        <v>0.154</v>
      </c>
      <c r="O1336" s="32">
        <f>VLOOKUP($C1336,'Four Factors - Road'!$B:$O,14,FALSE)/100</f>
        <v>0.251</v>
      </c>
      <c r="P1336" s="21">
        <f>VLOOKUP($C1336,'Advanced - Road'!B:T,18,FALSE)</f>
        <v>101.22</v>
      </c>
      <c r="Q1336" s="21">
        <f>(P1336+'Advanced - Road'!$S$33)/2</f>
        <v>100.02046087888533</v>
      </c>
      <c r="R1336" s="32">
        <f t="shared" ref="R1336" si="13105">AVERAGE(H1336,L1337)</f>
        <v>0.51349999999999996</v>
      </c>
      <c r="S1336" s="32">
        <f t="shared" ref="S1336" si="13106">AVERAGE(I1336,M1337)</f>
        <v>0.255</v>
      </c>
      <c r="T1336" s="32">
        <f t="shared" ref="T1336" si="13107">AVERAGE(J1336,N1337)</f>
        <v>0.13900000000000001</v>
      </c>
      <c r="U1336" s="32">
        <f t="shared" ref="U1336" si="13108">AVERAGE(K1336,O1337)</f>
        <v>0.21649999999999997</v>
      </c>
      <c r="V1336" s="21">
        <f>Q1336*Q1337/'Advanced - Home'!$S$33</f>
        <v>100.61473543488117</v>
      </c>
      <c r="W1336" s="21">
        <f t="shared" ref="W1336" si="13109">AVERAGE(V1336:V1337)</f>
        <v>100.61211093760696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0.53700000000000003</v>
      </c>
      <c r="I1337" s="32">
        <f>VLOOKUP($C1337,'Four Factors - Home'!$B:$O,8,FALSE)</f>
        <v>0.28599999999999998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0.28100000000000003</v>
      </c>
      <c r="L1337" s="32">
        <f>VLOOKUP($C1337,'Four Factors - Home'!$B:$O,11,FALSE)/100</f>
        <v>0.53299999999999992</v>
      </c>
      <c r="M1337" s="32">
        <f>VLOOKUP($C1337,'Four Factors - Home'!$B:$O,12,FALSE)</f>
        <v>0.255</v>
      </c>
      <c r="N1337" s="32">
        <f>VLOOKUP($C1337,'Four Factors - Home'!$B:$O,13,FALSE)/100</f>
        <v>0.113</v>
      </c>
      <c r="O1337" s="32">
        <f>VLOOKUP($C1337,'Four Factors - Home'!$B:$O,14,FALSE)/100</f>
        <v>0.20899999999999999</v>
      </c>
      <c r="P1337" s="21">
        <f>VLOOKUP($C1337,'Advanced - Home'!B:T,18,FALSE)</f>
        <v>99.99</v>
      </c>
      <c r="Q1337" s="21">
        <f>(P1337+'Advanced - Home'!$S$33)/2</f>
        <v>99.402883172561616</v>
      </c>
      <c r="R1337" s="32">
        <f t="shared" ref="R1337" si="13117">AVERAGE(H1337,L1336)</f>
        <v>0.53499999999999992</v>
      </c>
      <c r="S1337" s="32">
        <f t="shared" ref="S1337" si="13118">AVERAGE(I1337,M1336)</f>
        <v>0.28499999999999998</v>
      </c>
      <c r="T1337" s="32">
        <f t="shared" ref="T1337" si="13119">AVERAGE(J1337,N1336)</f>
        <v>0.14900000000000002</v>
      </c>
      <c r="U1337" s="32">
        <f t="shared" ref="U1337" si="13120">AVERAGE(K1337,O1336)</f>
        <v>0.26600000000000001</v>
      </c>
      <c r="V1337" s="21">
        <f>Q1337*Q1336/'Advanced - Road'!$S$33</f>
        <v>100.60948644033274</v>
      </c>
      <c r="W1337" s="21">
        <f t="shared" ref="W1337" si="13121">W1336</f>
        <v>100.61211093760696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0.53299999999999992</v>
      </c>
      <c r="M1338" s="31">
        <f>VLOOKUP($C1338,'Four Factors - Road'!$B:$O,12,FALSE)</f>
        <v>0.28399999999999997</v>
      </c>
      <c r="N1338" s="31">
        <f>VLOOKUP($C1338,'Four Factors - Road'!$B:$O,13,FALSE)/100</f>
        <v>0.154</v>
      </c>
      <c r="O1338" s="31">
        <f>VLOOKUP($C1338,'Four Factors - Road'!$B:$O,14,FALSE)/100</f>
        <v>0.251</v>
      </c>
      <c r="P1338" s="17">
        <f>VLOOKUP($C1338,'Advanced - Road'!B:T,18,FALSE)</f>
        <v>101.22</v>
      </c>
      <c r="Q1338" s="17">
        <f>(P1338+'Advanced - Road'!$S$33)/2</f>
        <v>100.02046087888533</v>
      </c>
      <c r="R1338" s="31">
        <f t="shared" ref="R1338" si="13125">AVERAGE(H1338,L1339)</f>
        <v>0.49249999999999999</v>
      </c>
      <c r="S1338" s="31">
        <f t="shared" ref="S1338" si="13126">AVERAGE(I1338,M1339)</f>
        <v>0.26400000000000001</v>
      </c>
      <c r="T1338" s="31">
        <f t="shared" ref="T1338" si="13127">AVERAGE(J1338,N1339)</f>
        <v>0.15200000000000002</v>
      </c>
      <c r="U1338" s="31">
        <f t="shared" ref="U1338" si="13128">AVERAGE(K1338,O1339)</f>
        <v>0.20699999999999999</v>
      </c>
      <c r="V1338" s="17">
        <f>Q1338*Q1339/'Advanced - Home'!$S$33</f>
        <v>99.759433770291793</v>
      </c>
      <c r="W1338" s="17">
        <f t="shared" ref="W1338" si="13129">AVERAGE(V1338:V1339)</f>
        <v>99.756831583237627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0.503</v>
      </c>
      <c r="I1339" s="31">
        <f>VLOOKUP($C1339,'Four Factors - Home'!$B:$O,8,FALSE)</f>
        <v>0.22600000000000001</v>
      </c>
      <c r="J1339" s="31">
        <f>VLOOKUP($C1339,'Four Factors - Home'!$B:$O,9,FALSE)/100</f>
        <v>0.124</v>
      </c>
      <c r="K1339" s="31">
        <f>VLOOKUP($C1339,'Four Factors - Home'!$B:$O,10,FALSE)/100</f>
        <v>0.24199999999999999</v>
      </c>
      <c r="L1339" s="31">
        <f>VLOOKUP($C1339,'Four Factors - Home'!$B:$O,11,FALSE)/100</f>
        <v>0.49099999999999999</v>
      </c>
      <c r="M1339" s="31">
        <f>VLOOKUP($C1339,'Four Factors - Home'!$B:$O,12,FALSE)</f>
        <v>0.27300000000000002</v>
      </c>
      <c r="N1339" s="31">
        <f>VLOOKUP($C1339,'Four Factors - Home'!$B:$O,13,FALSE)/100</f>
        <v>0.13900000000000001</v>
      </c>
      <c r="O1339" s="31">
        <f>VLOOKUP($C1339,'Four Factors - Home'!$B:$O,14,FALSE)/100</f>
        <v>0.19</v>
      </c>
      <c r="P1339" s="17">
        <f>VLOOKUP($C1339,'Advanced - Home'!B:T,18,FALSE)</f>
        <v>98.3</v>
      </c>
      <c r="Q1339" s="17">
        <f>(P1339+'Advanced - Home'!$S$33)/2</f>
        <v>98.557883172561617</v>
      </c>
      <c r="R1339" s="31">
        <f t="shared" ref="R1339" si="13137">AVERAGE(H1339,L1338)</f>
        <v>0.51800000000000002</v>
      </c>
      <c r="S1339" s="31">
        <f t="shared" ref="S1339" si="13138">AVERAGE(I1339,M1338)</f>
        <v>0.255</v>
      </c>
      <c r="T1339" s="31">
        <f t="shared" ref="T1339" si="13139">AVERAGE(J1339,N1338)</f>
        <v>0.13900000000000001</v>
      </c>
      <c r="U1339" s="31">
        <f t="shared" ref="U1339" si="13140">AVERAGE(K1339,O1338)</f>
        <v>0.2465</v>
      </c>
      <c r="V1339" s="17">
        <f>Q1339*Q1338/'Advanced - Road'!$S$33</f>
        <v>99.754229396183462</v>
      </c>
      <c r="W1339" s="17">
        <f t="shared" ref="W1339" si="13141">W1338</f>
        <v>99.756831583237627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0.53299999999999992</v>
      </c>
      <c r="M1340" s="32">
        <f>VLOOKUP($C1340,'Four Factors - Road'!$B:$O,12,FALSE)</f>
        <v>0.28399999999999997</v>
      </c>
      <c r="N1340" s="32">
        <f>VLOOKUP($C1340,'Four Factors - Road'!$B:$O,13,FALSE)/100</f>
        <v>0.154</v>
      </c>
      <c r="O1340" s="32">
        <f>VLOOKUP($C1340,'Four Factors - Road'!$B:$O,14,FALSE)/100</f>
        <v>0.251</v>
      </c>
      <c r="P1340" s="21">
        <f>VLOOKUP($C1340,'Advanced - Road'!B:T,18,FALSE)</f>
        <v>101.22</v>
      </c>
      <c r="Q1340" s="21">
        <f>(P1340+'Advanced - Road'!$S$33)/2</f>
        <v>100.02046087888533</v>
      </c>
      <c r="R1340" s="32">
        <f t="shared" ref="R1340" si="13145">AVERAGE(H1340,L1341)</f>
        <v>0.48550000000000004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101.99131562877648</v>
      </c>
      <c r="W1340" s="21">
        <f t="shared" ref="W1340" si="13149">AVERAGE(V1340:V1341)</f>
        <v>101.98865522392917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100.76288317256162</v>
      </c>
      <c r="R1341" s="32">
        <f t="shared" ref="R1341" si="13157">AVERAGE(H1341,L1340)</f>
        <v>0.56199999999999994</v>
      </c>
      <c r="S1341" s="32">
        <f t="shared" ref="S1341" si="13158">AVERAGE(I1341,M1340)</f>
        <v>0.26949999999999996</v>
      </c>
      <c r="T1341" s="32">
        <f t="shared" ref="T1341" si="13159">AVERAGE(J1341,N1340)</f>
        <v>0.14749999999999999</v>
      </c>
      <c r="U1341" s="32">
        <f t="shared" ref="U1341" si="13160">AVERAGE(K1341,O1340)</f>
        <v>0.23849999999999999</v>
      </c>
      <c r="V1341" s="21">
        <f>Q1341*Q1340/'Advanced - Road'!$S$33</f>
        <v>101.98599481908187</v>
      </c>
      <c r="W1341" s="21">
        <f t="shared" ref="W1341" si="13161">W1340</f>
        <v>101.98865522392917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0.53299999999999992</v>
      </c>
      <c r="M1342" s="31">
        <f>VLOOKUP($C1342,'Four Factors - Road'!$B:$O,12,FALSE)</f>
        <v>0.28399999999999997</v>
      </c>
      <c r="N1342" s="31">
        <f>VLOOKUP($C1342,'Four Factors - Road'!$B:$O,13,FALSE)/100</f>
        <v>0.154</v>
      </c>
      <c r="O1342" s="31">
        <f>VLOOKUP($C1342,'Four Factors - Road'!$B:$O,14,FALSE)/100</f>
        <v>0.251</v>
      </c>
      <c r="P1342" s="17">
        <f>VLOOKUP($C1342,'Advanced - Road'!B:T,18,FALSE)</f>
        <v>101.22</v>
      </c>
      <c r="Q1342" s="17">
        <f>(P1342+'Advanced - Road'!$S$33)/2</f>
        <v>100.02046087888533</v>
      </c>
      <c r="R1342" s="31">
        <f t="shared" ref="R1342" si="13165">AVERAGE(H1342,L1343)</f>
        <v>0.50150000000000006</v>
      </c>
      <c r="S1342" s="31">
        <f t="shared" ref="S1342" si="13166">AVERAGE(I1342,M1343)</f>
        <v>0.246</v>
      </c>
      <c r="T1342" s="31">
        <f t="shared" ref="T1342" si="13167">AVERAGE(J1342,N1343)</f>
        <v>0.157</v>
      </c>
      <c r="U1342" s="31">
        <f t="shared" ref="U1342" si="13168">AVERAGE(K1342,O1343)</f>
        <v>0.23499999999999999</v>
      </c>
      <c r="V1342" s="17">
        <f>Q1342*Q1343/'Advanced - Home'!$S$33</f>
        <v>101.82936501772997</v>
      </c>
      <c r="W1342" s="17">
        <f t="shared" ref="W1342" si="13169">AVERAGE(V1342:V1343)</f>
        <v>101.82670883730303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0.54500000000000004</v>
      </c>
      <c r="I1343" s="31">
        <f>VLOOKUP($C1343,'Four Factors - Home'!$B:$O,8,FALSE)</f>
        <v>0.312</v>
      </c>
      <c r="J1343" s="31">
        <f>VLOOKUP($C1343,'Four Factors - Home'!$B:$O,9,FALSE)/100</f>
        <v>0.13800000000000001</v>
      </c>
      <c r="K1343" s="31">
        <f>VLOOKUP($C1343,'Four Factors - Home'!$B:$O,10,FALSE)/100</f>
        <v>0.252</v>
      </c>
      <c r="L1343" s="31">
        <f>VLOOKUP($C1343,'Four Factors - Home'!$B:$O,11,FALSE)/100</f>
        <v>0.50900000000000001</v>
      </c>
      <c r="M1343" s="31">
        <f>VLOOKUP($C1343,'Four Factors - Home'!$B:$O,12,FALSE)</f>
        <v>0.23699999999999999</v>
      </c>
      <c r="N1343" s="31">
        <f>VLOOKUP($C1343,'Four Factors - Home'!$B:$O,13,FALSE)/100</f>
        <v>0.14899999999999999</v>
      </c>
      <c r="O1343" s="31">
        <f>VLOOKUP($C1343,'Four Factors - Home'!$B:$O,14,FALSE)/100</f>
        <v>0.24600000000000002</v>
      </c>
      <c r="P1343" s="17">
        <f>VLOOKUP($C1343,'Advanced - Home'!B:T,18,FALSE)</f>
        <v>102.39</v>
      </c>
      <c r="Q1343" s="17">
        <f>(P1343+'Advanced - Home'!$S$33)/2</f>
        <v>100.60288317256162</v>
      </c>
      <c r="R1343" s="31">
        <f t="shared" ref="R1343" si="13177">AVERAGE(H1343,L1342)</f>
        <v>0.53899999999999992</v>
      </c>
      <c r="S1343" s="31">
        <f t="shared" ref="S1343" si="13178">AVERAGE(I1343,M1342)</f>
        <v>0.29799999999999999</v>
      </c>
      <c r="T1343" s="31">
        <f t="shared" ref="T1343" si="13179">AVERAGE(J1343,N1342)</f>
        <v>0.14600000000000002</v>
      </c>
      <c r="U1343" s="31">
        <f t="shared" ref="U1343" si="13180">AVERAGE(K1343,O1342)</f>
        <v>0.2515</v>
      </c>
      <c r="V1343" s="17">
        <f>Q1343*Q1342/'Advanced - Road'!$S$33</f>
        <v>101.82405265687609</v>
      </c>
      <c r="W1343" s="17">
        <f t="shared" ref="W1343" si="13181">W1342</f>
        <v>101.82670883730303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0.53299999999999992</v>
      </c>
      <c r="M1344" s="32">
        <f>VLOOKUP($C1344,'Four Factors - Road'!$B:$O,12,FALSE)</f>
        <v>0.28399999999999997</v>
      </c>
      <c r="N1344" s="32">
        <f>VLOOKUP($C1344,'Four Factors - Road'!$B:$O,13,FALSE)/100</f>
        <v>0.154</v>
      </c>
      <c r="O1344" s="32">
        <f>VLOOKUP($C1344,'Four Factors - Road'!$B:$O,14,FALSE)/100</f>
        <v>0.251</v>
      </c>
      <c r="P1344" s="21">
        <f>VLOOKUP($C1344,'Advanced - Road'!B:T,18,FALSE)</f>
        <v>101.22</v>
      </c>
      <c r="Q1344" s="21">
        <f>(P1344+'Advanced - Road'!$S$33)/2</f>
        <v>100.02046087888533</v>
      </c>
      <c r="R1344" s="32">
        <f t="shared" ref="R1344" si="13185">AVERAGE(H1344,L1345)</f>
        <v>0.49550000000000005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99.936567251123918</v>
      </c>
      <c r="W1344" s="21">
        <f t="shared" ref="W1344" si="13189">AVERAGE(V1344:V1345)</f>
        <v>99.933960443609976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0.52500000000000002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98.732883172561628</v>
      </c>
      <c r="R1345" s="32">
        <f t="shared" ref="R1345" si="13197">AVERAGE(H1345,L1344)</f>
        <v>0.52899999999999991</v>
      </c>
      <c r="S1345" s="32">
        <f t="shared" ref="S1345" si="13198">AVERAGE(I1345,M1344)</f>
        <v>0.26749999999999996</v>
      </c>
      <c r="T1345" s="32">
        <f t="shared" ref="T1345" si="13199">AVERAGE(J1345,N1344)</f>
        <v>0.14300000000000002</v>
      </c>
      <c r="U1345" s="32">
        <f t="shared" ref="U1345" si="13200">AVERAGE(K1345,O1344)</f>
        <v>0.2235</v>
      </c>
      <c r="V1345" s="21">
        <f>Q1345*Q1344/'Advanced - Road'!$S$33</f>
        <v>99.931353636096034</v>
      </c>
      <c r="W1345" s="21">
        <f t="shared" ref="W1345" si="13201">W1344</f>
        <v>99.933960443609976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0.53299999999999992</v>
      </c>
      <c r="M1346" s="31">
        <f>VLOOKUP($C1346,'Four Factors - Road'!$B:$O,12,FALSE)</f>
        <v>0.28399999999999997</v>
      </c>
      <c r="N1346" s="31">
        <f>VLOOKUP($C1346,'Four Factors - Road'!$B:$O,13,FALSE)/100</f>
        <v>0.154</v>
      </c>
      <c r="O1346" s="31">
        <f>VLOOKUP($C1346,'Four Factors - Road'!$B:$O,14,FALSE)/100</f>
        <v>0.251</v>
      </c>
      <c r="P1346" s="17">
        <f>VLOOKUP($C1346,'Advanced - Road'!B:T,18,FALSE)</f>
        <v>101.22</v>
      </c>
      <c r="Q1346" s="17">
        <f>(P1346+'Advanced - Road'!$S$33)/2</f>
        <v>100.02046087888533</v>
      </c>
      <c r="R1346" s="31">
        <f t="shared" ref="R1346" si="13205">AVERAGE(H1346,L1347)</f>
        <v>0.49099999999999999</v>
      </c>
      <c r="S1346" s="31">
        <f t="shared" ref="S1346" si="13206">AVERAGE(I1346,M1347)</f>
        <v>0.26800000000000002</v>
      </c>
      <c r="T1346" s="31">
        <f t="shared" ref="T1346" si="13207">AVERAGE(J1346,N1347)</f>
        <v>0.158</v>
      </c>
      <c r="U1346" s="31">
        <f t="shared" ref="U1346" si="13208">AVERAGE(K1346,O1347)</f>
        <v>0.23599999999999999</v>
      </c>
      <c r="V1346" s="17">
        <f>Q1346*Q1347/'Advanced - Home'!$S$33</f>
        <v>99.830287162624629</v>
      </c>
      <c r="W1346" s="17">
        <f t="shared" ref="W1346" si="13209">AVERAGE(V1346:V1347)</f>
        <v>99.827683127386564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0.53799999999999992</v>
      </c>
      <c r="I1347" s="31">
        <f>VLOOKUP($C1347,'Four Factors - Home'!$B:$O,8,FALSE)</f>
        <v>0.29599999999999999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0.48799999999999999</v>
      </c>
      <c r="M1347" s="31">
        <f>VLOOKUP($C1347,'Four Factors - Home'!$B:$O,12,FALSE)</f>
        <v>0.28100000000000003</v>
      </c>
      <c r="N1347" s="31">
        <f>VLOOKUP($C1347,'Four Factors - Home'!$B:$O,13,FALSE)/100</f>
        <v>0.151</v>
      </c>
      <c r="O1347" s="31">
        <f>VLOOKUP($C1347,'Four Factors - Home'!$B:$O,14,FALSE)/100</f>
        <v>0.248</v>
      </c>
      <c r="P1347" s="17">
        <f>VLOOKUP($C1347,'Advanced - Home'!B:T,18,FALSE)</f>
        <v>98.44</v>
      </c>
      <c r="Q1347" s="17">
        <f>(P1347+'Advanced - Home'!$S$33)/2</f>
        <v>98.62788317256161</v>
      </c>
      <c r="R1347" s="31">
        <f t="shared" ref="R1347" si="13217">AVERAGE(H1347,L1346)</f>
        <v>0.53549999999999986</v>
      </c>
      <c r="S1347" s="31">
        <f t="shared" ref="S1347" si="13218">AVERAGE(I1347,M1346)</f>
        <v>0.28999999999999998</v>
      </c>
      <c r="T1347" s="31">
        <f t="shared" ref="T1347" si="13219">AVERAGE(J1347,N1346)</f>
        <v>0.14500000000000002</v>
      </c>
      <c r="U1347" s="31">
        <f t="shared" ref="U1347" si="13220">AVERAGE(K1347,O1346)</f>
        <v>0.23599999999999999</v>
      </c>
      <c r="V1347" s="17">
        <f>Q1347*Q1346/'Advanced - Road'!$S$33</f>
        <v>99.825079092148485</v>
      </c>
      <c r="W1347" s="17">
        <f t="shared" ref="W1347" si="13221">W1346</f>
        <v>99.827683127386564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0.53299999999999992</v>
      </c>
      <c r="M1348" s="32">
        <f>VLOOKUP($C1348,'Four Factors - Road'!$B:$O,12,FALSE)</f>
        <v>0.28399999999999997</v>
      </c>
      <c r="N1348" s="32">
        <f>VLOOKUP($C1348,'Four Factors - Road'!$B:$O,13,FALSE)/100</f>
        <v>0.154</v>
      </c>
      <c r="O1348" s="32">
        <f>VLOOKUP($C1348,'Four Factors - Road'!$B:$O,14,FALSE)/100</f>
        <v>0.251</v>
      </c>
      <c r="P1348" s="21">
        <f>VLOOKUP($C1348,'Advanced - Road'!B:T,18,FALSE)</f>
        <v>101.22</v>
      </c>
      <c r="Q1348" s="21">
        <f>(P1348+'Advanced - Road'!$S$33)/2</f>
        <v>100.02046087888533</v>
      </c>
      <c r="R1348" s="32">
        <f t="shared" ref="R1348" si="13225">AVERAGE(H1348,L1349)</f>
        <v>0.51300000000000001</v>
      </c>
      <c r="S1348" s="32">
        <f t="shared" ref="S1348" si="13226">AVERAGE(I1348,M1349)</f>
        <v>0.26150000000000001</v>
      </c>
      <c r="T1348" s="32">
        <f t="shared" ref="T1348" si="13227">AVERAGE(J1348,N1349)</f>
        <v>0.15450000000000003</v>
      </c>
      <c r="U1348" s="32">
        <f t="shared" ref="U1348" si="13228">AVERAGE(K1348,O1349)</f>
        <v>0.22899999999999998</v>
      </c>
      <c r="V1348" s="21">
        <f>Q1348*Q1349/'Advanced - Home'!$S$33</f>
        <v>100.79692987230848</v>
      </c>
      <c r="W1348" s="21">
        <f t="shared" ref="W1348" si="13229">AVERAGE(V1348:V1349)</f>
        <v>100.79430062256137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0.51500000000000001</v>
      </c>
      <c r="I1349" s="32">
        <f>VLOOKUP($C1349,'Four Factors - Home'!$B:$O,8,FALSE)</f>
        <v>0.26200000000000001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0.26400000000000001</v>
      </c>
      <c r="L1349" s="32">
        <f>VLOOKUP($C1349,'Four Factors - Home'!$B:$O,11,FALSE)/100</f>
        <v>0.53200000000000003</v>
      </c>
      <c r="M1349" s="32">
        <f>VLOOKUP($C1349,'Four Factors - Home'!$B:$O,12,FALSE)</f>
        <v>0.26800000000000002</v>
      </c>
      <c r="N1349" s="32">
        <f>VLOOKUP($C1349,'Four Factors - Home'!$B:$O,13,FALSE)/100</f>
        <v>0.14400000000000002</v>
      </c>
      <c r="O1349" s="32">
        <f>VLOOKUP($C1349,'Four Factors - Home'!$B:$O,14,FALSE)/100</f>
        <v>0.23399999999999999</v>
      </c>
      <c r="P1349" s="21">
        <f>VLOOKUP($C1349,'Advanced - Home'!B:T,18,FALSE)</f>
        <v>100.35</v>
      </c>
      <c r="Q1349" s="21">
        <f>(P1349+'Advanced - Home'!$S$33)/2</f>
        <v>99.582883172561623</v>
      </c>
      <c r="R1349" s="32">
        <f t="shared" ref="R1349" si="13237">AVERAGE(H1349,L1348)</f>
        <v>0.52400000000000002</v>
      </c>
      <c r="S1349" s="32">
        <f t="shared" ref="S1349" si="13238">AVERAGE(I1349,M1348)</f>
        <v>0.27300000000000002</v>
      </c>
      <c r="T1349" s="32">
        <f t="shared" ref="T1349" si="13239">AVERAGE(J1349,N1348)</f>
        <v>0.15049999999999999</v>
      </c>
      <c r="U1349" s="32">
        <f t="shared" ref="U1349" si="13240">AVERAGE(K1349,O1348)</f>
        <v>0.25750000000000001</v>
      </c>
      <c r="V1349" s="21">
        <f>Q1349*Q1348/'Advanced - Road'!$S$33</f>
        <v>100.79167137281424</v>
      </c>
      <c r="W1349" s="21">
        <f t="shared" ref="W1349" si="13241">W1348</f>
        <v>100.79430062256137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0.53299999999999992</v>
      </c>
      <c r="M1350" s="31">
        <f>VLOOKUP($C1350,'Four Factors - Road'!$B:$O,12,FALSE)</f>
        <v>0.28399999999999997</v>
      </c>
      <c r="N1350" s="31">
        <f>VLOOKUP($C1350,'Four Factors - Road'!$B:$O,13,FALSE)/100</f>
        <v>0.154</v>
      </c>
      <c r="O1350" s="31">
        <f>VLOOKUP($C1350,'Four Factors - Road'!$B:$O,14,FALSE)/100</f>
        <v>0.251</v>
      </c>
      <c r="P1350" s="17">
        <f>VLOOKUP($C1350,'Advanced - Road'!B:T,18,FALSE)</f>
        <v>101.22</v>
      </c>
      <c r="Q1350" s="17">
        <f>(P1350+'Advanced - Road'!$S$33)/2</f>
        <v>100.02046087888533</v>
      </c>
      <c r="R1350" s="31">
        <f t="shared" ref="R1350" si="13245">AVERAGE(H1350,L1351)</f>
        <v>0.48550000000000004</v>
      </c>
      <c r="S1350" s="31">
        <f t="shared" ref="S1350" si="13246">AVERAGE(I1350,M1351)</f>
        <v>0.30349999999999999</v>
      </c>
      <c r="T1350" s="31">
        <f t="shared" ref="T1350" si="13247">AVERAGE(J1350,N1351)</f>
        <v>0.158</v>
      </c>
      <c r="U1350" s="31">
        <f t="shared" ref="U1350" si="13248">AVERAGE(K1350,O1351)</f>
        <v>0.21799999999999997</v>
      </c>
      <c r="V1350" s="17">
        <f>Q1350*Q1351/'Advanced - Home'!$S$33</f>
        <v>98.544804187442992</v>
      </c>
      <c r="W1350" s="17">
        <f t="shared" ref="W1350" si="13249">AVERAGE(V1350:V1351)</f>
        <v>98.542233683541554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6</v>
      </c>
      <c r="AA1350" s="19">
        <f t="shared" ref="AA1350" si="13251">Y1350+Y1351</f>
        <v>208</v>
      </c>
      <c r="AB1350" s="4">
        <f t="shared" ref="AB1350" si="13252">D1350-Z1350</f>
        <v>-6</v>
      </c>
      <c r="AC1350" s="4">
        <f t="shared" ref="AC1350" si="13253">AA1350-E1350</f>
        <v>208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0.46899999999999997</v>
      </c>
      <c r="I1351" s="31">
        <f>VLOOKUP($C1351,'Four Factors - Home'!$B:$O,8,FALSE)</f>
        <v>0.29699999999999999</v>
      </c>
      <c r="J1351" s="31">
        <f>VLOOKUP($C1351,'Four Factors - Home'!$B:$O,9,FALSE)/100</f>
        <v>0.14199999999999999</v>
      </c>
      <c r="K1351" s="31">
        <f>VLOOKUP($C1351,'Four Factors - Home'!$B:$O,10,FALSE)/100</f>
        <v>0.27399999999999997</v>
      </c>
      <c r="L1351" s="31">
        <f>VLOOKUP($C1351,'Four Factors - Home'!$B:$O,11,FALSE)/100</f>
        <v>0.47700000000000004</v>
      </c>
      <c r="M1351" s="31">
        <f>VLOOKUP($C1351,'Four Factors - Home'!$B:$O,12,FALSE)</f>
        <v>0.35199999999999998</v>
      </c>
      <c r="N1351" s="31">
        <f>VLOOKUP($C1351,'Four Factors - Home'!$B:$O,13,FALSE)/100</f>
        <v>0.151</v>
      </c>
      <c r="O1351" s="31">
        <f>VLOOKUP($C1351,'Four Factors - Home'!$B:$O,14,FALSE)/100</f>
        <v>0.21199999999999999</v>
      </c>
      <c r="P1351" s="17">
        <f>VLOOKUP($C1351,'Advanced - Home'!B:T,18,FALSE)</f>
        <v>95.9</v>
      </c>
      <c r="Q1351" s="17">
        <f>(P1351+'Advanced - Home'!$S$33)/2</f>
        <v>97.357883172561628</v>
      </c>
      <c r="R1351" s="31">
        <f t="shared" ref="R1351" si="13257">AVERAGE(H1351,L1350)</f>
        <v>0.50099999999999989</v>
      </c>
      <c r="S1351" s="31">
        <f t="shared" ref="S1351" si="13258">AVERAGE(I1351,M1350)</f>
        <v>0.29049999999999998</v>
      </c>
      <c r="T1351" s="31">
        <f t="shared" ref="T1351" si="13259">AVERAGE(J1351,N1350)</f>
        <v>0.14799999999999999</v>
      </c>
      <c r="U1351" s="31">
        <f t="shared" ref="U1351" si="13260">AVERAGE(K1351,O1350)</f>
        <v>0.26249999999999996</v>
      </c>
      <c r="V1351" s="17">
        <f>Q1351*Q1350/'Advanced - Road'!$S$33</f>
        <v>98.539663179640115</v>
      </c>
      <c r="W1351" s="17">
        <f t="shared" ref="W1351" si="13261">W1350</f>
        <v>98.542233683541554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-6</v>
      </c>
      <c r="AA1351" s="19">
        <f t="shared" ref="AA1351" si="13263">AA1350</f>
        <v>208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0.53299999999999992</v>
      </c>
      <c r="M1352" s="32">
        <f>VLOOKUP($C1352,'Four Factors - Road'!$B:$O,12,FALSE)</f>
        <v>0.28399999999999997</v>
      </c>
      <c r="N1352" s="32">
        <f>VLOOKUP($C1352,'Four Factors - Road'!$B:$O,13,FALSE)/100</f>
        <v>0.154</v>
      </c>
      <c r="O1352" s="32">
        <f>VLOOKUP($C1352,'Four Factors - Road'!$B:$O,14,FALSE)/100</f>
        <v>0.251</v>
      </c>
      <c r="P1352" s="21">
        <f>VLOOKUP($C1352,'Advanced - Road'!B:T,18,FALSE)</f>
        <v>101.22</v>
      </c>
      <c r="Q1352" s="21">
        <f>(P1352+'Advanced - Road'!$S$33)/2</f>
        <v>100.02046087888533</v>
      </c>
      <c r="R1352" s="32">
        <f t="shared" ref="R1352" si="13265">AVERAGE(H1352,L1353)</f>
        <v>0.49149999999999999</v>
      </c>
      <c r="S1352" s="32">
        <f t="shared" ref="S1352" si="13266">AVERAGE(I1352,M1353)</f>
        <v>0.25850000000000001</v>
      </c>
      <c r="T1352" s="32">
        <f t="shared" ref="T1352" si="13267">AVERAGE(J1352,N1353)</f>
        <v>0.14950000000000002</v>
      </c>
      <c r="U1352" s="32">
        <f t="shared" ref="U1352" si="13268">AVERAGE(K1352,O1353)</f>
        <v>0.22299999999999998</v>
      </c>
      <c r="V1352" s="21">
        <f>Q1352*Q1353/'Advanced - Home'!$S$33</f>
        <v>99.703763247744547</v>
      </c>
      <c r="W1352" s="21">
        <f t="shared" ref="W1352" si="13269">AVERAGE(V1352:V1353)</f>
        <v>99.701162512834884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0.53100000000000003</v>
      </c>
      <c r="I1353" s="32">
        <f>VLOOKUP($C1353,'Four Factors - Home'!$B:$O,8,FALSE)</f>
        <v>0.27100000000000002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0.221</v>
      </c>
      <c r="L1353" s="32">
        <f>VLOOKUP($C1353,'Four Factors - Home'!$B:$O,11,FALSE)/100</f>
        <v>0.48899999999999999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0.222</v>
      </c>
      <c r="P1353" s="21">
        <f>VLOOKUP($C1353,'Advanced - Home'!B:T,18,FALSE)</f>
        <v>98.19</v>
      </c>
      <c r="Q1353" s="21">
        <f>(P1353+'Advanced - Home'!$S$33)/2</f>
        <v>98.50288317256161</v>
      </c>
      <c r="R1353" s="32">
        <f t="shared" ref="R1353" si="13277">AVERAGE(H1353,L1352)</f>
        <v>0.53200000000000003</v>
      </c>
      <c r="S1353" s="32">
        <f t="shared" ref="S1353" si="13278">AVERAGE(I1353,M1352)</f>
        <v>0.27749999999999997</v>
      </c>
      <c r="T1353" s="32">
        <f t="shared" ref="T1353" si="13279">AVERAGE(J1353,N1352)</f>
        <v>0.14650000000000002</v>
      </c>
      <c r="U1353" s="32">
        <f t="shared" ref="U1353" si="13280">AVERAGE(K1353,O1352)</f>
        <v>0.23599999999999999</v>
      </c>
      <c r="V1353" s="21">
        <f>Q1353*Q1352/'Advanced - Road'!$S$33</f>
        <v>99.698561777925207</v>
      </c>
      <c r="W1353" s="21">
        <f t="shared" ref="W1353" si="13281">W1352</f>
        <v>99.701162512834884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0.53299999999999992</v>
      </c>
      <c r="M1354" s="31">
        <f>VLOOKUP($C1354,'Four Factors - Road'!$B:$O,12,FALSE)</f>
        <v>0.28399999999999997</v>
      </c>
      <c r="N1354" s="31">
        <f>VLOOKUP($C1354,'Four Factors - Road'!$B:$O,13,FALSE)/100</f>
        <v>0.154</v>
      </c>
      <c r="O1354" s="31">
        <f>VLOOKUP($C1354,'Four Factors - Road'!$B:$O,14,FALSE)/100</f>
        <v>0.251</v>
      </c>
      <c r="P1354" s="17">
        <f>VLOOKUP($C1354,'Advanced - Road'!B:T,18,FALSE)</f>
        <v>101.22</v>
      </c>
      <c r="Q1354" s="17">
        <f>(P1354+'Advanced - Road'!$S$33)/2</f>
        <v>100.02046087888533</v>
      </c>
      <c r="R1354" s="31">
        <f t="shared" ref="R1354" si="13285">AVERAGE(H1354,L1355)</f>
        <v>0.50900000000000001</v>
      </c>
      <c r="S1354" s="31">
        <f t="shared" ref="S1354" si="13286">AVERAGE(I1354,M1355)</f>
        <v>0.27900000000000003</v>
      </c>
      <c r="T1354" s="31">
        <f t="shared" ref="T1354" si="13287">AVERAGE(J1354,N1355)</f>
        <v>0.16350000000000001</v>
      </c>
      <c r="U1354" s="31">
        <f t="shared" ref="U1354" si="13288">AVERAGE(K1354,O1355)</f>
        <v>0.22899999999999998</v>
      </c>
      <c r="V1354" s="17">
        <f>Q1354*Q1355/'Advanced - Home'!$S$33</f>
        <v>99.769555683482182</v>
      </c>
      <c r="W1354" s="17">
        <f t="shared" ref="W1354" si="13289">AVERAGE(V1354:V1355)</f>
        <v>99.766953232401733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0.53500000000000003</v>
      </c>
      <c r="I1355" s="31">
        <f>VLOOKUP($C1355,'Four Factors - Home'!$B:$O,8,FALSE)</f>
        <v>0.29599999999999999</v>
      </c>
      <c r="J1355" s="31">
        <f>VLOOKUP($C1355,'Four Factors - Home'!$B:$O,9,FALSE)/100</f>
        <v>0.14099999999999999</v>
      </c>
      <c r="K1355" s="31">
        <f>VLOOKUP($C1355,'Four Factors - Home'!$B:$O,10,FALSE)/100</f>
        <v>0.21199999999999999</v>
      </c>
      <c r="L1355" s="31">
        <f>VLOOKUP($C1355,'Four Factors - Home'!$B:$O,11,FALSE)/100</f>
        <v>0.52400000000000002</v>
      </c>
      <c r="M1355" s="31">
        <f>VLOOKUP($C1355,'Four Factors - Home'!$B:$O,12,FALSE)</f>
        <v>0.30299999999999999</v>
      </c>
      <c r="N1355" s="31">
        <f>VLOOKUP($C1355,'Four Factors - Home'!$B:$O,13,FALSE)/100</f>
        <v>0.16200000000000001</v>
      </c>
      <c r="O1355" s="31">
        <f>VLOOKUP($C1355,'Four Factors - Home'!$B:$O,14,FALSE)/100</f>
        <v>0.23399999999999999</v>
      </c>
      <c r="P1355" s="17">
        <f>VLOOKUP($C1355,'Advanced - Home'!B:T,18,FALSE)</f>
        <v>98.32</v>
      </c>
      <c r="Q1355" s="17">
        <f>(P1355+'Advanced - Home'!$S$33)/2</f>
        <v>98.567883172561608</v>
      </c>
      <c r="R1355" s="31">
        <f t="shared" ref="R1355" si="13297">AVERAGE(H1355,L1354)</f>
        <v>0.53400000000000003</v>
      </c>
      <c r="S1355" s="31">
        <f t="shared" ref="S1355" si="13298">AVERAGE(I1355,M1354)</f>
        <v>0.28999999999999998</v>
      </c>
      <c r="T1355" s="31">
        <f t="shared" ref="T1355" si="13299">AVERAGE(J1355,N1354)</f>
        <v>0.14749999999999999</v>
      </c>
      <c r="U1355" s="31">
        <f t="shared" ref="U1355" si="13300">AVERAGE(K1355,O1354)</f>
        <v>0.23149999999999998</v>
      </c>
      <c r="V1355" s="17">
        <f>Q1355*Q1354/'Advanced - Road'!$S$33</f>
        <v>99.764350781321298</v>
      </c>
      <c r="W1355" s="17">
        <f t="shared" ref="W1355" si="13301">W1354</f>
        <v>99.766953232401733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0.53299999999999992</v>
      </c>
      <c r="M1356" s="32">
        <f>VLOOKUP($C1356,'Four Factors - Road'!$B:$O,12,FALSE)</f>
        <v>0.28399999999999997</v>
      </c>
      <c r="N1356" s="32">
        <f>VLOOKUP($C1356,'Four Factors - Road'!$B:$O,13,FALSE)/100</f>
        <v>0.154</v>
      </c>
      <c r="O1356" s="32">
        <f>VLOOKUP($C1356,'Four Factors - Road'!$B:$O,14,FALSE)/100</f>
        <v>0.251</v>
      </c>
      <c r="P1356" s="21">
        <f>VLOOKUP($C1356,'Advanced - Road'!B:T,18,FALSE)</f>
        <v>101.22</v>
      </c>
      <c r="Q1356" s="21">
        <f>(P1356+'Advanced - Road'!$S$33)/2</f>
        <v>100.02046087888533</v>
      </c>
      <c r="R1356" s="32">
        <f t="shared" ref="R1356" si="13305">AVERAGE(H1356,L1357)</f>
        <v>0.51200000000000001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98.919314975488021</v>
      </c>
      <c r="W1356" s="21">
        <f t="shared" ref="W1356" si="13309">AVERAGE(V1356:V1357)</f>
        <v>98.916734702614491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97.727883172561619</v>
      </c>
      <c r="R1357" s="32">
        <f t="shared" ref="R1357" si="13317">AVERAGE(H1357,L1356)</f>
        <v>0.52849999999999997</v>
      </c>
      <c r="S1357" s="32">
        <f t="shared" ref="S1357" si="13318">AVERAGE(I1357,M1356)</f>
        <v>0.28999999999999998</v>
      </c>
      <c r="T1357" s="32">
        <f t="shared" ref="T1357" si="13319">AVERAGE(J1357,N1356)</f>
        <v>0.152</v>
      </c>
      <c r="U1357" s="32">
        <f t="shared" ref="U1357" si="13320">AVERAGE(K1357,O1356)</f>
        <v>0.26</v>
      </c>
      <c r="V1357" s="21">
        <f>Q1357*Q1356/'Advanced - Road'!$S$33</f>
        <v>98.914154429740961</v>
      </c>
      <c r="W1357" s="21">
        <f t="shared" ref="W1357" si="13321">W1356</f>
        <v>98.916734702614491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0.53299999999999992</v>
      </c>
      <c r="M1358" s="31">
        <f>VLOOKUP($C1358,'Four Factors - Road'!$B:$O,12,FALSE)</f>
        <v>0.28399999999999997</v>
      </c>
      <c r="N1358" s="31">
        <f>VLOOKUP($C1358,'Four Factors - Road'!$B:$O,13,FALSE)/100</f>
        <v>0.154</v>
      </c>
      <c r="O1358" s="31">
        <f>VLOOKUP($C1358,'Four Factors - Road'!$B:$O,14,FALSE)/100</f>
        <v>0.251</v>
      </c>
      <c r="P1358" s="17">
        <f>VLOOKUP($C1358,'Advanced - Road'!B:T,18,FALSE)</f>
        <v>101.22</v>
      </c>
      <c r="Q1358" s="17">
        <f>(P1358+'Advanced - Road'!$S$33)/2</f>
        <v>100.02046087888533</v>
      </c>
      <c r="R1358" s="31">
        <f t="shared" ref="R1358" si="13325">AVERAGE(H1358,L1359)</f>
        <v>0.4985</v>
      </c>
      <c r="S1358" s="31">
        <f t="shared" ref="S1358" si="13326">AVERAGE(I1358,M1359)</f>
        <v>0.2475</v>
      </c>
      <c r="T1358" s="31">
        <f t="shared" ref="T1358" si="13327">AVERAGE(J1358,N1359)</f>
        <v>0.14800000000000002</v>
      </c>
      <c r="U1358" s="31">
        <f t="shared" ref="U1358" si="13328">AVERAGE(K1358,O1359)</f>
        <v>0.22549999999999998</v>
      </c>
      <c r="V1358" s="17">
        <f>Q1358*Q1359/'Advanced - Home'!$S$33</f>
        <v>101.01961196249744</v>
      </c>
      <c r="W1358" s="17">
        <f t="shared" ref="W1358" si="13329">AVERAGE(V1358:V1359)</f>
        <v>101.01697690417231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0.26300000000000001</v>
      </c>
      <c r="J1359" s="31">
        <f>VLOOKUP($C1359,'Four Factors - Home'!$B:$O,9,FALSE)/100</f>
        <v>0.12300000000000001</v>
      </c>
      <c r="K1359" s="31">
        <f>VLOOKUP($C1359,'Four Factors - Home'!$B:$O,10,FALSE)/100</f>
        <v>0.184</v>
      </c>
      <c r="L1359" s="31">
        <f>VLOOKUP($C1359,'Four Factors - Home'!$B:$O,11,FALSE)/100</f>
        <v>0.503</v>
      </c>
      <c r="M1359" s="31">
        <f>VLOOKUP($C1359,'Four Factors - Home'!$B:$O,12,FALSE)</f>
        <v>0.24</v>
      </c>
      <c r="N1359" s="31">
        <f>VLOOKUP($C1359,'Four Factors - Home'!$B:$O,13,FALSE)/100</f>
        <v>0.13100000000000001</v>
      </c>
      <c r="O1359" s="31">
        <f>VLOOKUP($C1359,'Four Factors - Home'!$B:$O,14,FALSE)/100</f>
        <v>0.22699999999999998</v>
      </c>
      <c r="P1359" s="17">
        <f>VLOOKUP($C1359,'Advanced - Home'!B:T,18,FALSE)</f>
        <v>100.79</v>
      </c>
      <c r="Q1359" s="17">
        <f>(P1359+'Advanced - Home'!$S$33)/2</f>
        <v>99.802883172561621</v>
      </c>
      <c r="R1359" s="31">
        <f t="shared" ref="R1359" si="13337">AVERAGE(H1359,L1358)</f>
        <v>0.51800000000000002</v>
      </c>
      <c r="S1359" s="31">
        <f t="shared" ref="S1359" si="13338">AVERAGE(I1359,M1358)</f>
        <v>0.27349999999999997</v>
      </c>
      <c r="T1359" s="31">
        <f t="shared" ref="T1359" si="13339">AVERAGE(J1359,N1358)</f>
        <v>0.13850000000000001</v>
      </c>
      <c r="U1359" s="31">
        <f t="shared" ref="U1359" si="13340">AVERAGE(K1359,O1358)</f>
        <v>0.2175</v>
      </c>
      <c r="V1359" s="17">
        <f>Q1359*Q1358/'Advanced - Road'!$S$33</f>
        <v>101.0143418458472</v>
      </c>
      <c r="W1359" s="17">
        <f t="shared" ref="W1359" si="13341">W1358</f>
        <v>101.01697690417231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0.53299999999999992</v>
      </c>
      <c r="M1360" s="32">
        <f>VLOOKUP($C1360,'Four Factors - Road'!$B:$O,12,FALSE)</f>
        <v>0.28399999999999997</v>
      </c>
      <c r="N1360" s="32">
        <f>VLOOKUP($C1360,'Four Factors - Road'!$B:$O,13,FALSE)/100</f>
        <v>0.154</v>
      </c>
      <c r="O1360" s="32">
        <f>VLOOKUP($C1360,'Four Factors - Road'!$B:$O,14,FALSE)/100</f>
        <v>0.251</v>
      </c>
      <c r="P1360" s="21">
        <f>VLOOKUP($C1360,'Advanced - Road'!B:T,18,FALSE)</f>
        <v>101.22</v>
      </c>
      <c r="Q1360" s="21">
        <f>(P1360+'Advanced - Road'!$S$33)/2</f>
        <v>100.02046087888533</v>
      </c>
      <c r="R1360" s="32">
        <f t="shared" ref="R1360" si="13345">AVERAGE(H1360,L1361)</f>
        <v>0.501</v>
      </c>
      <c r="S1360" s="32">
        <f t="shared" ref="S1360" si="13346">AVERAGE(I1360,M1361)</f>
        <v>0.25900000000000001</v>
      </c>
      <c r="T1360" s="32">
        <f t="shared" ref="T1360" si="13347">AVERAGE(J1360,N1361)</f>
        <v>0.14700000000000002</v>
      </c>
      <c r="U1360" s="32">
        <f t="shared" ref="U1360" si="13348">AVERAGE(K1360,O1361)</f>
        <v>0.24649999999999997</v>
      </c>
      <c r="V1360" s="21">
        <f>Q1360*Q1361/'Advanced - Home'!$S$33</f>
        <v>99.668336551578122</v>
      </c>
      <c r="W1360" s="21">
        <f t="shared" ref="W1360" si="13349">AVERAGE(V1360:V1361)</f>
        <v>99.665736740760408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98.467883172561613</v>
      </c>
      <c r="R1361" s="32">
        <f t="shared" ref="R1361" si="13357">AVERAGE(H1361,L1360)</f>
        <v>0.52649999999999997</v>
      </c>
      <c r="S1361" s="32">
        <f t="shared" ref="S1361" si="13358">AVERAGE(I1361,M1360)</f>
        <v>0.25700000000000001</v>
      </c>
      <c r="T1361" s="32">
        <f t="shared" ref="T1361" si="13359">AVERAGE(J1361,N1360)</f>
        <v>0.14949999999999999</v>
      </c>
      <c r="U1361" s="32">
        <f t="shared" ref="U1361" si="13360">AVERAGE(K1361,O1360)</f>
        <v>0.26200000000000001</v>
      </c>
      <c r="V1361" s="21">
        <f>Q1361*Q1360/'Advanced - Road'!$S$33</f>
        <v>99.663136929942695</v>
      </c>
      <c r="W1361" s="21">
        <f t="shared" ref="W1361" si="13361">W1360</f>
        <v>99.665736740760408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0.53299999999999992</v>
      </c>
      <c r="M1362" s="31">
        <f>VLOOKUP($C1362,'Four Factors - Road'!$B:$O,12,FALSE)</f>
        <v>0.28399999999999997</v>
      </c>
      <c r="N1362" s="31">
        <f>VLOOKUP($C1362,'Four Factors - Road'!$B:$O,13,FALSE)/100</f>
        <v>0.154</v>
      </c>
      <c r="O1362" s="31">
        <f>VLOOKUP($C1362,'Four Factors - Road'!$B:$O,14,FALSE)/100</f>
        <v>0.251</v>
      </c>
      <c r="P1362" s="17">
        <f>VLOOKUP($C1362,'Advanced - Road'!B:T,18,FALSE)</f>
        <v>101.22</v>
      </c>
      <c r="Q1362" s="17">
        <f>(P1362+'Advanced - Road'!$S$33)/2</f>
        <v>100.02046087888533</v>
      </c>
      <c r="R1362" s="31">
        <f t="shared" ref="R1362" si="13365">AVERAGE(H1362,L1363)</f>
        <v>0.495</v>
      </c>
      <c r="S1362" s="31">
        <f t="shared" ref="S1362" si="13366">AVERAGE(I1362,M1363)</f>
        <v>0.26100000000000001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0.22249999999999998</v>
      </c>
      <c r="V1362" s="17">
        <f>Q1362*Q1363/'Advanced - Home'!$S$33</f>
        <v>101.03479483228303</v>
      </c>
      <c r="W1362" s="17">
        <f t="shared" ref="W1362" si="13369">AVERAGE(V1362:V1363)</f>
        <v>101.0321593779185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0.51900000000000002</v>
      </c>
      <c r="I1363" s="31">
        <f>VLOOKUP($C1363,'Four Factors - Home'!$B:$O,8,FALSE)</f>
        <v>0.30199999999999999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0.26800000000000002</v>
      </c>
      <c r="L1363" s="31">
        <f>VLOOKUP($C1363,'Four Factors - Home'!$B:$O,11,FALSE)/100</f>
        <v>0.496</v>
      </c>
      <c r="M1363" s="31">
        <f>VLOOKUP($C1363,'Four Factors - Home'!$B:$O,12,FALSE)</f>
        <v>0.26700000000000002</v>
      </c>
      <c r="N1363" s="31">
        <f>VLOOKUP($C1363,'Four Factors - Home'!$B:$O,13,FALSE)/100</f>
        <v>0.13400000000000001</v>
      </c>
      <c r="O1363" s="31">
        <f>VLOOKUP($C1363,'Four Factors - Home'!$B:$O,14,FALSE)/100</f>
        <v>0.221</v>
      </c>
      <c r="P1363" s="17">
        <f>VLOOKUP($C1363,'Advanced - Home'!B:T,18,FALSE)</f>
        <v>100.82</v>
      </c>
      <c r="Q1363" s="17">
        <f>(P1363+'Advanced - Home'!$S$33)/2</f>
        <v>99.817883172561608</v>
      </c>
      <c r="R1363" s="31">
        <f t="shared" ref="R1363" si="13377">AVERAGE(H1363,L1362)</f>
        <v>0.52600000000000002</v>
      </c>
      <c r="S1363" s="31">
        <f t="shared" ref="S1363" si="13378">AVERAGE(I1363,M1362)</f>
        <v>0.29299999999999998</v>
      </c>
      <c r="T1363" s="31">
        <f t="shared" ref="T1363" si="13379">AVERAGE(J1363,N1362)</f>
        <v>0.15049999999999999</v>
      </c>
      <c r="U1363" s="31">
        <f t="shared" ref="U1363" si="13380">AVERAGE(K1363,O1362)</f>
        <v>0.25950000000000001</v>
      </c>
      <c r="V1363" s="17">
        <f>Q1363*Q1362/'Advanced - Road'!$S$33</f>
        <v>101.02952392355397</v>
      </c>
      <c r="W1363" s="17">
        <f t="shared" ref="W1363" si="13381">W1362</f>
        <v>101.0321593779185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0.53299999999999992</v>
      </c>
      <c r="M1364" s="32">
        <f>VLOOKUP($C1364,'Four Factors - Road'!$B:$O,12,FALSE)</f>
        <v>0.28399999999999997</v>
      </c>
      <c r="N1364" s="32">
        <f>VLOOKUP($C1364,'Four Factors - Road'!$B:$O,13,FALSE)/100</f>
        <v>0.154</v>
      </c>
      <c r="O1364" s="32">
        <f>VLOOKUP($C1364,'Four Factors - Road'!$B:$O,14,FALSE)/100</f>
        <v>0.251</v>
      </c>
      <c r="P1364" s="21">
        <f>VLOOKUP($C1364,'Advanced - Road'!B:T,18,FALSE)</f>
        <v>101.22</v>
      </c>
      <c r="Q1364" s="21">
        <f>(P1364+'Advanced - Road'!$S$33)/2</f>
        <v>100.02046087888533</v>
      </c>
      <c r="R1364" s="32">
        <f t="shared" ref="R1364" si="13385">AVERAGE(H1364,L1365)</f>
        <v>0.501</v>
      </c>
      <c r="S1364" s="32">
        <f t="shared" ref="S1364" si="13386">AVERAGE(I1364,M1365)</f>
        <v>0.26400000000000001</v>
      </c>
      <c r="T1364" s="32">
        <f t="shared" ref="T1364" si="13387">AVERAGE(J1364,N1365)</f>
        <v>0.15200000000000002</v>
      </c>
      <c r="U1364" s="32">
        <f t="shared" ref="U1364" si="13388">AVERAGE(K1364,O1365)</f>
        <v>0.22599999999999998</v>
      </c>
      <c r="V1364" s="21">
        <f>Q1364*Q1365/'Advanced - Home'!$S$33</f>
        <v>99.364679155865929</v>
      </c>
      <c r="W1364" s="21">
        <f t="shared" ref="W1364" si="13389">AVERAGE(V1364:V1365)</f>
        <v>99.362087265836394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0.47799999999999998</v>
      </c>
      <c r="I1365" s="32">
        <f>VLOOKUP($C1365,'Four Factors - Home'!$B:$O,8,FALSE)</f>
        <v>0.25900000000000001</v>
      </c>
      <c r="J1365" s="32">
        <f>VLOOKUP($C1365,'Four Factors - Home'!$B:$O,9,FALSE)/100</f>
        <v>0.13300000000000001</v>
      </c>
      <c r="K1365" s="32">
        <f>VLOOKUP($C1365,'Four Factors - Home'!$B:$O,10,FALSE)/100</f>
        <v>0.22800000000000001</v>
      </c>
      <c r="L1365" s="32">
        <f>VLOOKUP($C1365,'Four Factors - Home'!$B:$O,11,FALSE)/100</f>
        <v>0.50800000000000001</v>
      </c>
      <c r="M1365" s="32">
        <f>VLOOKUP($C1365,'Four Factors - Home'!$B:$O,12,FALSE)</f>
        <v>0.27300000000000002</v>
      </c>
      <c r="N1365" s="32">
        <f>VLOOKUP($C1365,'Four Factors - Home'!$B:$O,13,FALSE)/100</f>
        <v>0.13900000000000001</v>
      </c>
      <c r="O1365" s="32">
        <f>VLOOKUP($C1365,'Four Factors - Home'!$B:$O,14,FALSE)/100</f>
        <v>0.22800000000000001</v>
      </c>
      <c r="P1365" s="21">
        <f>VLOOKUP($C1365,'Advanced - Home'!B:T,18,FALSE)</f>
        <v>97.52</v>
      </c>
      <c r="Q1365" s="21">
        <f>(P1365+'Advanced - Home'!$S$33)/2</f>
        <v>98.167883172561616</v>
      </c>
      <c r="R1365" s="32">
        <f t="shared" ref="R1365" si="13397">AVERAGE(H1365,L1364)</f>
        <v>0.50549999999999995</v>
      </c>
      <c r="S1365" s="32">
        <f t="shared" ref="S1365" si="13398">AVERAGE(I1365,M1364)</f>
        <v>0.27149999999999996</v>
      </c>
      <c r="T1365" s="32">
        <f t="shared" ref="T1365" si="13399">AVERAGE(J1365,N1364)</f>
        <v>0.14350000000000002</v>
      </c>
      <c r="U1365" s="32">
        <f t="shared" ref="U1365" si="13400">AVERAGE(K1365,O1364)</f>
        <v>0.23949999999999999</v>
      </c>
      <c r="V1365" s="21">
        <f>Q1365*Q1364/'Advanced - Road'!$S$33</f>
        <v>99.359495375806858</v>
      </c>
      <c r="W1365" s="21">
        <f t="shared" ref="W1365" si="13401">W1364</f>
        <v>99.362087265836394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0.53299999999999992</v>
      </c>
      <c r="M1366" s="31">
        <f>VLOOKUP($C1366,'Four Factors - Road'!$B:$O,12,FALSE)</f>
        <v>0.28399999999999997</v>
      </c>
      <c r="N1366" s="31">
        <f>VLOOKUP($C1366,'Four Factors - Road'!$B:$O,13,FALSE)/100</f>
        <v>0.154</v>
      </c>
      <c r="O1366" s="31">
        <f>VLOOKUP($C1366,'Four Factors - Road'!$B:$O,14,FALSE)/100</f>
        <v>0.251</v>
      </c>
      <c r="P1366" s="17">
        <f>VLOOKUP($C1366,'Advanced - Road'!B:T,18,FALSE)</f>
        <v>101.22</v>
      </c>
      <c r="Q1366" s="17">
        <f>(P1366+'Advanced - Road'!$S$33)/2</f>
        <v>100.02046087888533</v>
      </c>
      <c r="R1366" s="31">
        <f t="shared" ref="R1366" si="13405">AVERAGE(H1366,L1367)</f>
        <v>0.495</v>
      </c>
      <c r="S1366" s="31">
        <f t="shared" ref="S1366" si="13406">AVERAGE(I1366,M1367)</f>
        <v>0.28549999999999998</v>
      </c>
      <c r="T1366" s="31">
        <f t="shared" ref="T1366" si="13407">AVERAGE(J1366,N1367)</f>
        <v>0.15400000000000003</v>
      </c>
      <c r="U1366" s="31">
        <f t="shared" ref="U1366" si="13408">AVERAGE(K1366,O1367)</f>
        <v>0.23049999999999998</v>
      </c>
      <c r="V1366" s="17">
        <f>Q1366*Q1367/'Advanced - Home'!$S$33</f>
        <v>100.95888048335499</v>
      </c>
      <c r="W1366" s="17">
        <f t="shared" ref="W1366" si="13409">AVERAGE(V1366:V1367)</f>
        <v>100.95624700918751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0.50600000000000001</v>
      </c>
      <c r="I1367" s="31">
        <f>VLOOKUP($C1367,'Four Factors - Home'!$B:$O,8,FALSE)</f>
        <v>0.26900000000000002</v>
      </c>
      <c r="J1367" s="31">
        <f>VLOOKUP($C1367,'Four Factors - Home'!$B:$O,9,FALSE)/100</f>
        <v>0.16600000000000001</v>
      </c>
      <c r="K1367" s="31">
        <f>VLOOKUP($C1367,'Four Factors - Home'!$B:$O,10,FALSE)/100</f>
        <v>0.215</v>
      </c>
      <c r="L1367" s="31">
        <f>VLOOKUP($C1367,'Four Factors - Home'!$B:$O,11,FALSE)/100</f>
        <v>0.496</v>
      </c>
      <c r="M1367" s="31">
        <f>VLOOKUP($C1367,'Four Factors - Home'!$B:$O,12,FALSE)</f>
        <v>0.316</v>
      </c>
      <c r="N1367" s="31">
        <f>VLOOKUP($C1367,'Four Factors - Home'!$B:$O,13,FALSE)/100</f>
        <v>0.14300000000000002</v>
      </c>
      <c r="O1367" s="31">
        <f>VLOOKUP($C1367,'Four Factors - Home'!$B:$O,14,FALSE)/100</f>
        <v>0.23699999999999999</v>
      </c>
      <c r="P1367" s="17">
        <f>VLOOKUP($C1367,'Advanced - Home'!B:T,18,FALSE)</f>
        <v>100.67</v>
      </c>
      <c r="Q1367" s="17">
        <f>(P1367+'Advanced - Home'!$S$33)/2</f>
        <v>99.742883172561619</v>
      </c>
      <c r="R1367" s="31">
        <f t="shared" ref="R1367" si="13417">AVERAGE(H1367,L1366)</f>
        <v>0.51949999999999996</v>
      </c>
      <c r="S1367" s="31">
        <f t="shared" ref="S1367" si="13418">AVERAGE(I1367,M1366)</f>
        <v>0.27649999999999997</v>
      </c>
      <c r="T1367" s="31">
        <f t="shared" ref="T1367" si="13419">AVERAGE(J1367,N1366)</f>
        <v>0.16</v>
      </c>
      <c r="U1367" s="31">
        <f t="shared" ref="U1367" si="13420">AVERAGE(K1367,O1366)</f>
        <v>0.23299999999999998</v>
      </c>
      <c r="V1367" s="17">
        <f>Q1367*Q1366/'Advanced - Road'!$S$33</f>
        <v>100.95361353502001</v>
      </c>
      <c r="W1367" s="17">
        <f t="shared" ref="W1367" si="13421">W1366</f>
        <v>100.95624700918751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0.53299999999999992</v>
      </c>
      <c r="M1368" s="32">
        <f>VLOOKUP($C1368,'Four Factors - Road'!$B:$O,12,FALSE)</f>
        <v>0.28399999999999997</v>
      </c>
      <c r="N1368" s="32">
        <f>VLOOKUP($C1368,'Four Factors - Road'!$B:$O,13,FALSE)/100</f>
        <v>0.154</v>
      </c>
      <c r="O1368" s="32">
        <f>VLOOKUP($C1368,'Four Factors - Road'!$B:$O,14,FALSE)/100</f>
        <v>0.251</v>
      </c>
      <c r="P1368" s="21">
        <f>VLOOKUP($C1368,'Advanced - Road'!B:T,18,FALSE)</f>
        <v>101.22</v>
      </c>
      <c r="Q1368" s="21">
        <f>(P1368+'Advanced - Road'!$S$33)/2</f>
        <v>100.02046087888533</v>
      </c>
      <c r="R1368" s="32">
        <f t="shared" ref="R1368" si="13425">AVERAGE(H1368,L1369)</f>
        <v>0.504</v>
      </c>
      <c r="S1368" s="32">
        <f t="shared" ref="S1368" si="13426">AVERAGE(I1368,M1369)</f>
        <v>0.29500000000000004</v>
      </c>
      <c r="T1368" s="32">
        <f t="shared" ref="T1368" si="13427">AVERAGE(J1368,N1369)</f>
        <v>0.1555</v>
      </c>
      <c r="U1368" s="32">
        <f t="shared" ref="U1368" si="13428">AVERAGE(K1368,O1369)</f>
        <v>0.22349999999999998</v>
      </c>
      <c r="V1368" s="21">
        <f>Q1368*Q1369/'Advanced - Home'!$S$33</f>
        <v>101.65223153689786</v>
      </c>
      <c r="W1368" s="21">
        <f t="shared" ref="W1368" si="13429">AVERAGE(V1368:V1369)</f>
        <v>101.6495799769307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4</v>
      </c>
      <c r="AA1368" s="23">
        <f t="shared" ref="AA1368" si="13431">Y1368+Y1369</f>
        <v>218</v>
      </c>
      <c r="AB1368" s="22">
        <f t="shared" ref="AB1368" si="13432">D1368-Z1368</f>
        <v>-4</v>
      </c>
      <c r="AC1368" s="22">
        <f t="shared" ref="AC1368" si="13433">AA1368-E1368</f>
        <v>218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</v>
      </c>
      <c r="I1369" s="32">
        <f>VLOOKUP($C1369,'Four Factors - Home'!$B:$O,8,FALSE)</f>
        <v>0.30199999999999999</v>
      </c>
      <c r="J1369" s="32">
        <f>VLOOKUP($C1369,'Four Factors - Home'!$B:$O,9,FALSE)/100</f>
        <v>0.152</v>
      </c>
      <c r="K1369" s="32">
        <f>VLOOKUP($C1369,'Four Factors - Home'!$B:$O,10,FALSE)/100</f>
        <v>0.26700000000000002</v>
      </c>
      <c r="L1369" s="32">
        <f>VLOOKUP($C1369,'Four Factors - Home'!$B:$O,11,FALSE)/100</f>
        <v>0.51400000000000001</v>
      </c>
      <c r="M1369" s="32">
        <f>VLOOKUP($C1369,'Four Factors - Home'!$B:$O,12,FALSE)</f>
        <v>0.33500000000000002</v>
      </c>
      <c r="N1369" s="32">
        <f>VLOOKUP($C1369,'Four Factors - Home'!$B:$O,13,FALSE)/100</f>
        <v>0.14599999999999999</v>
      </c>
      <c r="O1369" s="32">
        <f>VLOOKUP($C1369,'Four Factors - Home'!$B:$O,14,FALSE)/100</f>
        <v>0.223</v>
      </c>
      <c r="P1369" s="21">
        <f>VLOOKUP($C1369,'Advanced - Home'!B:T,18,FALSE)</f>
        <v>102.04</v>
      </c>
      <c r="Q1369" s="21">
        <f>(P1369+'Advanced - Home'!$S$33)/2</f>
        <v>100.42788317256162</v>
      </c>
      <c r="R1369" s="32">
        <f t="shared" ref="R1369" si="13437">AVERAGE(H1369,L1368)</f>
        <v>0.51649999999999996</v>
      </c>
      <c r="S1369" s="32">
        <f t="shared" ref="S1369" si="13438">AVERAGE(I1369,M1368)</f>
        <v>0.29299999999999998</v>
      </c>
      <c r="T1369" s="32">
        <f t="shared" ref="T1369" si="13439">AVERAGE(J1369,N1368)</f>
        <v>0.153</v>
      </c>
      <c r="U1369" s="32">
        <f t="shared" ref="U1369" si="13440">AVERAGE(K1369,O1368)</f>
        <v>0.25900000000000001</v>
      </c>
      <c r="V1369" s="21">
        <f>Q1369*Q1368/'Advanced - Road'!$S$33</f>
        <v>101.64692841696353</v>
      </c>
      <c r="W1369" s="21">
        <f t="shared" ref="W1369" si="13441">W1368</f>
        <v>101.6495799769307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-4</v>
      </c>
      <c r="AA1369" s="23">
        <f t="shared" ref="AA1369" si="13443">AA1368</f>
        <v>218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0.53299999999999992</v>
      </c>
      <c r="M1370" s="31">
        <f>VLOOKUP($C1370,'Four Factors - Road'!$B:$O,12,FALSE)</f>
        <v>0.28399999999999997</v>
      </c>
      <c r="N1370" s="31">
        <f>VLOOKUP($C1370,'Four Factors - Road'!$B:$O,13,FALSE)/100</f>
        <v>0.154</v>
      </c>
      <c r="O1370" s="31">
        <f>VLOOKUP($C1370,'Four Factors - Road'!$B:$O,14,FALSE)/100</f>
        <v>0.251</v>
      </c>
      <c r="P1370" s="17">
        <f>VLOOKUP($C1370,'Advanced - Road'!B:T,18,FALSE)</f>
        <v>101.22</v>
      </c>
      <c r="Q1370" s="17">
        <f>(P1370+'Advanced - Road'!$S$33)/2</f>
        <v>100.02046087888533</v>
      </c>
      <c r="R1370" s="31">
        <f t="shared" ref="R1370" si="13445">AVERAGE(H1370,L1371)</f>
        <v>0.4995</v>
      </c>
      <c r="S1370" s="31">
        <f t="shared" ref="S1370" si="13446">AVERAGE(I1370,M1371)</f>
        <v>0.28800000000000003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100.18455412428888</v>
      </c>
      <c r="W1370" s="17">
        <f t="shared" ref="W1370" si="13449">AVERAGE(V1370:V1371)</f>
        <v>100.18194084813126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6</v>
      </c>
      <c r="AA1370" s="19">
        <f t="shared" ref="AA1370" si="13451">Y1370+Y1371</f>
        <v>218</v>
      </c>
      <c r="AB1370" s="4">
        <f t="shared" ref="AB1370" si="13452">D1370-Z1370</f>
        <v>-6</v>
      </c>
      <c r="AC1370" s="4">
        <f t="shared" ref="AC1370" si="13453">AA1370-E1370</f>
        <v>218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0.13500000000000001</v>
      </c>
      <c r="K1371" s="31">
        <f>VLOOKUP($C1371,'Four Factors - Home'!$B:$O,10,FALSE)/100</f>
        <v>0.22899999999999998</v>
      </c>
      <c r="L1371" s="31">
        <f>VLOOKUP($C1371,'Four Factors - Home'!$B:$O,11,FALSE)/100</f>
        <v>0.505</v>
      </c>
      <c r="M1371" s="31">
        <f>VLOOKUP($C1371,'Four Factors - Home'!$B:$O,12,FALSE)</f>
        <v>0.32100000000000001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99.14</v>
      </c>
      <c r="Q1371" s="17">
        <f>(P1371+'Advanced - Home'!$S$33)/2</f>
        <v>98.977883172561619</v>
      </c>
      <c r="R1371" s="31">
        <f t="shared" ref="R1371" si="13457">AVERAGE(H1371,L1370)</f>
        <v>0.53200000000000003</v>
      </c>
      <c r="S1371" s="31">
        <f t="shared" ref="S1371" si="13458">AVERAGE(I1371,M1370)</f>
        <v>0.27549999999999997</v>
      </c>
      <c r="T1371" s="31">
        <f t="shared" ref="T1371" si="13459">AVERAGE(J1371,N1370)</f>
        <v>0.14450000000000002</v>
      </c>
      <c r="U1371" s="31">
        <f t="shared" ref="U1371" si="13460">AVERAGE(K1371,O1370)</f>
        <v>0.24</v>
      </c>
      <c r="V1371" s="17">
        <f>Q1371*Q1370/'Advanced - Road'!$S$33</f>
        <v>100.17932757197363</v>
      </c>
      <c r="W1371" s="17">
        <f t="shared" ref="W1371" si="13461">W1370</f>
        <v>100.18194084813126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112</v>
      </c>
      <c r="Z1371" s="19">
        <f t="shared" ref="Z1371" si="13462">-Z1370</f>
        <v>-6</v>
      </c>
      <c r="AA1371" s="19">
        <f t="shared" ref="AA1371" si="13463">AA1370</f>
        <v>218</v>
      </c>
      <c r="AB1371" s="4"/>
      <c r="AC1371" s="4"/>
      <c r="AD1371" s="4">
        <f t="shared" si="12853"/>
        <v>112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0.53299999999999992</v>
      </c>
      <c r="M1372" s="32">
        <f>VLOOKUP($C1372,'Four Factors - Road'!$B:$O,12,FALSE)</f>
        <v>0.28399999999999997</v>
      </c>
      <c r="N1372" s="32">
        <f>VLOOKUP($C1372,'Four Factors - Road'!$B:$O,13,FALSE)/100</f>
        <v>0.154</v>
      </c>
      <c r="O1372" s="32">
        <f>VLOOKUP($C1372,'Four Factors - Road'!$B:$O,14,FALSE)/100</f>
        <v>0.251</v>
      </c>
      <c r="P1372" s="21">
        <f>VLOOKUP($C1372,'Advanced - Road'!B:T,18,FALSE)</f>
        <v>101.22</v>
      </c>
      <c r="Q1372" s="21">
        <f>(P1372+'Advanced - Road'!$S$33)/2</f>
        <v>100.02046087888533</v>
      </c>
      <c r="R1372" s="32">
        <f t="shared" ref="R1372" si="13465">AVERAGE(H1372,L1373)</f>
        <v>0.51049999999999995</v>
      </c>
      <c r="S1372" s="32">
        <f t="shared" ref="S1372" si="13466">AVERAGE(I1372,M1373)</f>
        <v>0.28049999999999997</v>
      </c>
      <c r="T1372" s="32">
        <f t="shared" ref="T1372" si="13467">AVERAGE(J1372,N1373)</f>
        <v>0.156</v>
      </c>
      <c r="U1372" s="32">
        <f t="shared" ref="U1372" si="13468">AVERAGE(K1372,O1373)</f>
        <v>0.22649999999999998</v>
      </c>
      <c r="V1372" s="21">
        <f>Q1372*Q1373/'Advanced - Home'!$S$33</f>
        <v>99.405166808627555</v>
      </c>
      <c r="W1372" s="21">
        <f t="shared" ref="W1372" si="13469">AVERAGE(V1372:V1373)</f>
        <v>99.402573862492943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0.52600000000000002</v>
      </c>
      <c r="I1373" s="32">
        <f>VLOOKUP($C1373,'Four Factors - Home'!$B:$O,8,FALSE)</f>
        <v>0.29599999999999999</v>
      </c>
      <c r="J1373" s="32">
        <f>VLOOKUP($C1373,'Four Factors - Home'!$B:$O,9,FALSE)/100</f>
        <v>0.157</v>
      </c>
      <c r="K1373" s="32">
        <f>VLOOKUP($C1373,'Four Factors - Home'!$B:$O,10,FALSE)/100</f>
        <v>0.20800000000000002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0.30599999999999999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0.22899999999999998</v>
      </c>
      <c r="P1373" s="21">
        <f>VLOOKUP($C1373,'Advanced - Home'!B:T,18,FALSE)</f>
        <v>97.6</v>
      </c>
      <c r="Q1373" s="21">
        <f>(P1373+'Advanced - Home'!$S$33)/2</f>
        <v>98.207883172561623</v>
      </c>
      <c r="R1373" s="32">
        <f t="shared" ref="R1373" si="13477">AVERAGE(H1373,L1372)</f>
        <v>0.52949999999999997</v>
      </c>
      <c r="S1373" s="32">
        <f t="shared" ref="S1373" si="13478">AVERAGE(I1373,M1372)</f>
        <v>0.28999999999999998</v>
      </c>
      <c r="T1373" s="32">
        <f t="shared" ref="T1373" si="13479">AVERAGE(J1373,N1372)</f>
        <v>0.1555</v>
      </c>
      <c r="U1373" s="32">
        <f t="shared" ref="U1373" si="13480">AVERAGE(K1373,O1372)</f>
        <v>0.22950000000000001</v>
      </c>
      <c r="V1373" s="21">
        <f>Q1373*Q1372/'Advanced - Road'!$S$33</f>
        <v>99.399980916358317</v>
      </c>
      <c r="W1373" s="21">
        <f t="shared" ref="W1373" si="13481">W1372</f>
        <v>99.402573862492943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0.53299999999999992</v>
      </c>
      <c r="M1374" s="31">
        <f>VLOOKUP($C1374,'Four Factors - Road'!$B:$O,12,FALSE)</f>
        <v>0.28399999999999997</v>
      </c>
      <c r="N1374" s="31">
        <f>VLOOKUP($C1374,'Four Factors - Road'!$B:$O,13,FALSE)/100</f>
        <v>0.154</v>
      </c>
      <c r="O1374" s="31">
        <f>VLOOKUP($C1374,'Four Factors - Road'!$B:$O,14,FALSE)/100</f>
        <v>0.251</v>
      </c>
      <c r="P1374" s="17">
        <f>VLOOKUP($C1374,'Advanced - Road'!B:T,18,FALSE)</f>
        <v>101.22</v>
      </c>
      <c r="Q1374" s="17">
        <f>(P1374+'Advanced - Road'!$S$33)/2</f>
        <v>100.02046087888533</v>
      </c>
      <c r="R1374" s="31">
        <f t="shared" ref="R1374" si="13485">AVERAGE(H1374,L1375)</f>
        <v>0.49</v>
      </c>
      <c r="S1374" s="31">
        <f t="shared" ref="S1374" si="13486">AVERAGE(I1374,M1375)</f>
        <v>0.2535</v>
      </c>
      <c r="T1374" s="31">
        <f t="shared" ref="T1374" si="13487">AVERAGE(J1374,N1375)</f>
        <v>0.159</v>
      </c>
      <c r="U1374" s="31">
        <f t="shared" ref="U1374" si="13488">AVERAGE(K1374,O1375)</f>
        <v>0.21949999999999997</v>
      </c>
      <c r="V1374" s="17">
        <f>Q1374*Q1375/'Advanced - Home'!$S$33</f>
        <v>99.207789501414624</v>
      </c>
      <c r="W1374" s="17">
        <f t="shared" ref="W1374" si="13489">AVERAGE(V1374:V1375)</f>
        <v>99.205201703792312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0.52900000000000003</v>
      </c>
      <c r="I1375" s="31">
        <f>VLOOKUP($C1375,'Four Factors - Home'!$B:$O,8,FALSE)</f>
        <v>0.29199999999999998</v>
      </c>
      <c r="J1375" s="31">
        <f>VLOOKUP($C1375,'Four Factors - Home'!$B:$O,9,FALSE)/100</f>
        <v>0.13699999999999998</v>
      </c>
      <c r="K1375" s="31">
        <f>VLOOKUP($C1375,'Four Factors - Home'!$B:$O,10,FALSE)/100</f>
        <v>0.22699999999999998</v>
      </c>
      <c r="L1375" s="31">
        <f>VLOOKUP($C1375,'Four Factors - Home'!$B:$O,11,FALSE)/100</f>
        <v>0.48599999999999999</v>
      </c>
      <c r="M1375" s="31">
        <f>VLOOKUP($C1375,'Four Factors - Home'!$B:$O,12,FALSE)</f>
        <v>0.252</v>
      </c>
      <c r="N1375" s="31">
        <f>VLOOKUP($C1375,'Four Factors - Home'!$B:$O,13,FALSE)/100</f>
        <v>0.153</v>
      </c>
      <c r="O1375" s="31">
        <f>VLOOKUP($C1375,'Four Factors - Home'!$B:$O,14,FALSE)/100</f>
        <v>0.215</v>
      </c>
      <c r="P1375" s="17">
        <f>VLOOKUP($C1375,'Advanced - Home'!B:T,18,FALSE)</f>
        <v>97.21</v>
      </c>
      <c r="Q1375" s="17">
        <f>(P1375+'Advanced - Home'!$S$33)/2</f>
        <v>98.012883172561615</v>
      </c>
      <c r="R1375" s="31">
        <f t="shared" ref="R1375" si="13499">AVERAGE(H1375,L1374)</f>
        <v>0.53099999999999992</v>
      </c>
      <c r="S1375" s="31">
        <f t="shared" ref="S1375" si="13500">AVERAGE(I1375,M1374)</f>
        <v>0.28799999999999998</v>
      </c>
      <c r="T1375" s="31">
        <f t="shared" ref="T1375" si="13501">AVERAGE(J1375,N1374)</f>
        <v>0.14549999999999999</v>
      </c>
      <c r="U1375" s="31">
        <f t="shared" ref="U1375" si="13502">AVERAGE(K1375,O1374)</f>
        <v>0.23899999999999999</v>
      </c>
      <c r="V1375" s="17">
        <f>Q1375*Q1374/'Advanced - Road'!$S$33</f>
        <v>99.202613906170015</v>
      </c>
      <c r="W1375" s="17">
        <f t="shared" ref="W1375" si="13503">W1374</f>
        <v>99.205201703792312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0.53299999999999992</v>
      </c>
      <c r="M1376" s="32">
        <f>VLOOKUP($C1376,'Four Factors - Road'!$B:$O,12,FALSE)</f>
        <v>0.28399999999999997</v>
      </c>
      <c r="N1376" s="32">
        <f>VLOOKUP($C1376,'Four Factors - Road'!$B:$O,13,FALSE)/100</f>
        <v>0.154</v>
      </c>
      <c r="O1376" s="32">
        <f>VLOOKUP($C1376,'Four Factors - Road'!$B:$O,14,FALSE)/100</f>
        <v>0.251</v>
      </c>
      <c r="P1376" s="21">
        <f>VLOOKUP($C1376,'Advanced - Road'!B:T,18,FALSE)</f>
        <v>101.22</v>
      </c>
      <c r="Q1376" s="21">
        <f>(P1376+'Advanced - Road'!$S$33)/2</f>
        <v>100.02046087888533</v>
      </c>
      <c r="R1376" s="32">
        <f t="shared" ref="R1376" si="13507">AVERAGE(H1376,L1377)</f>
        <v>0.499</v>
      </c>
      <c r="S1376" s="32">
        <f t="shared" ref="S1376" si="13508">AVERAGE(I1376,M1377)</f>
        <v>0.26400000000000001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0.23399999999999999</v>
      </c>
      <c r="V1376" s="21">
        <f>Q1376*Q1377/'Advanced - Home'!$S$33</f>
        <v>99.34949628608031</v>
      </c>
      <c r="W1376" s="21">
        <f t="shared" ref="W1376" si="13511">AVERAGE(V1376:V1377)</f>
        <v>99.346904792090186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98.152883172561616</v>
      </c>
      <c r="R1377" s="32">
        <f t="shared" ref="R1377" si="13519">AVERAGE(H1377,L1376)</f>
        <v>0.52949999999999997</v>
      </c>
      <c r="S1377" s="32">
        <f t="shared" ref="S1377" si="13520">AVERAGE(I1377,M1376)</f>
        <v>0.29949999999999999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0.26</v>
      </c>
      <c r="V1377" s="21">
        <f>Q1377*Q1376/'Advanced - Road'!$S$33</f>
        <v>99.344313298100076</v>
      </c>
      <c r="W1377" s="21">
        <f t="shared" ref="W1377" si="13523">W1376</f>
        <v>99.346904792090186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0.53299999999999992</v>
      </c>
      <c r="M1378" s="31">
        <f>VLOOKUP($C1378,'Four Factors - Road'!$B:$O,12,FALSE)</f>
        <v>0.28399999999999997</v>
      </c>
      <c r="N1378" s="31">
        <f>VLOOKUP($C1378,'Four Factors - Road'!$B:$O,13,FALSE)/100</f>
        <v>0.154</v>
      </c>
      <c r="O1378" s="31">
        <f>VLOOKUP($C1378,'Four Factors - Road'!$B:$O,14,FALSE)/100</f>
        <v>0.251</v>
      </c>
      <c r="P1378" s="17">
        <f>VLOOKUP($C1378,'Advanced - Road'!B:T,18,FALSE)</f>
        <v>101.22</v>
      </c>
      <c r="Q1378" s="17">
        <f>(P1378+'Advanced - Road'!$S$33)/2</f>
        <v>100.02046087888533</v>
      </c>
      <c r="R1378" s="31">
        <f t="shared" ref="R1378" si="13527">AVERAGE(H1378,L1379)</f>
        <v>0.49</v>
      </c>
      <c r="S1378" s="31">
        <f t="shared" ref="S1378" si="13528">AVERAGE(I1378,M1379)</f>
        <v>0.2455</v>
      </c>
      <c r="T1378" s="31">
        <f t="shared" ref="T1378" si="13529">AVERAGE(J1378,N1379)</f>
        <v>0.14950000000000002</v>
      </c>
      <c r="U1378" s="31">
        <f t="shared" ref="U1378" si="13530">AVERAGE(K1378,O1379)</f>
        <v>0.21549999999999997</v>
      </c>
      <c r="V1378" s="17">
        <f>Q1378*Q1379/'Advanced - Home'!$S$33</f>
        <v>97.466820432664676</v>
      </c>
      <c r="W1378" s="17">
        <f t="shared" ref="W1378" si="13531">AVERAGE(V1378:V1379)</f>
        <v>97.46427804756128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0.52500000000000002</v>
      </c>
      <c r="I1379" s="31">
        <f>VLOOKUP($C1379,'Four Factors - Home'!$B:$O,8,FALSE)</f>
        <v>0.311</v>
      </c>
      <c r="J1379" s="31">
        <f>VLOOKUP($C1379,'Four Factors - Home'!$B:$O,9,FALSE)/100</f>
        <v>0.14499999999999999</v>
      </c>
      <c r="K1379" s="31">
        <f>VLOOKUP($C1379,'Four Factors - Home'!$B:$O,10,FALSE)/100</f>
        <v>0.215</v>
      </c>
      <c r="L1379" s="31">
        <f>VLOOKUP($C1379,'Four Factors - Home'!$B:$O,11,FALSE)/100</f>
        <v>0.48599999999999999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0.13400000000000001</v>
      </c>
      <c r="O1379" s="31">
        <f>VLOOKUP($C1379,'Four Factors - Home'!$B:$O,14,FALSE)/100</f>
        <v>0.20699999999999999</v>
      </c>
      <c r="P1379" s="17">
        <f>VLOOKUP($C1379,'Advanced - Home'!B:T,18,FALSE)</f>
        <v>93.77</v>
      </c>
      <c r="Q1379" s="17">
        <f>(P1379+'Advanced - Home'!$S$33)/2</f>
        <v>96.292883172561616</v>
      </c>
      <c r="R1379" s="31">
        <f t="shared" ref="R1379" si="13539">AVERAGE(H1379,L1378)</f>
        <v>0.52899999999999991</v>
      </c>
      <c r="S1379" s="31">
        <f t="shared" ref="S1379" si="13540">AVERAGE(I1379,M1378)</f>
        <v>0.29749999999999999</v>
      </c>
      <c r="T1379" s="31">
        <f t="shared" ref="T1379" si="13541">AVERAGE(J1379,N1378)</f>
        <v>0.14949999999999999</v>
      </c>
      <c r="U1379" s="31">
        <f t="shared" ref="U1379" si="13542">AVERAGE(K1379,O1378)</f>
        <v>0.23299999999999998</v>
      </c>
      <c r="V1379" s="17">
        <f>Q1379*Q1378/'Advanced - Road'!$S$33</f>
        <v>97.461735662457883</v>
      </c>
      <c r="W1379" s="17">
        <f t="shared" ref="W1379" si="13543">W1378</f>
        <v>97.46427804756128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0.53299999999999992</v>
      </c>
      <c r="M1380" s="32">
        <f>VLOOKUP($C1380,'Four Factors - Road'!$B:$O,12,FALSE)</f>
        <v>0.28399999999999997</v>
      </c>
      <c r="N1380" s="32">
        <f>VLOOKUP($C1380,'Four Factors - Road'!$B:$O,13,FALSE)/100</f>
        <v>0.154</v>
      </c>
      <c r="O1380" s="32">
        <f>VLOOKUP($C1380,'Four Factors - Road'!$B:$O,14,FALSE)/100</f>
        <v>0.251</v>
      </c>
      <c r="P1380" s="21">
        <f>VLOOKUP($C1380,'Advanced - Road'!B:T,18,FALSE)</f>
        <v>101.22</v>
      </c>
      <c r="Q1380" s="21">
        <f>(P1380+'Advanced - Road'!$S$33)/2</f>
        <v>100.02046087888533</v>
      </c>
      <c r="R1380" s="32">
        <f t="shared" ref="R1380" si="13547">AVERAGE(H1380,L1381)</f>
        <v>0.505</v>
      </c>
      <c r="S1380" s="32">
        <f t="shared" ref="S1380" si="13548">AVERAGE(I1380,M1381)</f>
        <v>0.27349999999999997</v>
      </c>
      <c r="T1380" s="32">
        <f t="shared" ref="T1380" si="13549">AVERAGE(J1380,N1381)</f>
        <v>0.16350000000000001</v>
      </c>
      <c r="U1380" s="32">
        <f t="shared" ref="U1380" si="13550">AVERAGE(K1380,O1381)</f>
        <v>0.24</v>
      </c>
      <c r="V1380" s="21">
        <f>Q1380*Q1381/'Advanced - Home'!$S$33</f>
        <v>100.26552942981213</v>
      </c>
      <c r="W1380" s="21">
        <f t="shared" ref="W1380" si="13551">AVERAGE(V1380:V1381)</f>
        <v>100.26291404144433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</v>
      </c>
      <c r="Q1381" s="21">
        <f>(P1381+'Advanced - Home'!$S$33)/2</f>
        <v>99.057883172561617</v>
      </c>
      <c r="R1381" s="32">
        <f t="shared" ref="R1381" si="13559">AVERAGE(H1381,L1380)</f>
        <v>0.53649999999999998</v>
      </c>
      <c r="S1381" s="32">
        <f t="shared" ref="S1381" si="13560">AVERAGE(I1381,M1380)</f>
        <v>0.27349999999999997</v>
      </c>
      <c r="T1381" s="32">
        <f t="shared" ref="T1381" si="13561">AVERAGE(J1381,N1380)</f>
        <v>0.1515</v>
      </c>
      <c r="U1381" s="32">
        <f t="shared" ref="U1381" si="13562">AVERAGE(K1381,O1380)</f>
        <v>0.2515</v>
      </c>
      <c r="V1381" s="21">
        <f>Q1381*Q1380/'Advanced - Road'!$S$33</f>
        <v>100.26029865307652</v>
      </c>
      <c r="W1381" s="21">
        <f t="shared" ref="W1381" si="13563">W1380</f>
        <v>100.26291404144433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100.54546087888532</v>
      </c>
      <c r="R1382" s="31">
        <f t="shared" ref="R1382" si="13567">AVERAGE(H1382,L1383)</f>
        <v>0.50950000000000006</v>
      </c>
      <c r="S1382" s="31">
        <f t="shared" ref="S1382" si="13568">AVERAGE(I1382,M1383)</f>
        <v>0.2535</v>
      </c>
      <c r="T1382" s="31">
        <f t="shared" ref="T1382" si="13569">AVERAGE(J1382,N1383)</f>
        <v>0.156</v>
      </c>
      <c r="U1382" s="31">
        <f t="shared" ref="U1382" si="13570">AVERAGE(K1382,O1383)</f>
        <v>0.249</v>
      </c>
      <c r="V1382" s="17">
        <f>Q1382*Q1383/'Advanced - Home'!$S$33</f>
        <v>100.50691459031576</v>
      </c>
      <c r="W1382" s="17">
        <f t="shared" ref="W1382" si="13571">AVERAGE(V1382:V1383)</f>
        <v>100.50429290550744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0.51600000000000001</v>
      </c>
      <c r="I1383" s="31">
        <f>VLOOKUP($C1383,'Four Factors - Home'!$B:$O,8,FALSE)</f>
        <v>0.28899999999999998</v>
      </c>
      <c r="J1383" s="31">
        <f>VLOOKUP($C1383,'Four Factors - Home'!$B:$O,9,FALSE)/100</f>
        <v>0.15</v>
      </c>
      <c r="K1383" s="31">
        <f>VLOOKUP($C1383,'Four Factors - Home'!$B:$O,10,FALSE)/100</f>
        <v>0.248</v>
      </c>
      <c r="L1383" s="31">
        <f>VLOOKUP($C1383,'Four Factors - Home'!$B:$O,11,FALSE)/100</f>
        <v>0.52500000000000002</v>
      </c>
      <c r="M1383" s="31">
        <f>VLOOKUP($C1383,'Four Factors - Home'!$B:$O,12,FALSE)</f>
        <v>0.218</v>
      </c>
      <c r="N1383" s="31">
        <f>VLOOKUP($C1383,'Four Factors - Home'!$B:$O,13,FALSE)/100</f>
        <v>0.159</v>
      </c>
      <c r="O1383" s="31">
        <f>VLOOKUP($C1383,'Four Factors - Home'!$B:$O,14,FALSE)/100</f>
        <v>0.24299999999999999</v>
      </c>
      <c r="P1383" s="17">
        <f>VLOOKUP($C1383,'Advanced - Home'!B:T,18,FALSE)</f>
        <v>98.74</v>
      </c>
      <c r="Q1383" s="17">
        <f>(P1383+'Advanced - Home'!$S$33)/2</f>
        <v>98.777883172561616</v>
      </c>
      <c r="R1383" s="31">
        <f t="shared" ref="R1383" si="13579">AVERAGE(H1383,L1382)</f>
        <v>0.52849999999999997</v>
      </c>
      <c r="S1383" s="31">
        <f t="shared" ref="S1383" si="13580">AVERAGE(I1383,M1382)</f>
        <v>0.313</v>
      </c>
      <c r="T1383" s="31">
        <f t="shared" ref="T1383" si="13581">AVERAGE(J1383,N1382)</f>
        <v>0.15049999999999999</v>
      </c>
      <c r="U1383" s="31">
        <f t="shared" ref="U1383" si="13582">AVERAGE(K1383,O1382)</f>
        <v>0.245</v>
      </c>
      <c r="V1383" s="17">
        <f>Q1383*Q1382/'Advanced - Road'!$S$33</f>
        <v>100.50167122069914</v>
      </c>
      <c r="W1383" s="17">
        <f t="shared" ref="W1383" si="13583">W1382</f>
        <v>100.50429290550744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100.54546087888532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102.75051143156905</v>
      </c>
      <c r="W1384" s="21">
        <f t="shared" ref="W1384" si="13591">AVERAGE(V1384:V1385)</f>
        <v>102.74783122338673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100.98288317256163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102.74515101520439</v>
      </c>
      <c r="W1385" s="21">
        <f t="shared" ref="W1385" si="13603">W1384</f>
        <v>102.74783122338673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100.54546087888532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101.05127935678763</v>
      </c>
      <c r="W1386" s="17">
        <f t="shared" ref="W1386" si="13611">AVERAGE(V1386:V1387)</f>
        <v>101.04864347243051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99.312883172561612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101.04600758807341</v>
      </c>
      <c r="W1387" s="17">
        <f t="shared" ref="W1387" si="13623">W1386</f>
        <v>101.04864347243051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100.54546087888532</v>
      </c>
      <c r="R1388" s="32">
        <f t="shared" ref="R1388" si="13627">AVERAGE(H1388,L1389)</f>
        <v>0.4985</v>
      </c>
      <c r="S1388" s="32">
        <f t="shared" ref="S1388" si="13628">AVERAGE(I1388,M1389)</f>
        <v>0.24299999999999999</v>
      </c>
      <c r="T1388" s="32">
        <f t="shared" ref="T1388" si="13629">AVERAGE(J1388,N1389)</f>
        <v>0.14150000000000001</v>
      </c>
      <c r="U1388" s="32">
        <f t="shared" ref="U1388" si="13630">AVERAGE(K1388,O1389)</f>
        <v>0.22550000000000001</v>
      </c>
      <c r="V1388" s="21">
        <f>Q1388*Q1389/'Advanced - Home'!$S$33</f>
        <v>100.6544527045932</v>
      </c>
      <c r="W1388" s="21">
        <f t="shared" ref="W1388" si="13631">AVERAGE(V1388:V1389)</f>
        <v>100.65182717130904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98.922883172561626</v>
      </c>
      <c r="R1389" s="32">
        <f t="shared" ref="R1389" si="13639">AVERAGE(H1389,L1388)</f>
        <v>0.52</v>
      </c>
      <c r="S1389" s="32">
        <f t="shared" ref="S1389" si="13640">AVERAGE(I1389,M1388)</f>
        <v>0.32200000000000001</v>
      </c>
      <c r="T1389" s="32">
        <f t="shared" ref="T1389" si="13641">AVERAGE(J1389,N1388)</f>
        <v>0.13500000000000001</v>
      </c>
      <c r="U1389" s="32">
        <f t="shared" ref="U1389" si="13642">AVERAGE(K1389,O1388)</f>
        <v>0.22349999999999998</v>
      </c>
      <c r="V1389" s="21">
        <f>Q1389*Q1388/'Advanced - Road'!$S$33</f>
        <v>100.64920163802489</v>
      </c>
      <c r="W1389" s="21">
        <f t="shared" ref="W1389" si="13643">W1388</f>
        <v>100.65182717130904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100.54546087888532</v>
      </c>
      <c r="R1390" s="31">
        <f t="shared" ref="R1390" si="13647">AVERAGE(H1390,L1391)</f>
        <v>0.50600000000000001</v>
      </c>
      <c r="S1390" s="31">
        <f t="shared" ref="S1390" si="13648">AVERAGE(I1390,M1391)</f>
        <v>0.2545</v>
      </c>
      <c r="T1390" s="31">
        <f t="shared" ref="T1390" si="13649">AVERAGE(J1390,N1391)</f>
        <v>0.14499999999999999</v>
      </c>
      <c r="U1390" s="31">
        <f t="shared" ref="U1390" si="13650">AVERAGE(K1390,O1391)</f>
        <v>0.22900000000000001</v>
      </c>
      <c r="V1390" s="17">
        <f>Q1390*Q1391/'Advanced - Home'!$S$33</f>
        <v>99.906587090842066</v>
      </c>
      <c r="W1390" s="17">
        <f t="shared" ref="W1390" si="13651">AVERAGE(V1390:V1391)</f>
        <v>99.903981065349257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0.28699999999999998</v>
      </c>
      <c r="J1391" s="31">
        <f>VLOOKUP($C1391,'Four Factors - Home'!$B:$O,9,FALSE)/100</f>
        <v>0.13200000000000001</v>
      </c>
      <c r="K1391" s="31">
        <f>VLOOKUP($C1391,'Four Factors - Home'!$B:$O,10,FALSE)/100</f>
        <v>0.29699999999999999</v>
      </c>
      <c r="L1391" s="31">
        <f>VLOOKUP($C1391,'Four Factors - Home'!$B:$O,11,FALSE)/100</f>
        <v>0.51800000000000002</v>
      </c>
      <c r="M1391" s="31">
        <f>VLOOKUP($C1391,'Four Factors - Home'!$B:$O,12,FALSE)</f>
        <v>0.22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97.56</v>
      </c>
      <c r="Q1391" s="17">
        <f>(P1391+'Advanced - Home'!$S$33)/2</f>
        <v>98.187883172561612</v>
      </c>
      <c r="R1391" s="31">
        <f t="shared" ref="R1391" si="13659">AVERAGE(H1391,L1390)</f>
        <v>0.50650000000000006</v>
      </c>
      <c r="S1391" s="31">
        <f t="shared" ref="S1391" si="13660">AVERAGE(I1391,M1390)</f>
        <v>0.312</v>
      </c>
      <c r="T1391" s="31">
        <f t="shared" ref="T1391" si="13661">AVERAGE(J1391,N1390)</f>
        <v>0.14150000000000001</v>
      </c>
      <c r="U1391" s="31">
        <f t="shared" ref="U1391" si="13662">AVERAGE(K1391,O1390)</f>
        <v>0.26949999999999996</v>
      </c>
      <c r="V1391" s="17">
        <f>Q1391*Q1390/'Advanced - Road'!$S$33</f>
        <v>99.901375039856447</v>
      </c>
      <c r="W1391" s="17">
        <f t="shared" ref="W1391" si="13663">W1390</f>
        <v>99.903981065349257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100.54546087888532</v>
      </c>
      <c r="R1392" s="32">
        <f t="shared" ref="R1392" si="13667">AVERAGE(H1392,L1393)</f>
        <v>0.497</v>
      </c>
      <c r="S1392" s="32">
        <f t="shared" ref="S1392" si="13668">AVERAGE(I1392,M1393)</f>
        <v>0.2515</v>
      </c>
      <c r="T1392" s="32">
        <f t="shared" ref="T1392" si="13669">AVERAGE(J1392,N1393)</f>
        <v>0.14000000000000001</v>
      </c>
      <c r="U1392" s="32">
        <f t="shared" ref="U1392" si="13670">AVERAGE(K1392,O1393)</f>
        <v>0.246</v>
      </c>
      <c r="V1392" s="21">
        <f>Q1392*Q1393/'Advanced - Home'!$S$33</f>
        <v>100.50691459031576</v>
      </c>
      <c r="W1392" s="21">
        <f t="shared" ref="W1392" si="13671">AVERAGE(V1392:V1393)</f>
        <v>100.50429290550744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0.27900000000000003</v>
      </c>
      <c r="J1393" s="32">
        <f>VLOOKUP($C1393,'Four Factors - Home'!$B:$O,9,FALSE)/100</f>
        <v>0.13</v>
      </c>
      <c r="K1393" s="32">
        <f>VLOOKUP($C1393,'Four Factors - Home'!$B:$O,10,FALSE)/100</f>
        <v>0.23699999999999999</v>
      </c>
      <c r="L1393" s="32">
        <f>VLOOKUP($C1393,'Four Factors - Home'!$B:$O,11,FALSE)/100</f>
        <v>0.5</v>
      </c>
      <c r="M1393" s="32">
        <f>VLOOKUP($C1393,'Four Factors - Home'!$B:$O,12,FALSE)</f>
        <v>0.214</v>
      </c>
      <c r="N1393" s="32">
        <f>VLOOKUP($C1393,'Four Factors - Home'!$B:$O,13,FALSE)/100</f>
        <v>0.127</v>
      </c>
      <c r="O1393" s="32">
        <f>VLOOKUP($C1393,'Four Factors - Home'!$B:$O,14,FALSE)/100</f>
        <v>0.23699999999999999</v>
      </c>
      <c r="P1393" s="21">
        <f>VLOOKUP($C1393,'Advanced - Home'!B:T,18,FALSE)</f>
        <v>98.74</v>
      </c>
      <c r="Q1393" s="21">
        <f>(P1393+'Advanced - Home'!$S$33)/2</f>
        <v>98.777883172561616</v>
      </c>
      <c r="R1393" s="32">
        <f t="shared" ref="R1393" si="13679">AVERAGE(H1393,L1392)</f>
        <v>0.54900000000000004</v>
      </c>
      <c r="S1393" s="32">
        <f t="shared" ref="S1393" si="13680">AVERAGE(I1393,M1392)</f>
        <v>0.30800000000000005</v>
      </c>
      <c r="T1393" s="32">
        <f t="shared" ref="T1393" si="13681">AVERAGE(J1393,N1392)</f>
        <v>0.14050000000000001</v>
      </c>
      <c r="U1393" s="32">
        <f t="shared" ref="U1393" si="13682">AVERAGE(K1393,O1392)</f>
        <v>0.23949999999999999</v>
      </c>
      <c r="V1393" s="21">
        <f>Q1393*Q1392/'Advanced - Road'!$S$33</f>
        <v>100.50167122069914</v>
      </c>
      <c r="W1393" s="21">
        <f t="shared" ref="W1393" si="13683">W1392</f>
        <v>100.50429290550744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100.54546087888532</v>
      </c>
      <c r="R1394" s="31">
        <f t="shared" ref="R1394" si="13687">AVERAGE(H1394,L1395)</f>
        <v>0.4985</v>
      </c>
      <c r="S1394" s="31">
        <f t="shared" ref="S1394" si="13688">AVERAGE(I1394,M1395)</f>
        <v>0.28249999999999997</v>
      </c>
      <c r="T1394" s="31">
        <f t="shared" ref="T1394" si="13689">AVERAGE(J1394,N1395)</f>
        <v>0.1565</v>
      </c>
      <c r="U1394" s="31">
        <f t="shared" ref="U1394" si="13690">AVERAGE(K1394,O1395)</f>
        <v>0.24149999999999999</v>
      </c>
      <c r="V1394" s="17">
        <f>Q1394*Q1395/'Advanced - Home'!$S$33</f>
        <v>97.932628872233735</v>
      </c>
      <c r="W1394" s="17">
        <f t="shared" ref="W1394" si="13691">AVERAGE(V1394:V1395)</f>
        <v>97.930074336693579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0.246</v>
      </c>
      <c r="J1395" s="31">
        <f>VLOOKUP($C1395,'Four Factors - Home'!$B:$O,9,FALSE)/100</f>
        <v>0.127</v>
      </c>
      <c r="K1395" s="31">
        <f>VLOOKUP($C1395,'Four Factors - Home'!$B:$O,10,FALSE)/100</f>
        <v>0.188</v>
      </c>
      <c r="L1395" s="31">
        <f>VLOOKUP($C1395,'Four Factors - Home'!$B:$O,11,FALSE)/100</f>
        <v>0.503</v>
      </c>
      <c r="M1395" s="31">
        <f>VLOOKUP($C1395,'Four Factors - Home'!$B:$O,12,FALSE)</f>
        <v>0.27600000000000002</v>
      </c>
      <c r="N1395" s="31">
        <f>VLOOKUP($C1395,'Four Factors - Home'!$B:$O,13,FALSE)/100</f>
        <v>0.16</v>
      </c>
      <c r="O1395" s="31">
        <f>VLOOKUP($C1395,'Four Factors - Home'!$B:$O,14,FALSE)/100</f>
        <v>0.22800000000000001</v>
      </c>
      <c r="P1395" s="17">
        <f>VLOOKUP($C1395,'Advanced - Home'!B:T,18,FALSE)</f>
        <v>93.68</v>
      </c>
      <c r="Q1395" s="17">
        <f>(P1395+'Advanced - Home'!$S$33)/2</f>
        <v>96.247883172561615</v>
      </c>
      <c r="R1395" s="31">
        <f t="shared" ref="R1395" si="13699">AVERAGE(H1395,L1394)</f>
        <v>0.52700000000000002</v>
      </c>
      <c r="S1395" s="31">
        <f t="shared" ref="S1395" si="13700">AVERAGE(I1395,M1394)</f>
        <v>0.29149999999999998</v>
      </c>
      <c r="T1395" s="31">
        <f t="shared" ref="T1395" si="13701">AVERAGE(J1395,N1394)</f>
        <v>0.13900000000000001</v>
      </c>
      <c r="U1395" s="31">
        <f t="shared" ref="U1395" si="13702">AVERAGE(K1395,O1394)</f>
        <v>0.215</v>
      </c>
      <c r="V1395" s="17">
        <f>Q1395*Q1394/'Advanced - Road'!$S$33</f>
        <v>97.927519801153423</v>
      </c>
      <c r="W1395" s="17">
        <f t="shared" ref="W1395" si="13703">W1394</f>
        <v>97.930074336693579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100.54546087888532</v>
      </c>
      <c r="R1396" s="32">
        <f t="shared" ref="R1396" si="13707">AVERAGE(H1396,L1397)</f>
        <v>0.51349999999999996</v>
      </c>
      <c r="S1396" s="32">
        <f t="shared" ref="S1396" si="13708">AVERAGE(I1396,M1397)</f>
        <v>0.27200000000000002</v>
      </c>
      <c r="T1396" s="32">
        <f t="shared" ref="T1396" si="13709">AVERAGE(J1396,N1397)</f>
        <v>0.13300000000000001</v>
      </c>
      <c r="U1396" s="32">
        <f t="shared" ref="U1396" si="13710">AVERAGE(K1396,O1397)</f>
        <v>0.23199999999999998</v>
      </c>
      <c r="V1396" s="21">
        <f>Q1396*Q1397/'Advanced - Home'!$S$33</f>
        <v>101.14285473806329</v>
      </c>
      <c r="W1396" s="21">
        <f t="shared" ref="W1396" si="13711">AVERAGE(V1396:V1397)</f>
        <v>101.14021646499704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0.53700000000000003</v>
      </c>
      <c r="I1397" s="32">
        <f>VLOOKUP($C1397,'Four Factors - Home'!$B:$O,8,FALSE)</f>
        <v>0.28599999999999998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0.28100000000000003</v>
      </c>
      <c r="L1397" s="32">
        <f>VLOOKUP($C1397,'Four Factors - Home'!$B:$O,11,FALSE)/100</f>
        <v>0.53299999999999992</v>
      </c>
      <c r="M1397" s="32">
        <f>VLOOKUP($C1397,'Four Factors - Home'!$B:$O,12,FALSE)</f>
        <v>0.255</v>
      </c>
      <c r="N1397" s="32">
        <f>VLOOKUP($C1397,'Four Factors - Home'!$B:$O,13,FALSE)/100</f>
        <v>0.113</v>
      </c>
      <c r="O1397" s="32">
        <f>VLOOKUP($C1397,'Four Factors - Home'!$B:$O,14,FALSE)/100</f>
        <v>0.20899999999999999</v>
      </c>
      <c r="P1397" s="21">
        <f>VLOOKUP($C1397,'Advanced - Home'!B:T,18,FALSE)</f>
        <v>99.99</v>
      </c>
      <c r="Q1397" s="21">
        <f>(P1397+'Advanced - Home'!$S$33)/2</f>
        <v>99.402883172561616</v>
      </c>
      <c r="R1397" s="32">
        <f t="shared" ref="R1397" si="13719">AVERAGE(H1397,L1396)</f>
        <v>0.53900000000000003</v>
      </c>
      <c r="S1397" s="32">
        <f t="shared" ref="S1397" si="13720">AVERAGE(I1397,M1396)</f>
        <v>0.3115</v>
      </c>
      <c r="T1397" s="32">
        <f t="shared" ref="T1397" si="13721">AVERAGE(J1397,N1396)</f>
        <v>0.14750000000000002</v>
      </c>
      <c r="U1397" s="32">
        <f t="shared" ref="U1397" si="13722">AVERAGE(K1397,O1396)</f>
        <v>0.26150000000000001</v>
      </c>
      <c r="V1397" s="21">
        <f>Q1397*Q1396/'Advanced - Road'!$S$33</f>
        <v>101.13757819193079</v>
      </c>
      <c r="W1397" s="21">
        <f t="shared" ref="W1397" si="13723">W1396</f>
        <v>101.14021646499704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100.54546087888532</v>
      </c>
      <c r="R1398" s="31">
        <f t="shared" ref="R1398" si="13727">AVERAGE(H1398,L1399)</f>
        <v>0.49249999999999999</v>
      </c>
      <c r="S1398" s="31">
        <f t="shared" ref="S1398" si="13728">AVERAGE(I1398,M1399)</f>
        <v>0.28100000000000003</v>
      </c>
      <c r="T1398" s="31">
        <f t="shared" ref="T1398" si="13729">AVERAGE(J1398,N1399)</f>
        <v>0.14600000000000002</v>
      </c>
      <c r="U1398" s="31">
        <f t="shared" ref="U1398" si="13730">AVERAGE(K1398,O1399)</f>
        <v>0.2225</v>
      </c>
      <c r="V1398" s="17">
        <f>Q1398*Q1399/'Advanced - Home'!$S$33</f>
        <v>100.28306365830861</v>
      </c>
      <c r="W1398" s="17">
        <f t="shared" ref="W1398" si="13731">AVERAGE(V1398:V1399)</f>
        <v>100.2804478125671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0.503</v>
      </c>
      <c r="I1399" s="31">
        <f>VLOOKUP($C1399,'Four Factors - Home'!$B:$O,8,FALSE)</f>
        <v>0.22600000000000001</v>
      </c>
      <c r="J1399" s="31">
        <f>VLOOKUP($C1399,'Four Factors - Home'!$B:$O,9,FALSE)/100</f>
        <v>0.124</v>
      </c>
      <c r="K1399" s="31">
        <f>VLOOKUP($C1399,'Four Factors - Home'!$B:$O,10,FALSE)/100</f>
        <v>0.24199999999999999</v>
      </c>
      <c r="L1399" s="31">
        <f>VLOOKUP($C1399,'Four Factors - Home'!$B:$O,11,FALSE)/100</f>
        <v>0.49099999999999999</v>
      </c>
      <c r="M1399" s="31">
        <f>VLOOKUP($C1399,'Four Factors - Home'!$B:$O,12,FALSE)</f>
        <v>0.27300000000000002</v>
      </c>
      <c r="N1399" s="31">
        <f>VLOOKUP($C1399,'Four Factors - Home'!$B:$O,13,FALSE)/100</f>
        <v>0.13900000000000001</v>
      </c>
      <c r="O1399" s="31">
        <f>VLOOKUP($C1399,'Four Factors - Home'!$B:$O,14,FALSE)/100</f>
        <v>0.19</v>
      </c>
      <c r="P1399" s="17">
        <f>VLOOKUP($C1399,'Advanced - Home'!B:T,18,FALSE)</f>
        <v>98.3</v>
      </c>
      <c r="Q1399" s="17">
        <f>(P1399+'Advanced - Home'!$S$33)/2</f>
        <v>98.557883172561617</v>
      </c>
      <c r="R1399" s="31">
        <f t="shared" ref="R1399" si="13739">AVERAGE(H1399,L1398)</f>
        <v>0.52200000000000002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0.13750000000000001</v>
      </c>
      <c r="U1399" s="31">
        <f t="shared" ref="U1399" si="13742">AVERAGE(K1399,O1398)</f>
        <v>0.24199999999999999</v>
      </c>
      <c r="V1399" s="17">
        <f>Q1399*Q1398/'Advanced - Road'!$S$33</f>
        <v>100.27783196682559</v>
      </c>
      <c r="W1399" s="17">
        <f t="shared" ref="W1399" si="13743">W1398</f>
        <v>100.2804478125671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100.54546087888532</v>
      </c>
      <c r="R1400" s="32">
        <f t="shared" ref="R1400" si="13747">AVERAGE(H1400,L1401)</f>
        <v>0.48550000000000004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0.14749999999999999</v>
      </c>
      <c r="U1400" s="32">
        <f t="shared" ref="U1400" si="13750">AVERAGE(K1400,O1401)</f>
        <v>0.245</v>
      </c>
      <c r="V1400" s="21">
        <f>Q1400*Q1401/'Advanced - Home'!$S$33</f>
        <v>102.52666049956191</v>
      </c>
      <c r="W1400" s="21">
        <f t="shared" ref="W1400" si="13751">AVERAGE(V1400:V1401)</f>
        <v>102.52398613044637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100.76288317256162</v>
      </c>
      <c r="R1401" s="32">
        <f t="shared" ref="R1401" si="13759">AVERAGE(H1401,L1400)</f>
        <v>0.56600000000000006</v>
      </c>
      <c r="S1401" s="32">
        <f t="shared" ref="S1401" si="13760">AVERAGE(I1401,M1400)</f>
        <v>0.29600000000000004</v>
      </c>
      <c r="T1401" s="32">
        <f t="shared" ref="T1401" si="13761">AVERAGE(J1401,N1400)</f>
        <v>0.14599999999999999</v>
      </c>
      <c r="U1401" s="32">
        <f t="shared" ref="U1401" si="13762">AVERAGE(K1401,O1400)</f>
        <v>0.23399999999999999</v>
      </c>
      <c r="V1401" s="21">
        <f>Q1401*Q1400/'Advanced - Road'!$S$33</f>
        <v>102.52131176133084</v>
      </c>
      <c r="W1401" s="21">
        <f t="shared" ref="W1401" si="13763">W1400</f>
        <v>102.52398613044637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100.54546087888532</v>
      </c>
      <c r="R1402" s="31">
        <f t="shared" ref="R1402" si="13767">AVERAGE(H1402,L1403)</f>
        <v>0.50150000000000006</v>
      </c>
      <c r="S1402" s="31">
        <f t="shared" ref="S1402" si="13768">AVERAGE(I1402,M1403)</f>
        <v>0.26300000000000001</v>
      </c>
      <c r="T1402" s="31">
        <f t="shared" ref="T1402" si="13769">AVERAGE(J1402,N1403)</f>
        <v>0.151</v>
      </c>
      <c r="U1402" s="31">
        <f t="shared" ref="U1402" si="13770">AVERAGE(K1402,O1403)</f>
        <v>0.2505</v>
      </c>
      <c r="V1402" s="17">
        <f>Q1402*Q1403/'Advanced - Home'!$S$33</f>
        <v>102.36385982173856</v>
      </c>
      <c r="W1402" s="17">
        <f t="shared" ref="W1402" si="13771">AVERAGE(V1402:V1403)</f>
        <v>102.36118969921705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0.54500000000000004</v>
      </c>
      <c r="I1403" s="31">
        <f>VLOOKUP($C1403,'Four Factors - Home'!$B:$O,8,FALSE)</f>
        <v>0.312</v>
      </c>
      <c r="J1403" s="31">
        <f>VLOOKUP($C1403,'Four Factors - Home'!$B:$O,9,FALSE)/100</f>
        <v>0.13800000000000001</v>
      </c>
      <c r="K1403" s="31">
        <f>VLOOKUP($C1403,'Four Factors - Home'!$B:$O,10,FALSE)/100</f>
        <v>0.252</v>
      </c>
      <c r="L1403" s="31">
        <f>VLOOKUP($C1403,'Four Factors - Home'!$B:$O,11,FALSE)/100</f>
        <v>0.50900000000000001</v>
      </c>
      <c r="M1403" s="31">
        <f>VLOOKUP($C1403,'Four Factors - Home'!$B:$O,12,FALSE)</f>
        <v>0.23699999999999999</v>
      </c>
      <c r="N1403" s="31">
        <f>VLOOKUP($C1403,'Four Factors - Home'!$B:$O,13,FALSE)/100</f>
        <v>0.14899999999999999</v>
      </c>
      <c r="O1403" s="31">
        <f>VLOOKUP($C1403,'Four Factors - Home'!$B:$O,14,FALSE)/100</f>
        <v>0.24600000000000002</v>
      </c>
      <c r="P1403" s="17">
        <f>VLOOKUP($C1403,'Advanced - Home'!B:T,18,FALSE)</f>
        <v>102.39</v>
      </c>
      <c r="Q1403" s="17">
        <f>(P1403+'Advanced - Home'!$S$33)/2</f>
        <v>100.60288317256162</v>
      </c>
      <c r="R1403" s="31">
        <f t="shared" ref="R1403" si="13779">AVERAGE(H1403,L1402)</f>
        <v>0.54300000000000004</v>
      </c>
      <c r="S1403" s="31">
        <f t="shared" ref="S1403" si="13780">AVERAGE(I1403,M1402)</f>
        <v>0.32450000000000001</v>
      </c>
      <c r="T1403" s="31">
        <f t="shared" ref="T1403" si="13781">AVERAGE(J1403,N1402)</f>
        <v>0.14450000000000002</v>
      </c>
      <c r="U1403" s="31">
        <f t="shared" ref="U1403" si="13782">AVERAGE(K1403,O1402)</f>
        <v>0.247</v>
      </c>
      <c r="V1403" s="17">
        <f>Q1403*Q1402/'Advanced - Road'!$S$33</f>
        <v>102.35851957669554</v>
      </c>
      <c r="W1403" s="17">
        <f t="shared" ref="W1403" si="13783">W1402</f>
        <v>102.36118969921705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100.54546087888532</v>
      </c>
      <c r="R1404" s="32">
        <f t="shared" ref="R1404" si="13787">AVERAGE(H1404,L1405)</f>
        <v>0.49550000000000005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0.1515</v>
      </c>
      <c r="U1404" s="32">
        <f t="shared" ref="U1404" si="13790">AVERAGE(K1404,O1405)</f>
        <v>0.247</v>
      </c>
      <c r="V1404" s="21">
        <f>Q1404*Q1405/'Advanced - Home'!$S$33</f>
        <v>100.46112689967795</v>
      </c>
      <c r="W1404" s="21">
        <f t="shared" ref="W1404" si="13791">AVERAGE(V1404:V1405)</f>
        <v>100.45850640922421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0.52500000000000002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98.732883172561628</v>
      </c>
      <c r="R1405" s="32">
        <f t="shared" ref="R1405" si="13799">AVERAGE(H1405,L1404)</f>
        <v>0.53300000000000003</v>
      </c>
      <c r="S1405" s="32">
        <f t="shared" ref="S1405" si="13800">AVERAGE(I1405,M1404)</f>
        <v>0.29400000000000004</v>
      </c>
      <c r="T1405" s="32">
        <f t="shared" ref="T1405" si="13801">AVERAGE(J1405,N1404)</f>
        <v>0.14150000000000001</v>
      </c>
      <c r="U1405" s="32">
        <f t="shared" ref="U1405" si="13802">AVERAGE(K1405,O1404)</f>
        <v>0.219</v>
      </c>
      <c r="V1405" s="21">
        <f>Q1405*Q1404/'Advanced - Road'!$S$33</f>
        <v>100.45588591877046</v>
      </c>
      <c r="W1405" s="21">
        <f t="shared" ref="W1405" si="13803">W1404</f>
        <v>100.45850640922421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100.54546087888532</v>
      </c>
      <c r="R1406" s="31">
        <f t="shared" ref="R1406" si="13807">AVERAGE(H1406,L1407)</f>
        <v>0.49099999999999999</v>
      </c>
      <c r="S1406" s="31">
        <f t="shared" ref="S1406" si="13808">AVERAGE(I1406,M1407)</f>
        <v>0.28500000000000003</v>
      </c>
      <c r="T1406" s="31">
        <f t="shared" ref="T1406" si="13809">AVERAGE(J1406,N1407)</f>
        <v>0.152</v>
      </c>
      <c r="U1406" s="31">
        <f t="shared" ref="U1406" si="13810">AVERAGE(K1406,O1407)</f>
        <v>0.2515</v>
      </c>
      <c r="V1406" s="17">
        <f>Q1406*Q1407/'Advanced - Home'!$S$33</f>
        <v>100.35428895485633</v>
      </c>
      <c r="W1406" s="17">
        <f t="shared" ref="W1406" si="13811">AVERAGE(V1406:V1407)</f>
        <v>100.35167125122993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0.53799999999999992</v>
      </c>
      <c r="I1407" s="31">
        <f>VLOOKUP($C1407,'Four Factors - Home'!$B:$O,8,FALSE)</f>
        <v>0.29599999999999999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0.48799999999999999</v>
      </c>
      <c r="M1407" s="31">
        <f>VLOOKUP($C1407,'Four Factors - Home'!$B:$O,12,FALSE)</f>
        <v>0.28100000000000003</v>
      </c>
      <c r="N1407" s="31">
        <f>VLOOKUP($C1407,'Four Factors - Home'!$B:$O,13,FALSE)/100</f>
        <v>0.151</v>
      </c>
      <c r="O1407" s="31">
        <f>VLOOKUP($C1407,'Four Factors - Home'!$B:$O,14,FALSE)/100</f>
        <v>0.248</v>
      </c>
      <c r="P1407" s="17">
        <f>VLOOKUP($C1407,'Advanced - Home'!B:T,18,FALSE)</f>
        <v>98.44</v>
      </c>
      <c r="Q1407" s="17">
        <f>(P1407+'Advanced - Home'!$S$33)/2</f>
        <v>98.62788317256161</v>
      </c>
      <c r="R1407" s="31">
        <f t="shared" ref="R1407" si="13819">AVERAGE(H1407,L1406)</f>
        <v>0.53949999999999998</v>
      </c>
      <c r="S1407" s="31">
        <f t="shared" ref="S1407" si="13820">AVERAGE(I1407,M1406)</f>
        <v>0.3165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100.34905354760353</v>
      </c>
      <c r="W1407" s="17">
        <f t="shared" ref="W1407" si="13823">W1406</f>
        <v>100.35167125122993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100.54546087888532</v>
      </c>
      <c r="R1408" s="32">
        <f t="shared" ref="R1408" si="13827">AVERAGE(H1408,L1409)</f>
        <v>0.51300000000000001</v>
      </c>
      <c r="S1408" s="32">
        <f t="shared" ref="S1408" si="13828">AVERAGE(I1408,M1409)</f>
        <v>0.27849999999999997</v>
      </c>
      <c r="T1408" s="32">
        <f t="shared" ref="T1408" si="13829">AVERAGE(J1408,N1409)</f>
        <v>0.14850000000000002</v>
      </c>
      <c r="U1408" s="32">
        <f t="shared" ref="U1408" si="13830">AVERAGE(K1408,O1409)</f>
        <v>0.2445</v>
      </c>
      <c r="V1408" s="21">
        <f>Q1408*Q1409/'Advanced - Home'!$S$33</f>
        <v>101.32600550061458</v>
      </c>
      <c r="W1408" s="21">
        <f t="shared" ref="W1408" si="13831">AVERAGE(V1408:V1409)</f>
        <v>101.32336245013005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0.51500000000000001</v>
      </c>
      <c r="I1409" s="32">
        <f>VLOOKUP($C1409,'Four Factors - Home'!$B:$O,8,FALSE)</f>
        <v>0.26200000000000001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0.26400000000000001</v>
      </c>
      <c r="L1409" s="32">
        <f>VLOOKUP($C1409,'Four Factors - Home'!$B:$O,11,FALSE)/100</f>
        <v>0.53200000000000003</v>
      </c>
      <c r="M1409" s="32">
        <f>VLOOKUP($C1409,'Four Factors - Home'!$B:$O,12,FALSE)</f>
        <v>0.26800000000000002</v>
      </c>
      <c r="N1409" s="32">
        <f>VLOOKUP($C1409,'Four Factors - Home'!$B:$O,13,FALSE)/100</f>
        <v>0.14400000000000002</v>
      </c>
      <c r="O1409" s="32">
        <f>VLOOKUP($C1409,'Four Factors - Home'!$B:$O,14,FALSE)/100</f>
        <v>0.23399999999999999</v>
      </c>
      <c r="P1409" s="21">
        <f>VLOOKUP($C1409,'Advanced - Home'!B:T,18,FALSE)</f>
        <v>100.35</v>
      </c>
      <c r="Q1409" s="21">
        <f>(P1409+'Advanced - Home'!$S$33)/2</f>
        <v>99.582883172561623</v>
      </c>
      <c r="R1409" s="32">
        <f t="shared" ref="R1409" si="13839">AVERAGE(H1409,L1408)</f>
        <v>0.52800000000000002</v>
      </c>
      <c r="S1409" s="32">
        <f t="shared" ref="S1409" si="13840">AVERAGE(I1409,M1408)</f>
        <v>0.29949999999999999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0.253</v>
      </c>
      <c r="V1409" s="21">
        <f>Q1409*Q1408/'Advanced - Road'!$S$33</f>
        <v>101.3207193996455</v>
      </c>
      <c r="W1409" s="21">
        <f t="shared" ref="W1409" si="13843">W1408</f>
        <v>101.32336245013005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100.54546087888532</v>
      </c>
      <c r="R1410" s="31">
        <f t="shared" ref="R1410" si="13847">AVERAGE(H1410,L1411)</f>
        <v>0.48550000000000004</v>
      </c>
      <c r="S1410" s="31">
        <f t="shared" ref="S1410" si="13848">AVERAGE(I1410,M1411)</f>
        <v>0.32050000000000001</v>
      </c>
      <c r="T1410" s="31">
        <f t="shared" ref="T1410" si="13849">AVERAGE(J1410,N1411)</f>
        <v>0.152</v>
      </c>
      <c r="U1410" s="31">
        <f t="shared" ref="U1410" si="13850">AVERAGE(K1410,O1411)</f>
        <v>0.23349999999999999</v>
      </c>
      <c r="V1410" s="17">
        <f>Q1410*Q1411/'Advanced - Home'!$S$33</f>
        <v>99.062058574633369</v>
      </c>
      <c r="W1410" s="17">
        <f t="shared" ref="W1410" si="13851">AVERAGE(V1410:V1411)</f>
        <v>99.059474578347107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0.46899999999999997</v>
      </c>
      <c r="I1411" s="31">
        <f>VLOOKUP($C1411,'Four Factors - Home'!$B:$O,8,FALSE)</f>
        <v>0.29699999999999999</v>
      </c>
      <c r="J1411" s="31">
        <f>VLOOKUP($C1411,'Four Factors - Home'!$B:$O,9,FALSE)/100</f>
        <v>0.14199999999999999</v>
      </c>
      <c r="K1411" s="31">
        <f>VLOOKUP($C1411,'Four Factors - Home'!$B:$O,10,FALSE)/100</f>
        <v>0.27399999999999997</v>
      </c>
      <c r="L1411" s="31">
        <f>VLOOKUP($C1411,'Four Factors - Home'!$B:$O,11,FALSE)/100</f>
        <v>0.47700000000000004</v>
      </c>
      <c r="M1411" s="31">
        <f>VLOOKUP($C1411,'Four Factors - Home'!$B:$O,12,FALSE)</f>
        <v>0.35199999999999998</v>
      </c>
      <c r="N1411" s="31">
        <f>VLOOKUP($C1411,'Four Factors - Home'!$B:$O,13,FALSE)/100</f>
        <v>0.151</v>
      </c>
      <c r="O1411" s="31">
        <f>VLOOKUP($C1411,'Four Factors - Home'!$B:$O,14,FALSE)/100</f>
        <v>0.21199999999999999</v>
      </c>
      <c r="P1411" s="17">
        <f>VLOOKUP($C1411,'Advanced - Home'!B:T,18,FALSE)</f>
        <v>95.9</v>
      </c>
      <c r="Q1411" s="17">
        <f>(P1411+'Advanced - Home'!$S$33)/2</f>
        <v>97.357883172561628</v>
      </c>
      <c r="R1411" s="31">
        <f t="shared" ref="R1411" si="13859">AVERAGE(H1411,L1410)</f>
        <v>0.505</v>
      </c>
      <c r="S1411" s="31">
        <f t="shared" ref="S1411" si="13860">AVERAGE(I1411,M1410)</f>
        <v>0.317</v>
      </c>
      <c r="T1411" s="31">
        <f t="shared" ref="T1411" si="13861">AVERAGE(J1411,N1410)</f>
        <v>0.14649999999999999</v>
      </c>
      <c r="U1411" s="31">
        <f t="shared" ref="U1411" si="13862">AVERAGE(K1411,O1410)</f>
        <v>0.25800000000000001</v>
      </c>
      <c r="V1411" s="17">
        <f>Q1411*Q1410/'Advanced - Road'!$S$33</f>
        <v>99.056890582060845</v>
      </c>
      <c r="W1411" s="17">
        <f t="shared" ref="W1411" si="13863">W1410</f>
        <v>99.059474578347107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100.54546087888532</v>
      </c>
      <c r="R1412" s="32">
        <f t="shared" ref="R1412" si="13867">AVERAGE(H1412,L1413)</f>
        <v>0.49149999999999999</v>
      </c>
      <c r="S1412" s="32">
        <f t="shared" ref="S1412" si="13868">AVERAGE(I1412,M1413)</f>
        <v>0.27549999999999997</v>
      </c>
      <c r="T1412" s="32">
        <f t="shared" ref="T1412" si="13869">AVERAGE(J1412,N1413)</f>
        <v>0.14350000000000002</v>
      </c>
      <c r="U1412" s="32">
        <f t="shared" ref="U1412" si="13870">AVERAGE(K1412,O1413)</f>
        <v>0.23849999999999999</v>
      </c>
      <c r="V1412" s="21">
        <f>Q1412*Q1413/'Advanced - Home'!$S$33</f>
        <v>100.22710092530683</v>
      </c>
      <c r="W1412" s="21">
        <f t="shared" ref="W1412" si="13871">AVERAGE(V1412:V1413)</f>
        <v>100.22448653933202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0.53100000000000003</v>
      </c>
      <c r="I1413" s="32">
        <f>VLOOKUP($C1413,'Four Factors - Home'!$B:$O,8,FALSE)</f>
        <v>0.27100000000000002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0.221</v>
      </c>
      <c r="L1413" s="32">
        <f>VLOOKUP($C1413,'Four Factors - Home'!$B:$O,11,FALSE)/100</f>
        <v>0.48899999999999999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0.222</v>
      </c>
      <c r="P1413" s="21">
        <f>VLOOKUP($C1413,'Advanced - Home'!B:T,18,FALSE)</f>
        <v>98.19</v>
      </c>
      <c r="Q1413" s="21">
        <f>(P1413+'Advanced - Home'!$S$33)/2</f>
        <v>98.50288317256161</v>
      </c>
      <c r="R1413" s="32">
        <f t="shared" ref="R1413" si="13879">AVERAGE(H1413,L1412)</f>
        <v>0.53600000000000003</v>
      </c>
      <c r="S1413" s="32">
        <f t="shared" ref="S1413" si="13880">AVERAGE(I1413,M1412)</f>
        <v>0.30400000000000005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0.23149999999999998</v>
      </c>
      <c r="V1413" s="21">
        <f>Q1413*Q1412/'Advanced - Road'!$S$33</f>
        <v>100.2218721533572</v>
      </c>
      <c r="W1413" s="21">
        <f t="shared" ref="W1413" si="13883">W1412</f>
        <v>100.22448653933202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100.54546087888532</v>
      </c>
      <c r="R1414" s="31">
        <f t="shared" ref="R1414" si="13887">AVERAGE(H1414,L1415)</f>
        <v>0.50900000000000001</v>
      </c>
      <c r="S1414" s="31">
        <f t="shared" ref="S1414" si="13888">AVERAGE(I1414,M1415)</f>
        <v>0.29599999999999999</v>
      </c>
      <c r="T1414" s="31">
        <f t="shared" ref="T1414" si="13889">AVERAGE(J1414,N1415)</f>
        <v>0.1575</v>
      </c>
      <c r="U1414" s="31">
        <f t="shared" ref="U1414" si="13890">AVERAGE(K1414,O1415)</f>
        <v>0.2445</v>
      </c>
      <c r="V1414" s="17">
        <f>Q1414*Q1415/'Advanced - Home'!$S$33</f>
        <v>100.29323870067257</v>
      </c>
      <c r="W1414" s="17">
        <f t="shared" ref="W1414" si="13891">AVERAGE(V1414:V1415)</f>
        <v>100.29062258951893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0.53500000000000003</v>
      </c>
      <c r="I1415" s="31">
        <f>VLOOKUP($C1415,'Four Factors - Home'!$B:$O,8,FALSE)</f>
        <v>0.29599999999999999</v>
      </c>
      <c r="J1415" s="31">
        <f>VLOOKUP($C1415,'Four Factors - Home'!$B:$O,9,FALSE)/100</f>
        <v>0.14099999999999999</v>
      </c>
      <c r="K1415" s="31">
        <f>VLOOKUP($C1415,'Four Factors - Home'!$B:$O,10,FALSE)/100</f>
        <v>0.21199999999999999</v>
      </c>
      <c r="L1415" s="31">
        <f>VLOOKUP($C1415,'Four Factors - Home'!$B:$O,11,FALSE)/100</f>
        <v>0.52400000000000002</v>
      </c>
      <c r="M1415" s="31">
        <f>VLOOKUP($C1415,'Four Factors - Home'!$B:$O,12,FALSE)</f>
        <v>0.30299999999999999</v>
      </c>
      <c r="N1415" s="31">
        <f>VLOOKUP($C1415,'Four Factors - Home'!$B:$O,13,FALSE)/100</f>
        <v>0.16200000000000001</v>
      </c>
      <c r="O1415" s="31">
        <f>VLOOKUP($C1415,'Four Factors - Home'!$B:$O,14,FALSE)/100</f>
        <v>0.23399999999999999</v>
      </c>
      <c r="P1415" s="17">
        <f>VLOOKUP($C1415,'Advanced - Home'!B:T,18,FALSE)</f>
        <v>98.32</v>
      </c>
      <c r="Q1415" s="17">
        <f>(P1415+'Advanced - Home'!$S$33)/2</f>
        <v>98.567883172561608</v>
      </c>
      <c r="R1415" s="31">
        <f t="shared" ref="R1415" si="13899">AVERAGE(H1415,L1414)</f>
        <v>0.53800000000000003</v>
      </c>
      <c r="S1415" s="31">
        <f t="shared" ref="S1415" si="13900">AVERAGE(I1415,M1414)</f>
        <v>0.3165</v>
      </c>
      <c r="T1415" s="31">
        <f t="shared" ref="T1415" si="13901">AVERAGE(J1415,N1414)</f>
        <v>0.14599999999999999</v>
      </c>
      <c r="U1415" s="31">
        <f t="shared" ref="U1415" si="13902">AVERAGE(K1415,O1414)</f>
        <v>0.22699999999999998</v>
      </c>
      <c r="V1415" s="17">
        <f>Q1415*Q1414/'Advanced - Road'!$S$33</f>
        <v>100.28800647836529</v>
      </c>
      <c r="W1415" s="17">
        <f t="shared" ref="W1415" si="13903">W1414</f>
        <v>100.29062258951893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100.54546087888532</v>
      </c>
      <c r="R1416" s="32">
        <f t="shared" ref="R1416" si="13907">AVERAGE(H1416,L1417)</f>
        <v>0.51200000000000001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0.1525</v>
      </c>
      <c r="U1416" s="32">
        <f t="shared" ref="U1416" si="13910">AVERAGE(K1416,O1417)</f>
        <v>0.23599999999999999</v>
      </c>
      <c r="V1416" s="21">
        <f>Q1416*Q1417/'Advanced - Home'!$S$33</f>
        <v>99.438535142099894</v>
      </c>
      <c r="W1416" s="21">
        <f t="shared" ref="W1416" si="13911">AVERAGE(V1416:V1417)</f>
        <v>99.435941325564926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97.727883172561619</v>
      </c>
      <c r="R1417" s="32">
        <f t="shared" ref="R1417" si="13919">AVERAGE(H1417,L1416)</f>
        <v>0.53249999999999997</v>
      </c>
      <c r="S1417" s="32">
        <f t="shared" ref="S1417" si="13920">AVERAGE(I1417,M1416)</f>
        <v>0.3165</v>
      </c>
      <c r="T1417" s="32">
        <f t="shared" ref="T1417" si="13921">AVERAGE(J1417,N1416)</f>
        <v>0.15049999999999999</v>
      </c>
      <c r="U1417" s="32">
        <f t="shared" ref="U1417" si="13922">AVERAGE(K1417,O1416)</f>
        <v>0.25549999999999995</v>
      </c>
      <c r="V1417" s="21">
        <f>Q1417*Q1416/'Advanced - Road'!$S$33</f>
        <v>99.433347509029957</v>
      </c>
      <c r="W1417" s="21">
        <f t="shared" ref="W1417" si="13923">W1416</f>
        <v>99.435941325564926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100.54546087888532</v>
      </c>
      <c r="R1418" s="31">
        <f t="shared" ref="R1418" si="13927">AVERAGE(H1418,L1419)</f>
        <v>0.4985</v>
      </c>
      <c r="S1418" s="31">
        <f t="shared" ref="S1418" si="13928">AVERAGE(I1418,M1419)</f>
        <v>0.26449999999999996</v>
      </c>
      <c r="T1418" s="31">
        <f t="shared" ref="T1418" si="13929">AVERAGE(J1418,N1419)</f>
        <v>0.14200000000000002</v>
      </c>
      <c r="U1418" s="31">
        <f t="shared" ref="U1418" si="13930">AVERAGE(K1418,O1419)</f>
        <v>0.24099999999999999</v>
      </c>
      <c r="V1418" s="17">
        <f>Q1418*Q1419/'Advanced - Home'!$S$33</f>
        <v>101.54985643262171</v>
      </c>
      <c r="W1418" s="17">
        <f t="shared" ref="W1418" si="13931">AVERAGE(V1418:V1419)</f>
        <v>101.54720754307037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0.26300000000000001</v>
      </c>
      <c r="J1419" s="31">
        <f>VLOOKUP($C1419,'Four Factors - Home'!$B:$O,9,FALSE)/100</f>
        <v>0.12300000000000001</v>
      </c>
      <c r="K1419" s="31">
        <f>VLOOKUP($C1419,'Four Factors - Home'!$B:$O,10,FALSE)/100</f>
        <v>0.184</v>
      </c>
      <c r="L1419" s="31">
        <f>VLOOKUP($C1419,'Four Factors - Home'!$B:$O,11,FALSE)/100</f>
        <v>0.503</v>
      </c>
      <c r="M1419" s="31">
        <f>VLOOKUP($C1419,'Four Factors - Home'!$B:$O,12,FALSE)</f>
        <v>0.24</v>
      </c>
      <c r="N1419" s="31">
        <f>VLOOKUP($C1419,'Four Factors - Home'!$B:$O,13,FALSE)/100</f>
        <v>0.13100000000000001</v>
      </c>
      <c r="O1419" s="31">
        <f>VLOOKUP($C1419,'Four Factors - Home'!$B:$O,14,FALSE)/100</f>
        <v>0.22699999999999998</v>
      </c>
      <c r="P1419" s="17">
        <f>VLOOKUP($C1419,'Advanced - Home'!B:T,18,FALSE)</f>
        <v>100.79</v>
      </c>
      <c r="Q1419" s="17">
        <f>(P1419+'Advanced - Home'!$S$33)/2</f>
        <v>99.802883172561621</v>
      </c>
      <c r="R1419" s="31">
        <f t="shared" ref="R1419" si="13939">AVERAGE(H1419,L1418)</f>
        <v>0.52200000000000002</v>
      </c>
      <c r="S1419" s="31">
        <f t="shared" ref="S1419" si="13940">AVERAGE(I1419,M1418)</f>
        <v>0.30000000000000004</v>
      </c>
      <c r="T1419" s="31">
        <f t="shared" ref="T1419" si="13941">AVERAGE(J1419,N1418)</f>
        <v>0.13700000000000001</v>
      </c>
      <c r="U1419" s="31">
        <f t="shared" ref="U1419" si="13942">AVERAGE(K1419,O1418)</f>
        <v>0.21299999999999999</v>
      </c>
      <c r="V1419" s="17">
        <f>Q1419*Q1418/'Advanced - Road'!$S$33</f>
        <v>101.54455865351903</v>
      </c>
      <c r="W1419" s="17">
        <f t="shared" ref="W1419" si="13943">W1418</f>
        <v>101.54720754307037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100.54546087888532</v>
      </c>
      <c r="R1420" s="32">
        <f t="shared" ref="R1420" si="13947">AVERAGE(H1420,L1421)</f>
        <v>0.501</v>
      </c>
      <c r="S1420" s="32">
        <f t="shared" ref="S1420" si="13948">AVERAGE(I1420,M1421)</f>
        <v>0.27600000000000002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0.26200000000000001</v>
      </c>
      <c r="V1420" s="21">
        <f>Q1420*Q1421/'Advanced - Home'!$S$33</f>
        <v>100.19148827703297</v>
      </c>
      <c r="W1420" s="21">
        <f t="shared" ref="W1420" si="13951">AVERAGE(V1420:V1421)</f>
        <v>100.18887482000061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98.467883172561613</v>
      </c>
      <c r="R1421" s="32">
        <f t="shared" ref="R1421" si="13959">AVERAGE(H1421,L1420)</f>
        <v>0.53049999999999997</v>
      </c>
      <c r="S1421" s="32">
        <f t="shared" ref="S1421" si="13960">AVERAGE(I1421,M1420)</f>
        <v>0.28350000000000003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0.25750000000000001</v>
      </c>
      <c r="V1421" s="21">
        <f>Q1421*Q1420/'Advanced - Road'!$S$33</f>
        <v>100.18626136296824</v>
      </c>
      <c r="W1421" s="21">
        <f t="shared" ref="W1421" si="13963">W1420</f>
        <v>100.18887482000061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100.54546087888532</v>
      </c>
      <c r="R1422" s="31">
        <f t="shared" ref="R1422" si="13967">AVERAGE(H1422,L1423)</f>
        <v>0.495</v>
      </c>
      <c r="S1422" s="31">
        <f t="shared" ref="S1422" si="13968">AVERAGE(I1422,M1423)</f>
        <v>0.27800000000000002</v>
      </c>
      <c r="T1422" s="31">
        <f t="shared" ref="T1422" si="13969">AVERAGE(J1422,N1423)</f>
        <v>0.14350000000000002</v>
      </c>
      <c r="U1422" s="31">
        <f t="shared" ref="U1422" si="13970">AVERAGE(K1422,O1423)</f>
        <v>0.23799999999999999</v>
      </c>
      <c r="V1422" s="17">
        <f>Q1422*Q1423/'Advanced - Home'!$S$33</f>
        <v>101.56511899616764</v>
      </c>
      <c r="W1422" s="17">
        <f t="shared" ref="W1422" si="13971">AVERAGE(V1422:V1423)</f>
        <v>101.56246970849811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0.51900000000000002</v>
      </c>
      <c r="I1423" s="31">
        <f>VLOOKUP($C1423,'Four Factors - Home'!$B:$O,8,FALSE)</f>
        <v>0.30199999999999999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0.26800000000000002</v>
      </c>
      <c r="L1423" s="31">
        <f>VLOOKUP($C1423,'Four Factors - Home'!$B:$O,11,FALSE)/100</f>
        <v>0.496</v>
      </c>
      <c r="M1423" s="31">
        <f>VLOOKUP($C1423,'Four Factors - Home'!$B:$O,12,FALSE)</f>
        <v>0.26700000000000002</v>
      </c>
      <c r="N1423" s="31">
        <f>VLOOKUP($C1423,'Four Factors - Home'!$B:$O,13,FALSE)/100</f>
        <v>0.13400000000000001</v>
      </c>
      <c r="O1423" s="31">
        <f>VLOOKUP($C1423,'Four Factors - Home'!$B:$O,14,FALSE)/100</f>
        <v>0.221</v>
      </c>
      <c r="P1423" s="17">
        <f>VLOOKUP($C1423,'Advanced - Home'!B:T,18,FALSE)</f>
        <v>100.82</v>
      </c>
      <c r="Q1423" s="17">
        <f>(P1423+'Advanced - Home'!$S$33)/2</f>
        <v>99.817883172561608</v>
      </c>
      <c r="R1423" s="31">
        <f t="shared" ref="R1423" si="13979">AVERAGE(H1423,L1422)</f>
        <v>0.53</v>
      </c>
      <c r="S1423" s="31">
        <f t="shared" ref="S1423" si="13980">AVERAGE(I1423,M1422)</f>
        <v>0.31950000000000001</v>
      </c>
      <c r="T1423" s="31">
        <f t="shared" ref="T1423" si="13981">AVERAGE(J1423,N1422)</f>
        <v>0.14899999999999999</v>
      </c>
      <c r="U1423" s="31">
        <f t="shared" ref="U1423" si="13982">AVERAGE(K1423,O1422)</f>
        <v>0.255</v>
      </c>
      <c r="V1423" s="17">
        <f>Q1423*Q1422/'Advanced - Road'!$S$33</f>
        <v>101.55982042082859</v>
      </c>
      <c r="W1423" s="17">
        <f t="shared" ref="W1423" si="13983">W1422</f>
        <v>101.56246970849811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100.54546087888532</v>
      </c>
      <c r="R1424" s="32">
        <f t="shared" ref="R1424" si="13987">AVERAGE(H1424,L1425)</f>
        <v>0.501</v>
      </c>
      <c r="S1424" s="32">
        <f t="shared" ref="S1424" si="13988">AVERAGE(I1424,M1425)</f>
        <v>0.28100000000000003</v>
      </c>
      <c r="T1424" s="32">
        <f t="shared" ref="T1424" si="13989">AVERAGE(J1424,N1425)</f>
        <v>0.14600000000000002</v>
      </c>
      <c r="U1424" s="32">
        <f t="shared" ref="U1424" si="13990">AVERAGE(K1424,O1425)</f>
        <v>0.24149999999999999</v>
      </c>
      <c r="V1424" s="21">
        <f>Q1424*Q1425/'Advanced - Home'!$S$33</f>
        <v>99.886237006114158</v>
      </c>
      <c r="W1424" s="21">
        <f t="shared" ref="W1424" si="13991">AVERAGE(V1424:V1425)</f>
        <v>99.8836315114456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0.47799999999999998</v>
      </c>
      <c r="I1425" s="32">
        <f>VLOOKUP($C1425,'Four Factors - Home'!$B:$O,8,FALSE)</f>
        <v>0.25900000000000001</v>
      </c>
      <c r="J1425" s="32">
        <f>VLOOKUP($C1425,'Four Factors - Home'!$B:$O,9,FALSE)/100</f>
        <v>0.13300000000000001</v>
      </c>
      <c r="K1425" s="32">
        <f>VLOOKUP($C1425,'Four Factors - Home'!$B:$O,10,FALSE)/100</f>
        <v>0.22800000000000001</v>
      </c>
      <c r="L1425" s="32">
        <f>VLOOKUP($C1425,'Four Factors - Home'!$B:$O,11,FALSE)/100</f>
        <v>0.50800000000000001</v>
      </c>
      <c r="M1425" s="32">
        <f>VLOOKUP($C1425,'Four Factors - Home'!$B:$O,12,FALSE)</f>
        <v>0.27300000000000002</v>
      </c>
      <c r="N1425" s="32">
        <f>VLOOKUP($C1425,'Four Factors - Home'!$B:$O,13,FALSE)/100</f>
        <v>0.13900000000000001</v>
      </c>
      <c r="O1425" s="32">
        <f>VLOOKUP($C1425,'Four Factors - Home'!$B:$O,14,FALSE)/100</f>
        <v>0.22800000000000001</v>
      </c>
      <c r="P1425" s="21">
        <f>VLOOKUP($C1425,'Advanced - Home'!B:T,18,FALSE)</f>
        <v>97.52</v>
      </c>
      <c r="Q1425" s="21">
        <f>(P1425+'Advanced - Home'!$S$33)/2</f>
        <v>98.167883172561616</v>
      </c>
      <c r="R1425" s="32">
        <f t="shared" ref="R1425" si="13999">AVERAGE(H1425,L1424)</f>
        <v>0.50950000000000006</v>
      </c>
      <c r="S1425" s="32">
        <f t="shared" ref="S1425" si="14000">AVERAGE(I1425,M1424)</f>
        <v>0.29800000000000004</v>
      </c>
      <c r="T1425" s="32">
        <f t="shared" ref="T1425" si="14001">AVERAGE(J1425,N1424)</f>
        <v>0.14200000000000002</v>
      </c>
      <c r="U1425" s="32">
        <f t="shared" ref="U1425" si="14002">AVERAGE(K1425,O1424)</f>
        <v>0.23499999999999999</v>
      </c>
      <c r="V1425" s="21">
        <f>Q1425*Q1424/'Advanced - Road'!$S$33</f>
        <v>99.881026016777042</v>
      </c>
      <c r="W1425" s="21">
        <f t="shared" ref="W1425" si="14003">W1424</f>
        <v>99.8836315114456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100.54546087888532</v>
      </c>
      <c r="R1426" s="31">
        <f t="shared" ref="R1426" si="14007">AVERAGE(H1426,L1427)</f>
        <v>0.495</v>
      </c>
      <c r="S1426" s="31">
        <f t="shared" ref="S1426" si="14008">AVERAGE(I1426,M1427)</f>
        <v>0.30249999999999999</v>
      </c>
      <c r="T1426" s="31">
        <f t="shared" ref="T1426" si="14009">AVERAGE(J1426,N1427)</f>
        <v>0.14800000000000002</v>
      </c>
      <c r="U1426" s="31">
        <f t="shared" ref="U1426" si="14010">AVERAGE(K1426,O1427)</f>
        <v>0.246</v>
      </c>
      <c r="V1426" s="17">
        <f>Q1426*Q1427/'Advanced - Home'!$S$33</f>
        <v>101.48880617843794</v>
      </c>
      <c r="W1426" s="17">
        <f t="shared" ref="W1426" si="14011">AVERAGE(V1426:V1427)</f>
        <v>101.48615888135936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0.50600000000000001</v>
      </c>
      <c r="I1427" s="31">
        <f>VLOOKUP($C1427,'Four Factors - Home'!$B:$O,8,FALSE)</f>
        <v>0.26900000000000002</v>
      </c>
      <c r="J1427" s="31">
        <f>VLOOKUP($C1427,'Four Factors - Home'!$B:$O,9,FALSE)/100</f>
        <v>0.16600000000000001</v>
      </c>
      <c r="K1427" s="31">
        <f>VLOOKUP($C1427,'Four Factors - Home'!$B:$O,10,FALSE)/100</f>
        <v>0.215</v>
      </c>
      <c r="L1427" s="31">
        <f>VLOOKUP($C1427,'Four Factors - Home'!$B:$O,11,FALSE)/100</f>
        <v>0.496</v>
      </c>
      <c r="M1427" s="31">
        <f>VLOOKUP($C1427,'Four Factors - Home'!$B:$O,12,FALSE)</f>
        <v>0.316</v>
      </c>
      <c r="N1427" s="31">
        <f>VLOOKUP($C1427,'Four Factors - Home'!$B:$O,13,FALSE)/100</f>
        <v>0.14300000000000002</v>
      </c>
      <c r="O1427" s="31">
        <f>VLOOKUP($C1427,'Four Factors - Home'!$B:$O,14,FALSE)/100</f>
        <v>0.23699999999999999</v>
      </c>
      <c r="P1427" s="17">
        <f>VLOOKUP($C1427,'Advanced - Home'!B:T,18,FALSE)</f>
        <v>100.67</v>
      </c>
      <c r="Q1427" s="17">
        <f>(P1427+'Advanced - Home'!$S$33)/2</f>
        <v>99.742883172561619</v>
      </c>
      <c r="R1427" s="31">
        <f t="shared" ref="R1427" si="14019">AVERAGE(H1427,L1426)</f>
        <v>0.52350000000000008</v>
      </c>
      <c r="S1427" s="31">
        <f t="shared" ref="S1427" si="14020">AVERAGE(I1427,M1426)</f>
        <v>0.30300000000000005</v>
      </c>
      <c r="T1427" s="31">
        <f t="shared" ref="T1427" si="14021">AVERAGE(J1427,N1426)</f>
        <v>0.1585</v>
      </c>
      <c r="U1427" s="31">
        <f t="shared" ref="U1427" si="14022">AVERAGE(K1427,O1426)</f>
        <v>0.22849999999999998</v>
      </c>
      <c r="V1427" s="17">
        <f>Q1427*Q1426/'Advanced - Road'!$S$33</f>
        <v>101.48351158428079</v>
      </c>
      <c r="W1427" s="17">
        <f t="shared" ref="W1427" si="14023">W1426</f>
        <v>101.48615888135936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100.54546087888532</v>
      </c>
      <c r="R1428" s="32">
        <f t="shared" ref="R1428" si="14027">AVERAGE(H1428,L1429)</f>
        <v>0.504</v>
      </c>
      <c r="S1428" s="32">
        <f t="shared" ref="S1428" si="14028">AVERAGE(I1428,M1429)</f>
        <v>0.312</v>
      </c>
      <c r="T1428" s="32">
        <f t="shared" ref="T1428" si="14029">AVERAGE(J1428,N1429)</f>
        <v>0.14949999999999999</v>
      </c>
      <c r="U1428" s="32">
        <f t="shared" ref="U1428" si="14030">AVERAGE(K1428,O1429)</f>
        <v>0.23899999999999999</v>
      </c>
      <c r="V1428" s="21">
        <f>Q1428*Q1429/'Advanced - Home'!$S$33</f>
        <v>102.18579658036924</v>
      </c>
      <c r="W1428" s="21">
        <f t="shared" ref="W1428" si="14031">AVERAGE(V1428:V1429)</f>
        <v>102.18313110255997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</v>
      </c>
      <c r="I1429" s="32">
        <f>VLOOKUP($C1429,'Four Factors - Home'!$B:$O,8,FALSE)</f>
        <v>0.30199999999999999</v>
      </c>
      <c r="J1429" s="32">
        <f>VLOOKUP($C1429,'Four Factors - Home'!$B:$O,9,FALSE)/100</f>
        <v>0.152</v>
      </c>
      <c r="K1429" s="32">
        <f>VLOOKUP($C1429,'Four Factors - Home'!$B:$O,10,FALSE)/100</f>
        <v>0.26700000000000002</v>
      </c>
      <c r="L1429" s="32">
        <f>VLOOKUP($C1429,'Four Factors - Home'!$B:$O,11,FALSE)/100</f>
        <v>0.51400000000000001</v>
      </c>
      <c r="M1429" s="32">
        <f>VLOOKUP($C1429,'Four Factors - Home'!$B:$O,12,FALSE)</f>
        <v>0.33500000000000002</v>
      </c>
      <c r="N1429" s="32">
        <f>VLOOKUP($C1429,'Four Factors - Home'!$B:$O,13,FALSE)/100</f>
        <v>0.14599999999999999</v>
      </c>
      <c r="O1429" s="32">
        <f>VLOOKUP($C1429,'Four Factors - Home'!$B:$O,14,FALSE)/100</f>
        <v>0.223</v>
      </c>
      <c r="P1429" s="21">
        <f>VLOOKUP($C1429,'Advanced - Home'!B:T,18,FALSE)</f>
        <v>102.04</v>
      </c>
      <c r="Q1429" s="21">
        <f>(P1429+'Advanced - Home'!$S$33)/2</f>
        <v>100.42788317256162</v>
      </c>
      <c r="R1429" s="32">
        <f t="shared" ref="R1429" si="14039">AVERAGE(H1429,L1428)</f>
        <v>0.52049999999999996</v>
      </c>
      <c r="S1429" s="32">
        <f t="shared" ref="S1429" si="14040">AVERAGE(I1429,M1428)</f>
        <v>0.31950000000000001</v>
      </c>
      <c r="T1429" s="32">
        <f t="shared" ref="T1429" si="14041">AVERAGE(J1429,N1428)</f>
        <v>0.1515</v>
      </c>
      <c r="U1429" s="32">
        <f t="shared" ref="U1429" si="14042">AVERAGE(K1429,O1428)</f>
        <v>0.2545</v>
      </c>
      <c r="V1429" s="21">
        <f>Q1429*Q1428/'Advanced - Road'!$S$33</f>
        <v>102.18046562475068</v>
      </c>
      <c r="W1429" s="21">
        <f t="shared" ref="W1429" si="14043">W1428</f>
        <v>102.18313110255997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100.54546087888532</v>
      </c>
      <c r="R1430" s="31">
        <f t="shared" ref="R1430" si="14047">AVERAGE(H1430,L1431)</f>
        <v>0.4995</v>
      </c>
      <c r="S1430" s="31">
        <f t="shared" ref="S1430" si="14048">AVERAGE(I1430,M1431)</f>
        <v>0.30499999999999999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0.24199999999999999</v>
      </c>
      <c r="V1430" s="17">
        <f>Q1430*Q1431/'Advanced - Home'!$S$33</f>
        <v>100.71041543759496</v>
      </c>
      <c r="W1430" s="17">
        <f t="shared" ref="W1430" si="14051">AVERAGE(V1430:V1431)</f>
        <v>100.70778844454411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0.13500000000000001</v>
      </c>
      <c r="K1431" s="31">
        <f>VLOOKUP($C1431,'Four Factors - Home'!$B:$O,10,FALSE)/100</f>
        <v>0.22899999999999998</v>
      </c>
      <c r="L1431" s="31">
        <f>VLOOKUP($C1431,'Four Factors - Home'!$B:$O,11,FALSE)/100</f>
        <v>0.505</v>
      </c>
      <c r="M1431" s="31">
        <f>VLOOKUP($C1431,'Four Factors - Home'!$B:$O,12,FALSE)</f>
        <v>0.32100000000000001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99.14</v>
      </c>
      <c r="Q1431" s="17">
        <f>(P1431+'Advanced - Home'!$S$33)/2</f>
        <v>98.977883172561619</v>
      </c>
      <c r="R1431" s="31">
        <f t="shared" ref="R1431" si="14059">AVERAGE(H1431,L1430)</f>
        <v>0.53600000000000003</v>
      </c>
      <c r="S1431" s="31">
        <f t="shared" ref="S1431" si="14060">AVERAGE(I1431,M1430)</f>
        <v>0.30200000000000005</v>
      </c>
      <c r="T1431" s="31">
        <f t="shared" ref="T1431" si="14061">AVERAGE(J1431,N1430)</f>
        <v>0.14300000000000002</v>
      </c>
      <c r="U1431" s="31">
        <f t="shared" ref="U1431" si="14062">AVERAGE(K1431,O1430)</f>
        <v>0.23549999999999999</v>
      </c>
      <c r="V1431" s="17">
        <f>Q1431*Q1430/'Advanced - Road'!$S$33</f>
        <v>100.70516145149325</v>
      </c>
      <c r="W1431" s="17">
        <f t="shared" ref="W1431" si="14063">W1430</f>
        <v>100.70778844454411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100.54546087888532</v>
      </c>
      <c r="R1432" s="32">
        <f t="shared" ref="R1432" si="14067">AVERAGE(H1432,L1433)</f>
        <v>0.51049999999999995</v>
      </c>
      <c r="S1432" s="32">
        <f t="shared" ref="S1432" si="14068">AVERAGE(I1432,M1433)</f>
        <v>0.29749999999999999</v>
      </c>
      <c r="T1432" s="32">
        <f t="shared" ref="T1432" si="14069">AVERAGE(J1432,N1433)</f>
        <v>0.15</v>
      </c>
      <c r="U1432" s="32">
        <f t="shared" ref="U1432" si="14070">AVERAGE(K1432,O1433)</f>
        <v>0.24199999999999999</v>
      </c>
      <c r="V1432" s="21">
        <f>Q1432*Q1433/'Advanced - Home'!$S$33</f>
        <v>99.926937175570004</v>
      </c>
      <c r="W1432" s="21">
        <f t="shared" ref="W1432" si="14071">AVERAGE(V1432:V1433)</f>
        <v>99.924330619252942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0.52600000000000002</v>
      </c>
      <c r="I1433" s="32">
        <f>VLOOKUP($C1433,'Four Factors - Home'!$B:$O,8,FALSE)</f>
        <v>0.29599999999999999</v>
      </c>
      <c r="J1433" s="32">
        <f>VLOOKUP($C1433,'Four Factors - Home'!$B:$O,9,FALSE)/100</f>
        <v>0.157</v>
      </c>
      <c r="K1433" s="32">
        <f>VLOOKUP($C1433,'Four Factors - Home'!$B:$O,10,FALSE)/100</f>
        <v>0.20800000000000002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0.30599999999999999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0.22899999999999998</v>
      </c>
      <c r="P1433" s="21">
        <f>VLOOKUP($C1433,'Advanced - Home'!B:T,18,FALSE)</f>
        <v>97.6</v>
      </c>
      <c r="Q1433" s="21">
        <f>(P1433+'Advanced - Home'!$S$33)/2</f>
        <v>98.207883172561623</v>
      </c>
      <c r="R1433" s="32">
        <f t="shared" ref="R1433" si="14079">AVERAGE(H1433,L1432)</f>
        <v>0.53350000000000009</v>
      </c>
      <c r="S1433" s="32">
        <f t="shared" ref="S1433" si="14080">AVERAGE(I1433,M1432)</f>
        <v>0.3165</v>
      </c>
      <c r="T1433" s="32">
        <f t="shared" ref="T1433" si="14081">AVERAGE(J1433,N1432)</f>
        <v>0.154</v>
      </c>
      <c r="U1433" s="32">
        <f t="shared" ref="U1433" si="14082">AVERAGE(K1433,O1432)</f>
        <v>0.22500000000000001</v>
      </c>
      <c r="V1433" s="21">
        <f>Q1433*Q1432/'Advanced - Road'!$S$33</f>
        <v>99.921724062935866</v>
      </c>
      <c r="W1433" s="21">
        <f t="shared" ref="W1433" si="14083">W1432</f>
        <v>99.924330619252942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100.54546087888532</v>
      </c>
      <c r="R1434" s="31">
        <f t="shared" ref="R1434" si="14087">AVERAGE(H1434,L1435)</f>
        <v>0.49</v>
      </c>
      <c r="S1434" s="31">
        <f t="shared" ref="S1434" si="14088">AVERAGE(I1434,M1435)</f>
        <v>0.27049999999999996</v>
      </c>
      <c r="T1434" s="31">
        <f t="shared" ref="T1434" si="14089">AVERAGE(J1434,N1435)</f>
        <v>0.153</v>
      </c>
      <c r="U1434" s="31">
        <f t="shared" ref="U1434" si="14090">AVERAGE(K1434,O1435)</f>
        <v>0.23499999999999999</v>
      </c>
      <c r="V1434" s="17">
        <f>Q1434*Q1435/'Advanced - Home'!$S$33</f>
        <v>99.728523849472779</v>
      </c>
      <c r="W1434" s="17">
        <f t="shared" ref="W1434" si="14091">AVERAGE(V1434:V1435)</f>
        <v>99.72592246869219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0.52900000000000003</v>
      </c>
      <c r="I1435" s="31">
        <f>VLOOKUP($C1435,'Four Factors - Home'!$B:$O,8,FALSE)</f>
        <v>0.29199999999999998</v>
      </c>
      <c r="J1435" s="31">
        <f>VLOOKUP($C1435,'Four Factors - Home'!$B:$O,9,FALSE)/100</f>
        <v>0.13699999999999998</v>
      </c>
      <c r="K1435" s="31">
        <f>VLOOKUP($C1435,'Four Factors - Home'!$B:$O,10,FALSE)/100</f>
        <v>0.22699999999999998</v>
      </c>
      <c r="L1435" s="31">
        <f>VLOOKUP($C1435,'Four Factors - Home'!$B:$O,11,FALSE)/100</f>
        <v>0.48599999999999999</v>
      </c>
      <c r="M1435" s="31">
        <f>VLOOKUP($C1435,'Four Factors - Home'!$B:$O,12,FALSE)</f>
        <v>0.252</v>
      </c>
      <c r="N1435" s="31">
        <f>VLOOKUP($C1435,'Four Factors - Home'!$B:$O,13,FALSE)/100</f>
        <v>0.153</v>
      </c>
      <c r="O1435" s="31">
        <f>VLOOKUP($C1435,'Four Factors - Home'!$B:$O,14,FALSE)/100</f>
        <v>0.215</v>
      </c>
      <c r="P1435" s="17">
        <f>VLOOKUP($C1435,'Advanced - Home'!B:T,18,FALSE)</f>
        <v>97.21</v>
      </c>
      <c r="Q1435" s="17">
        <f>(P1435+'Advanced - Home'!$S$33)/2</f>
        <v>98.012883172561615</v>
      </c>
      <c r="R1435" s="31">
        <f t="shared" ref="R1435" si="14099">AVERAGE(H1435,L1434)</f>
        <v>0.53500000000000003</v>
      </c>
      <c r="S1435" s="31">
        <f t="shared" ref="S1435" si="14100">AVERAGE(I1435,M1434)</f>
        <v>0.3145</v>
      </c>
      <c r="T1435" s="31">
        <f t="shared" ref="T1435" si="14101">AVERAGE(J1435,N1434)</f>
        <v>0.14399999999999999</v>
      </c>
      <c r="U1435" s="31">
        <f t="shared" ref="U1435" si="14102">AVERAGE(K1435,O1434)</f>
        <v>0.23449999999999999</v>
      </c>
      <c r="V1435" s="17">
        <f>Q1435*Q1434/'Advanced - Road'!$S$33</f>
        <v>99.7233210879116</v>
      </c>
      <c r="W1435" s="17">
        <f t="shared" ref="W1435" si="14103">W1434</f>
        <v>99.72592246869219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100.54546087888532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99.870974442568212</v>
      </c>
      <c r="W1436" s="21">
        <f t="shared" ref="W1436" si="14111">AVERAGE(V1436:V1437)</f>
        <v>99.868369346017857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98.152883172561616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99.865764249467489</v>
      </c>
      <c r="W1437" s="21">
        <f t="shared" ref="W1437" si="14123">W1436</f>
        <v>99.868369346017857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100.54546087888532</v>
      </c>
      <c r="R1438" s="31">
        <f t="shared" ref="R1438" si="14127">AVERAGE(H1438,L1439)</f>
        <v>0.49</v>
      </c>
      <c r="S1438" s="31">
        <f t="shared" ref="S1438" si="14128">AVERAGE(I1438,M1439)</f>
        <v>0.26249999999999996</v>
      </c>
      <c r="T1438" s="31">
        <f t="shared" ref="T1438" si="14129">AVERAGE(J1438,N1439)</f>
        <v>0.14350000000000002</v>
      </c>
      <c r="U1438" s="31">
        <f t="shared" ref="U1438" si="14130">AVERAGE(K1438,O1439)</f>
        <v>0.23099999999999998</v>
      </c>
      <c r="V1438" s="17">
        <f>Q1438*Q1439/'Advanced - Home'!$S$33</f>
        <v>97.978416562871558</v>
      </c>
      <c r="W1438" s="17">
        <f t="shared" ref="W1438" si="14131">AVERAGE(V1438:V1439)</f>
        <v>97.975860832976835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103</v>
      </c>
      <c r="Z1438" s="19">
        <f t="shared" ref="Z1438" si="14133">Y1439-Y1438</f>
        <v>7</v>
      </c>
      <c r="AA1438" s="19">
        <f t="shared" ref="AA1438" si="14134">Y1438+Y1439</f>
        <v>213</v>
      </c>
      <c r="AB1438" s="4">
        <f t="shared" ref="AB1438" si="14135">D1438-Z1438</f>
        <v>-7</v>
      </c>
      <c r="AC1438" s="4">
        <f t="shared" ref="AC1438" si="14136">AA1438-E1438</f>
        <v>213</v>
      </c>
      <c r="AD1438" s="4">
        <f t="shared" ref="AD1438:AD1501" si="14137">Y1438-X1438</f>
        <v>103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0.52500000000000002</v>
      </c>
      <c r="I1439" s="31">
        <f>VLOOKUP($C1439,'Four Factors - Home'!$B:$O,8,FALSE)</f>
        <v>0.311</v>
      </c>
      <c r="J1439" s="31">
        <f>VLOOKUP($C1439,'Four Factors - Home'!$B:$O,9,FALSE)/100</f>
        <v>0.14499999999999999</v>
      </c>
      <c r="K1439" s="31">
        <f>VLOOKUP($C1439,'Four Factors - Home'!$B:$O,10,FALSE)/100</f>
        <v>0.215</v>
      </c>
      <c r="L1439" s="31">
        <f>VLOOKUP($C1439,'Four Factors - Home'!$B:$O,11,FALSE)/100</f>
        <v>0.48599999999999999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0.13400000000000001</v>
      </c>
      <c r="O1439" s="31">
        <f>VLOOKUP($C1439,'Four Factors - Home'!$B:$O,14,FALSE)/100</f>
        <v>0.20699999999999999</v>
      </c>
      <c r="P1439" s="17">
        <f>VLOOKUP($C1439,'Advanced - Home'!B:T,18,FALSE)</f>
        <v>93.77</v>
      </c>
      <c r="Q1439" s="17">
        <f>(P1439+'Advanced - Home'!$S$33)/2</f>
        <v>96.292883172561616</v>
      </c>
      <c r="R1439" s="31">
        <f t="shared" ref="R1439" si="14141">AVERAGE(H1439,L1438)</f>
        <v>0.53300000000000003</v>
      </c>
      <c r="S1439" s="31">
        <f t="shared" ref="S1439" si="14142">AVERAGE(I1439,M1438)</f>
        <v>0.32400000000000001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0.22849999999999998</v>
      </c>
      <c r="V1439" s="17">
        <f>Q1439*Q1438/'Advanced - Road'!$S$33</f>
        <v>97.973305103082112</v>
      </c>
      <c r="W1439" s="17">
        <f t="shared" ref="W1439" si="14145">W1438</f>
        <v>97.975860832976835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-7</v>
      </c>
      <c r="AA1439" s="19">
        <f t="shared" ref="AA1439" si="14147">AA1438</f>
        <v>213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100.54546087888532</v>
      </c>
      <c r="R1440" s="32">
        <f t="shared" ref="R1440" si="14149">AVERAGE(H1440,L1441)</f>
        <v>0.505</v>
      </c>
      <c r="S1440" s="32">
        <f t="shared" ref="S1440" si="14150">AVERAGE(I1440,M1441)</f>
        <v>0.29049999999999998</v>
      </c>
      <c r="T1440" s="32">
        <f t="shared" ref="T1440" si="14151">AVERAGE(J1440,N1441)</f>
        <v>0.1575</v>
      </c>
      <c r="U1440" s="32">
        <f t="shared" ref="U1440" si="14152">AVERAGE(K1440,O1441)</f>
        <v>0.2555</v>
      </c>
      <c r="V1440" s="21">
        <f>Q1440*Q1441/'Advanced - Home'!$S$33</f>
        <v>100.79181577650664</v>
      </c>
      <c r="W1440" s="21">
        <f t="shared" ref="W1440" si="14153">AVERAGE(V1440:V1441)</f>
        <v>100.78918666015878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</v>
      </c>
      <c r="Q1441" s="21">
        <f>(P1441+'Advanced - Home'!$S$33)/2</f>
        <v>99.057883172561617</v>
      </c>
      <c r="R1441" s="32">
        <f t="shared" ref="R1441" si="14161">AVERAGE(H1441,L1440)</f>
        <v>0.54049999999999998</v>
      </c>
      <c r="S1441" s="32">
        <f t="shared" ref="S1441" si="14162">AVERAGE(I1441,M1440)</f>
        <v>0.30000000000000004</v>
      </c>
      <c r="T1441" s="32">
        <f t="shared" ref="T1441" si="14163">AVERAGE(J1441,N1440)</f>
        <v>0.15</v>
      </c>
      <c r="U1441" s="32">
        <f t="shared" ref="U1441" si="14164">AVERAGE(K1441,O1440)</f>
        <v>0.247</v>
      </c>
      <c r="V1441" s="21">
        <f>Q1441*Q1440/'Advanced - Road'!$S$33</f>
        <v>100.7865575438109</v>
      </c>
      <c r="W1441" s="21">
        <f t="shared" ref="W1441" si="14165">W1440</f>
        <v>100.78918666015878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0.505</v>
      </c>
      <c r="I1442" s="31">
        <f>VLOOKUP($C1442,'Four Factors - Road'!$B:$O,8,FALSE)</f>
        <v>0.28399999999999997</v>
      </c>
      <c r="J1442" s="31">
        <f>VLOOKUP($C1442,'Four Factors - Road'!$B:$O,9,FALSE)/100</f>
        <v>0.14199999999999999</v>
      </c>
      <c r="K1442" s="31">
        <f>VLOOKUP($C1442,'Four Factors - Road'!$B:$O,10,FALSE)/100</f>
        <v>0.222</v>
      </c>
      <c r="L1442" s="31">
        <f>VLOOKUP($C1442,'Four Factors - Road'!$B:$O,11,FALSE)/100</f>
        <v>0.51800000000000002</v>
      </c>
      <c r="M1442" s="31">
        <f>VLOOKUP($C1442,'Four Factors - Road'!$B:$O,12,FALSE)</f>
        <v>0.32200000000000001</v>
      </c>
      <c r="N1442" s="31">
        <f>VLOOKUP($C1442,'Four Factors - Road'!$B:$O,13,FALSE)/100</f>
        <v>0.126</v>
      </c>
      <c r="O1442" s="31">
        <f>VLOOKUP($C1442,'Four Factors - Road'!$B:$O,14,FALSE)/100</f>
        <v>0.24</v>
      </c>
      <c r="P1442" s="17">
        <f>VLOOKUP($C1442,'Advanced - Road'!B:T,18,FALSE)</f>
        <v>100.05</v>
      </c>
      <c r="Q1442" s="17">
        <f>(P1442+'Advanced - Road'!$S$33)/2</f>
        <v>99.435460878885323</v>
      </c>
      <c r="R1442" s="31">
        <f t="shared" ref="R1442" si="14169">AVERAGE(H1442,L1443)</f>
        <v>0.51500000000000001</v>
      </c>
      <c r="S1442" s="31">
        <f t="shared" ref="S1442" si="14170">AVERAGE(I1442,M1443)</f>
        <v>0.251</v>
      </c>
      <c r="T1442" s="31">
        <f t="shared" ref="T1442" si="14171">AVERAGE(J1442,N1443)</f>
        <v>0.15049999999999999</v>
      </c>
      <c r="U1442" s="31">
        <f t="shared" ref="U1442" si="14172">AVERAGE(K1442,O1443)</f>
        <v>0.23249999999999998</v>
      </c>
      <c r="V1442" s="17">
        <f>Q1442*Q1443/'Advanced - Home'!$S$33</f>
        <v>99.397340132950276</v>
      </c>
      <c r="W1442" s="17">
        <f t="shared" ref="W1442" si="14173">AVERAGE(V1442:V1443)</f>
        <v>99.394747390971531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5</v>
      </c>
      <c r="AA1442" s="19">
        <f t="shared" ref="AA1442" si="14175">Y1442+Y1443</f>
        <v>217</v>
      </c>
      <c r="AB1442" s="4">
        <f t="shared" ref="AB1442" si="14176">D1442-Z1442</f>
        <v>-5</v>
      </c>
      <c r="AC1442" s="4">
        <f t="shared" ref="AC1442" si="14177">AA1442-E1442</f>
        <v>217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0.51600000000000001</v>
      </c>
      <c r="I1443" s="31">
        <f>VLOOKUP($C1443,'Four Factors - Home'!$B:$O,8,FALSE)</f>
        <v>0.28899999999999998</v>
      </c>
      <c r="J1443" s="31">
        <f>VLOOKUP($C1443,'Four Factors - Home'!$B:$O,9,FALSE)/100</f>
        <v>0.15</v>
      </c>
      <c r="K1443" s="31">
        <f>VLOOKUP($C1443,'Four Factors - Home'!$B:$O,10,FALSE)/100</f>
        <v>0.248</v>
      </c>
      <c r="L1443" s="31">
        <f>VLOOKUP($C1443,'Four Factors - Home'!$B:$O,11,FALSE)/100</f>
        <v>0.52500000000000002</v>
      </c>
      <c r="M1443" s="31">
        <f>VLOOKUP($C1443,'Four Factors - Home'!$B:$O,12,FALSE)</f>
        <v>0.218</v>
      </c>
      <c r="N1443" s="31">
        <f>VLOOKUP($C1443,'Four Factors - Home'!$B:$O,13,FALSE)/100</f>
        <v>0.159</v>
      </c>
      <c r="O1443" s="31">
        <f>VLOOKUP($C1443,'Four Factors - Home'!$B:$O,14,FALSE)/100</f>
        <v>0.24299999999999999</v>
      </c>
      <c r="P1443" s="17">
        <f>VLOOKUP($C1443,'Advanced - Home'!B:T,18,FALSE)</f>
        <v>98.74</v>
      </c>
      <c r="Q1443" s="17">
        <f>(P1443+'Advanced - Home'!$S$33)/2</f>
        <v>98.777883172561616</v>
      </c>
      <c r="R1443" s="31">
        <f t="shared" ref="R1443" si="14181">AVERAGE(H1443,L1442)</f>
        <v>0.51700000000000002</v>
      </c>
      <c r="S1443" s="31">
        <f t="shared" ref="S1443" si="14182">AVERAGE(I1443,M1442)</f>
        <v>0.30549999999999999</v>
      </c>
      <c r="T1443" s="31">
        <f t="shared" ref="T1443" si="14183">AVERAGE(J1443,N1442)</f>
        <v>0.13800000000000001</v>
      </c>
      <c r="U1443" s="31">
        <f t="shared" ref="U1443" si="14184">AVERAGE(K1443,O1442)</f>
        <v>0.24399999999999999</v>
      </c>
      <c r="V1443" s="17">
        <f>Q1443*Q1442/'Advanced - Road'!$S$33</f>
        <v>99.392154648992772</v>
      </c>
      <c r="W1443" s="17">
        <f t="shared" ref="W1443" si="14185">W1442</f>
        <v>99.394747390971531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-5</v>
      </c>
      <c r="AA1443" s="19">
        <f t="shared" ref="AA1443" si="14187">AA1442</f>
        <v>217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0.505</v>
      </c>
      <c r="I1444" s="32">
        <f>VLOOKUP($C1444,'Four Factors - Road'!$B:$O,8,FALSE)</f>
        <v>0.28399999999999997</v>
      </c>
      <c r="J1444" s="32">
        <f>VLOOKUP($C1444,'Four Factors - Road'!$B:$O,9,FALSE)/100</f>
        <v>0.14199999999999999</v>
      </c>
      <c r="K1444" s="32">
        <f>VLOOKUP($C1444,'Four Factors - Road'!$B:$O,10,FALSE)/100</f>
        <v>0.222</v>
      </c>
      <c r="L1444" s="32">
        <f>VLOOKUP($C1444,'Four Factors - Road'!$B:$O,11,FALSE)/100</f>
        <v>0.51800000000000002</v>
      </c>
      <c r="M1444" s="32">
        <f>VLOOKUP($C1444,'Four Factors - Road'!$B:$O,12,FALSE)</f>
        <v>0.32200000000000001</v>
      </c>
      <c r="N1444" s="32">
        <f>VLOOKUP($C1444,'Four Factors - Road'!$B:$O,13,FALSE)/100</f>
        <v>0.126</v>
      </c>
      <c r="O1444" s="32">
        <f>VLOOKUP($C1444,'Four Factors - Road'!$B:$O,14,FALSE)/100</f>
        <v>0.24</v>
      </c>
      <c r="P1444" s="21">
        <f>VLOOKUP($C1444,'Advanced - Road'!B:T,18,FALSE)</f>
        <v>100.05</v>
      </c>
      <c r="Q1444" s="21">
        <f>(P1444+'Advanced - Road'!$S$33)/2</f>
        <v>99.435460878885323</v>
      </c>
      <c r="R1444" s="32">
        <f t="shared" ref="R1444" si="14189">AVERAGE(H1444,L1445)</f>
        <v>0.50649999999999995</v>
      </c>
      <c r="S1444" s="32">
        <f t="shared" ref="S1444" si="14190">AVERAGE(I1444,M1445)</f>
        <v>0.27600000000000002</v>
      </c>
      <c r="T1444" s="32">
        <f t="shared" ref="T1444" si="14191">AVERAGE(J1444,N1445)</f>
        <v>0.13550000000000001</v>
      </c>
      <c r="U1444" s="32">
        <f t="shared" ref="U1444" si="14192">AVERAGE(K1444,O1445)</f>
        <v>0.23499999999999999</v>
      </c>
      <c r="V1444" s="21">
        <f>Q1444*Q1445/'Advanced - Home'!$S$33</f>
        <v>101.61616815349282</v>
      </c>
      <c r="W1444" s="21">
        <f t="shared" ref="W1444" si="14193">AVERAGE(V1444:V1445)</f>
        <v>101.61351753422535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100.98288317256163</v>
      </c>
      <c r="R1445" s="32">
        <f t="shared" ref="R1445" si="14201">AVERAGE(H1445,L1444)</f>
        <v>0.50750000000000006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0.14649999999999999</v>
      </c>
      <c r="U1445" s="32">
        <f t="shared" ref="U1445" si="14204">AVERAGE(K1445,O1444)</f>
        <v>0.223</v>
      </c>
      <c r="V1445" s="21">
        <f>Q1445*Q1444/'Advanced - Road'!$S$33</f>
        <v>101.61086691495788</v>
      </c>
      <c r="W1445" s="21">
        <f t="shared" ref="W1445" si="14205">W1444</f>
        <v>101.61351753422535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0.505</v>
      </c>
      <c r="I1446" s="31">
        <f>VLOOKUP($C1446,'Four Factors - Road'!$B:$O,8,FALSE)</f>
        <v>0.28399999999999997</v>
      </c>
      <c r="J1446" s="31">
        <f>VLOOKUP($C1446,'Four Factors - Road'!$B:$O,9,FALSE)/100</f>
        <v>0.14199999999999999</v>
      </c>
      <c r="K1446" s="31">
        <f>VLOOKUP($C1446,'Four Factors - Road'!$B:$O,10,FALSE)/100</f>
        <v>0.222</v>
      </c>
      <c r="L1446" s="31">
        <f>VLOOKUP($C1446,'Four Factors - Road'!$B:$O,11,FALSE)/100</f>
        <v>0.51800000000000002</v>
      </c>
      <c r="M1446" s="31">
        <f>VLOOKUP($C1446,'Four Factors - Road'!$B:$O,12,FALSE)</f>
        <v>0.32200000000000001</v>
      </c>
      <c r="N1446" s="31">
        <f>VLOOKUP($C1446,'Four Factors - Road'!$B:$O,13,FALSE)/100</f>
        <v>0.126</v>
      </c>
      <c r="O1446" s="31">
        <f>VLOOKUP($C1446,'Four Factors - Road'!$B:$O,14,FALSE)/100</f>
        <v>0.24</v>
      </c>
      <c r="P1446" s="17">
        <f>VLOOKUP($C1446,'Advanced - Road'!B:T,18,FALSE)</f>
        <v>100.05</v>
      </c>
      <c r="Q1446" s="17">
        <f>(P1446+'Advanced - Road'!$S$33)/2</f>
        <v>99.435460878885323</v>
      </c>
      <c r="R1446" s="31">
        <f t="shared" ref="R1446" si="14209">AVERAGE(H1446,L1447)</f>
        <v>0.504</v>
      </c>
      <c r="S1446" s="31">
        <f t="shared" ref="S1446" si="14210">AVERAGE(I1446,M1447)</f>
        <v>0.27300000000000002</v>
      </c>
      <c r="T1446" s="31">
        <f t="shared" ref="T1446" si="14211">AVERAGE(J1446,N1447)</f>
        <v>0.13900000000000001</v>
      </c>
      <c r="U1446" s="31">
        <f t="shared" ref="U1446" si="14212">AVERAGE(K1446,O1447)</f>
        <v>0.23799999999999999</v>
      </c>
      <c r="V1446" s="17">
        <f>Q1446*Q1447/'Advanced - Home'!$S$33</f>
        <v>99.93569523090504</v>
      </c>
      <c r="W1446" s="17">
        <f t="shared" ref="W1446" si="14213">AVERAGE(V1446:V1447)</f>
        <v>99.933088446137418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99.312883172561612</v>
      </c>
      <c r="R1447" s="31">
        <f t="shared" ref="R1447" si="14221">AVERAGE(H1447,L1446)</f>
        <v>0.52350000000000008</v>
      </c>
      <c r="S1447" s="31">
        <f t="shared" ref="S1447" si="14222">AVERAGE(I1447,M1446)</f>
        <v>0.29449999999999998</v>
      </c>
      <c r="T1447" s="31">
        <f t="shared" ref="T1447" si="14223">AVERAGE(J1447,N1446)</f>
        <v>0.13250000000000001</v>
      </c>
      <c r="U1447" s="31">
        <f t="shared" ref="U1447" si="14224">AVERAGE(K1447,O1446)</f>
        <v>0.23149999999999998</v>
      </c>
      <c r="V1447" s="17">
        <f>Q1447*Q1446/'Advanced - Road'!$S$33</f>
        <v>99.930481661369797</v>
      </c>
      <c r="W1447" s="17">
        <f t="shared" ref="W1447" si="14225">W1446</f>
        <v>99.933088446137418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0.505</v>
      </c>
      <c r="I1448" s="32">
        <f>VLOOKUP($C1448,'Four Factors - Road'!$B:$O,8,FALSE)</f>
        <v>0.28399999999999997</v>
      </c>
      <c r="J1448" s="32">
        <f>VLOOKUP($C1448,'Four Factors - Road'!$B:$O,9,FALSE)/100</f>
        <v>0.14199999999999999</v>
      </c>
      <c r="K1448" s="32">
        <f>VLOOKUP($C1448,'Four Factors - Road'!$B:$O,10,FALSE)/100</f>
        <v>0.222</v>
      </c>
      <c r="L1448" s="32">
        <f>VLOOKUP($C1448,'Four Factors - Road'!$B:$O,11,FALSE)/100</f>
        <v>0.51800000000000002</v>
      </c>
      <c r="M1448" s="32">
        <f>VLOOKUP($C1448,'Four Factors - Road'!$B:$O,12,FALSE)</f>
        <v>0.32200000000000001</v>
      </c>
      <c r="N1448" s="32">
        <f>VLOOKUP($C1448,'Four Factors - Road'!$B:$O,13,FALSE)/100</f>
        <v>0.126</v>
      </c>
      <c r="O1448" s="32">
        <f>VLOOKUP($C1448,'Four Factors - Road'!$B:$O,14,FALSE)/100</f>
        <v>0.24</v>
      </c>
      <c r="P1448" s="21">
        <f>VLOOKUP($C1448,'Advanced - Road'!B:T,18,FALSE)</f>
        <v>100.05</v>
      </c>
      <c r="Q1448" s="21">
        <f>(P1448+'Advanced - Road'!$S$33)/2</f>
        <v>99.435460878885323</v>
      </c>
      <c r="R1448" s="32">
        <f t="shared" ref="R1448" si="14229">AVERAGE(H1448,L1449)</f>
        <v>0.504</v>
      </c>
      <c r="S1448" s="32">
        <f t="shared" ref="S1448" si="14230">AVERAGE(I1448,M1449)</f>
        <v>0.24049999999999999</v>
      </c>
      <c r="T1448" s="32">
        <f t="shared" ref="T1448" si="14231">AVERAGE(J1448,N1449)</f>
        <v>0.13600000000000001</v>
      </c>
      <c r="U1448" s="32">
        <f t="shared" ref="U1448" si="14232">AVERAGE(K1448,O1449)</f>
        <v>0.20900000000000002</v>
      </c>
      <c r="V1448" s="21">
        <f>Q1448*Q1449/'Advanced - Home'!$S$33</f>
        <v>99.543249458564205</v>
      </c>
      <c r="W1448" s="21">
        <f t="shared" ref="W1448" si="14233">AVERAGE(V1448:V1449)</f>
        <v>99.540652910595952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98.922883172561626</v>
      </c>
      <c r="R1449" s="32">
        <f t="shared" ref="R1449" si="14241">AVERAGE(H1449,L1448)</f>
        <v>0.50849999999999995</v>
      </c>
      <c r="S1449" s="32">
        <f t="shared" ref="S1449" si="14242">AVERAGE(I1449,M1448)</f>
        <v>0.3145</v>
      </c>
      <c r="T1449" s="32">
        <f t="shared" ref="T1449" si="14243">AVERAGE(J1449,N1448)</f>
        <v>0.1225</v>
      </c>
      <c r="U1449" s="32">
        <f t="shared" ref="U1449" si="14244">AVERAGE(K1449,O1448)</f>
        <v>0.22249999999999998</v>
      </c>
      <c r="V1449" s="21">
        <f>Q1449*Q1448/'Advanced - Road'!$S$33</f>
        <v>99.538056362627685</v>
      </c>
      <c r="W1449" s="21">
        <f t="shared" ref="W1449" si="14245">W1448</f>
        <v>99.540652910595952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0.505</v>
      </c>
      <c r="I1450" s="31">
        <f>VLOOKUP($C1450,'Four Factors - Road'!$B:$O,8,FALSE)</f>
        <v>0.28399999999999997</v>
      </c>
      <c r="J1450" s="31">
        <f>VLOOKUP($C1450,'Four Factors - Road'!$B:$O,9,FALSE)/100</f>
        <v>0.14199999999999999</v>
      </c>
      <c r="K1450" s="31">
        <f>VLOOKUP($C1450,'Four Factors - Road'!$B:$O,10,FALSE)/100</f>
        <v>0.222</v>
      </c>
      <c r="L1450" s="31">
        <f>VLOOKUP($C1450,'Four Factors - Road'!$B:$O,11,FALSE)/100</f>
        <v>0.51800000000000002</v>
      </c>
      <c r="M1450" s="31">
        <f>VLOOKUP($C1450,'Four Factors - Road'!$B:$O,12,FALSE)</f>
        <v>0.32200000000000001</v>
      </c>
      <c r="N1450" s="31">
        <f>VLOOKUP($C1450,'Four Factors - Road'!$B:$O,13,FALSE)/100</f>
        <v>0.126</v>
      </c>
      <c r="O1450" s="31">
        <f>VLOOKUP($C1450,'Four Factors - Road'!$B:$O,14,FALSE)/100</f>
        <v>0.24</v>
      </c>
      <c r="P1450" s="17">
        <f>VLOOKUP($C1450,'Advanced - Road'!B:T,18,FALSE)</f>
        <v>100.05</v>
      </c>
      <c r="Q1450" s="17">
        <f>(P1450+'Advanced - Road'!$S$33)/2</f>
        <v>99.435460878885323</v>
      </c>
      <c r="R1450" s="31">
        <f t="shared" ref="R1450" si="14249">AVERAGE(H1450,L1451)</f>
        <v>0.51150000000000007</v>
      </c>
      <c r="S1450" s="31">
        <f t="shared" ref="S1450" si="14250">AVERAGE(I1450,M1451)</f>
        <v>0.252</v>
      </c>
      <c r="T1450" s="31">
        <f t="shared" ref="T1450" si="14251">AVERAGE(J1450,N1451)</f>
        <v>0.13949999999999999</v>
      </c>
      <c r="U1450" s="31">
        <f t="shared" ref="U1450" si="14252">AVERAGE(K1450,O1451)</f>
        <v>0.21250000000000002</v>
      </c>
      <c r="V1450" s="17">
        <f>Q1450*Q1451/'Advanced - Home'!$S$33</f>
        <v>98.803640118383342</v>
      </c>
      <c r="W1450" s="17">
        <f t="shared" ref="W1450" si="14253">AVERAGE(V1450:V1451)</f>
        <v>98.801062862844645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0.28699999999999998</v>
      </c>
      <c r="J1451" s="31">
        <f>VLOOKUP($C1451,'Four Factors - Home'!$B:$O,9,FALSE)/100</f>
        <v>0.13200000000000001</v>
      </c>
      <c r="K1451" s="31">
        <f>VLOOKUP($C1451,'Four Factors - Home'!$B:$O,10,FALSE)/100</f>
        <v>0.29699999999999999</v>
      </c>
      <c r="L1451" s="31">
        <f>VLOOKUP($C1451,'Four Factors - Home'!$B:$O,11,FALSE)/100</f>
        <v>0.51800000000000002</v>
      </c>
      <c r="M1451" s="31">
        <f>VLOOKUP($C1451,'Four Factors - Home'!$B:$O,12,FALSE)</f>
        <v>0.22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97.56</v>
      </c>
      <c r="Q1451" s="17">
        <f>(P1451+'Advanced - Home'!$S$33)/2</f>
        <v>98.187883172561612</v>
      </c>
      <c r="R1451" s="31">
        <f t="shared" ref="R1451" si="14261">AVERAGE(H1451,L1450)</f>
        <v>0.495</v>
      </c>
      <c r="S1451" s="31">
        <f t="shared" ref="S1451" si="14262">AVERAGE(I1451,M1450)</f>
        <v>0.30449999999999999</v>
      </c>
      <c r="T1451" s="31">
        <f t="shared" ref="T1451" si="14263">AVERAGE(J1451,N1450)</f>
        <v>0.129</v>
      </c>
      <c r="U1451" s="31">
        <f t="shared" ref="U1451" si="14264">AVERAGE(K1451,O1450)</f>
        <v>0.26849999999999996</v>
      </c>
      <c r="V1451" s="17">
        <f>Q1451*Q1450/'Advanced - Road'!$S$33</f>
        <v>98.798485607305963</v>
      </c>
      <c r="W1451" s="17">
        <f t="shared" ref="W1451" si="14265">W1450</f>
        <v>98.801062862844645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0.505</v>
      </c>
      <c r="I1452" s="32">
        <f>VLOOKUP($C1452,'Four Factors - Road'!$B:$O,8,FALSE)</f>
        <v>0.28399999999999997</v>
      </c>
      <c r="J1452" s="32">
        <f>VLOOKUP($C1452,'Four Factors - Road'!$B:$O,9,FALSE)/100</f>
        <v>0.14199999999999999</v>
      </c>
      <c r="K1452" s="32">
        <f>VLOOKUP($C1452,'Four Factors - Road'!$B:$O,10,FALSE)/100</f>
        <v>0.222</v>
      </c>
      <c r="L1452" s="32">
        <f>VLOOKUP($C1452,'Four Factors - Road'!$B:$O,11,FALSE)/100</f>
        <v>0.51800000000000002</v>
      </c>
      <c r="M1452" s="32">
        <f>VLOOKUP($C1452,'Four Factors - Road'!$B:$O,12,FALSE)</f>
        <v>0.32200000000000001</v>
      </c>
      <c r="N1452" s="32">
        <f>VLOOKUP($C1452,'Four Factors - Road'!$B:$O,13,FALSE)/100</f>
        <v>0.126</v>
      </c>
      <c r="O1452" s="32">
        <f>VLOOKUP($C1452,'Four Factors - Road'!$B:$O,14,FALSE)/100</f>
        <v>0.24</v>
      </c>
      <c r="P1452" s="21">
        <f>VLOOKUP($C1452,'Advanced - Road'!B:T,18,FALSE)</f>
        <v>100.05</v>
      </c>
      <c r="Q1452" s="21">
        <f>(P1452+'Advanced - Road'!$S$33)/2</f>
        <v>99.435460878885323</v>
      </c>
      <c r="R1452" s="32">
        <f t="shared" ref="R1452" si="14269">AVERAGE(H1452,L1453)</f>
        <v>0.50249999999999995</v>
      </c>
      <c r="S1452" s="32">
        <f t="shared" ref="S1452" si="14270">AVERAGE(I1452,M1453)</f>
        <v>0.249</v>
      </c>
      <c r="T1452" s="32">
        <f t="shared" ref="T1452" si="14271">AVERAGE(J1452,N1453)</f>
        <v>0.13450000000000001</v>
      </c>
      <c r="U1452" s="32">
        <f t="shared" ref="U1452" si="14272">AVERAGE(K1452,O1453)</f>
        <v>0.22949999999999998</v>
      </c>
      <c r="V1452" s="21">
        <f>Q1452*Q1453/'Advanced - Home'!$S$33</f>
        <v>99.397340132950276</v>
      </c>
      <c r="W1452" s="21">
        <f t="shared" ref="W1452" si="14273">AVERAGE(V1452:V1453)</f>
        <v>99.394747390971531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0.27900000000000003</v>
      </c>
      <c r="J1453" s="32">
        <f>VLOOKUP($C1453,'Four Factors - Home'!$B:$O,9,FALSE)/100</f>
        <v>0.13</v>
      </c>
      <c r="K1453" s="32">
        <f>VLOOKUP($C1453,'Four Factors - Home'!$B:$O,10,FALSE)/100</f>
        <v>0.23699999999999999</v>
      </c>
      <c r="L1453" s="32">
        <f>VLOOKUP($C1453,'Four Factors - Home'!$B:$O,11,FALSE)/100</f>
        <v>0.5</v>
      </c>
      <c r="M1453" s="32">
        <f>VLOOKUP($C1453,'Four Factors - Home'!$B:$O,12,FALSE)</f>
        <v>0.214</v>
      </c>
      <c r="N1453" s="32">
        <f>VLOOKUP($C1453,'Four Factors - Home'!$B:$O,13,FALSE)/100</f>
        <v>0.127</v>
      </c>
      <c r="O1453" s="32">
        <f>VLOOKUP($C1453,'Four Factors - Home'!$B:$O,14,FALSE)/100</f>
        <v>0.23699999999999999</v>
      </c>
      <c r="P1453" s="21">
        <f>VLOOKUP($C1453,'Advanced - Home'!B:T,18,FALSE)</f>
        <v>98.74</v>
      </c>
      <c r="Q1453" s="21">
        <f>(P1453+'Advanced - Home'!$S$33)/2</f>
        <v>98.777883172561616</v>
      </c>
      <c r="R1453" s="32">
        <f t="shared" ref="R1453" si="14281">AVERAGE(H1453,L1452)</f>
        <v>0.53750000000000009</v>
      </c>
      <c r="S1453" s="32">
        <f t="shared" ref="S1453" si="14282">AVERAGE(I1453,M1452)</f>
        <v>0.30049999999999999</v>
      </c>
      <c r="T1453" s="32">
        <f t="shared" ref="T1453" si="14283">AVERAGE(J1453,N1452)</f>
        <v>0.128</v>
      </c>
      <c r="U1453" s="32">
        <f t="shared" ref="U1453" si="14284">AVERAGE(K1453,O1452)</f>
        <v>0.23849999999999999</v>
      </c>
      <c r="V1453" s="21">
        <f>Q1453*Q1452/'Advanced - Road'!$S$33</f>
        <v>99.392154648992772</v>
      </c>
      <c r="W1453" s="21">
        <f t="shared" ref="W1453" si="14285">W1452</f>
        <v>99.394747390971531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0.505</v>
      </c>
      <c r="I1454" s="31">
        <f>VLOOKUP($C1454,'Four Factors - Road'!$B:$O,8,FALSE)</f>
        <v>0.28399999999999997</v>
      </c>
      <c r="J1454" s="31">
        <f>VLOOKUP($C1454,'Four Factors - Road'!$B:$O,9,FALSE)/100</f>
        <v>0.14199999999999999</v>
      </c>
      <c r="K1454" s="31">
        <f>VLOOKUP($C1454,'Four Factors - Road'!$B:$O,10,FALSE)/100</f>
        <v>0.222</v>
      </c>
      <c r="L1454" s="31">
        <f>VLOOKUP($C1454,'Four Factors - Road'!$B:$O,11,FALSE)/100</f>
        <v>0.51800000000000002</v>
      </c>
      <c r="M1454" s="31">
        <f>VLOOKUP($C1454,'Four Factors - Road'!$B:$O,12,FALSE)</f>
        <v>0.32200000000000001</v>
      </c>
      <c r="N1454" s="31">
        <f>VLOOKUP($C1454,'Four Factors - Road'!$B:$O,13,FALSE)/100</f>
        <v>0.126</v>
      </c>
      <c r="O1454" s="31">
        <f>VLOOKUP($C1454,'Four Factors - Road'!$B:$O,14,FALSE)/100</f>
        <v>0.24</v>
      </c>
      <c r="P1454" s="17">
        <f>VLOOKUP($C1454,'Advanced - Road'!B:T,18,FALSE)</f>
        <v>100.05</v>
      </c>
      <c r="Q1454" s="17">
        <f>(P1454+'Advanced - Road'!$S$33)/2</f>
        <v>99.435460878885323</v>
      </c>
      <c r="R1454" s="31">
        <f t="shared" ref="R1454" si="14289">AVERAGE(H1454,L1455)</f>
        <v>0.504</v>
      </c>
      <c r="S1454" s="31">
        <f t="shared" ref="S1454" si="14290">AVERAGE(I1454,M1455)</f>
        <v>0.28000000000000003</v>
      </c>
      <c r="T1454" s="31">
        <f t="shared" ref="T1454" si="14291">AVERAGE(J1454,N1455)</f>
        <v>0.151</v>
      </c>
      <c r="U1454" s="31">
        <f t="shared" ref="U1454" si="14292">AVERAGE(K1454,O1455)</f>
        <v>0.22500000000000001</v>
      </c>
      <c r="V1454" s="17">
        <f>Q1454*Q1455/'Advanced - Home'!$S$33</f>
        <v>96.851473968790373</v>
      </c>
      <c r="W1454" s="17">
        <f t="shared" ref="W1454" si="14293">AVERAGE(V1454:V1455)</f>
        <v>96.848947634766475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0.246</v>
      </c>
      <c r="J1455" s="31">
        <f>VLOOKUP($C1455,'Four Factors - Home'!$B:$O,9,FALSE)/100</f>
        <v>0.127</v>
      </c>
      <c r="K1455" s="31">
        <f>VLOOKUP($C1455,'Four Factors - Home'!$B:$O,10,FALSE)/100</f>
        <v>0.188</v>
      </c>
      <c r="L1455" s="31">
        <f>VLOOKUP($C1455,'Four Factors - Home'!$B:$O,11,FALSE)/100</f>
        <v>0.503</v>
      </c>
      <c r="M1455" s="31">
        <f>VLOOKUP($C1455,'Four Factors - Home'!$B:$O,12,FALSE)</f>
        <v>0.27600000000000002</v>
      </c>
      <c r="N1455" s="31">
        <f>VLOOKUP($C1455,'Four Factors - Home'!$B:$O,13,FALSE)/100</f>
        <v>0.16</v>
      </c>
      <c r="O1455" s="31">
        <f>VLOOKUP($C1455,'Four Factors - Home'!$B:$O,14,FALSE)/100</f>
        <v>0.22800000000000001</v>
      </c>
      <c r="P1455" s="17">
        <f>VLOOKUP($C1455,'Advanced - Home'!B:T,18,FALSE)</f>
        <v>93.68</v>
      </c>
      <c r="Q1455" s="17">
        <f>(P1455+'Advanced - Home'!$S$33)/2</f>
        <v>96.247883172561615</v>
      </c>
      <c r="R1455" s="31">
        <f t="shared" ref="R1455" si="14301">AVERAGE(H1455,L1454)</f>
        <v>0.51550000000000007</v>
      </c>
      <c r="S1455" s="31">
        <f t="shared" ref="S1455" si="14302">AVERAGE(I1455,M1454)</f>
        <v>0.28400000000000003</v>
      </c>
      <c r="T1455" s="31">
        <f t="shared" ref="T1455" si="14303">AVERAGE(J1455,N1454)</f>
        <v>0.1265</v>
      </c>
      <c r="U1455" s="31">
        <f t="shared" ref="U1455" si="14304">AVERAGE(K1455,O1454)</f>
        <v>0.214</v>
      </c>
      <c r="V1455" s="17">
        <f>Q1455*Q1454/'Advanced - Road'!$S$33</f>
        <v>96.846421300742577</v>
      </c>
      <c r="W1455" s="17">
        <f t="shared" ref="W1455" si="14305">W1454</f>
        <v>96.848947634766475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0.505</v>
      </c>
      <c r="I1456" s="32">
        <f>VLOOKUP($C1456,'Four Factors - Road'!$B:$O,8,FALSE)</f>
        <v>0.28399999999999997</v>
      </c>
      <c r="J1456" s="32">
        <f>VLOOKUP($C1456,'Four Factors - Road'!$B:$O,9,FALSE)/100</f>
        <v>0.14199999999999999</v>
      </c>
      <c r="K1456" s="32">
        <f>VLOOKUP($C1456,'Four Factors - Road'!$B:$O,10,FALSE)/100</f>
        <v>0.222</v>
      </c>
      <c r="L1456" s="32">
        <f>VLOOKUP($C1456,'Four Factors - Road'!$B:$O,11,FALSE)/100</f>
        <v>0.51800000000000002</v>
      </c>
      <c r="M1456" s="32">
        <f>VLOOKUP($C1456,'Four Factors - Road'!$B:$O,12,FALSE)</f>
        <v>0.32200000000000001</v>
      </c>
      <c r="N1456" s="32">
        <f>VLOOKUP($C1456,'Four Factors - Road'!$B:$O,13,FALSE)/100</f>
        <v>0.126</v>
      </c>
      <c r="O1456" s="32">
        <f>VLOOKUP($C1456,'Four Factors - Road'!$B:$O,14,FALSE)/100</f>
        <v>0.24</v>
      </c>
      <c r="P1456" s="21">
        <f>VLOOKUP($C1456,'Advanced - Road'!B:T,18,FALSE)</f>
        <v>100.05</v>
      </c>
      <c r="Q1456" s="21">
        <f>(P1456+'Advanced - Road'!$S$33)/2</f>
        <v>99.435460878885323</v>
      </c>
      <c r="R1456" s="32">
        <f t="shared" ref="R1456" si="14309">AVERAGE(H1456,L1457)</f>
        <v>0.51899999999999991</v>
      </c>
      <c r="S1456" s="32">
        <f t="shared" ref="S1456" si="14310">AVERAGE(I1456,M1457)</f>
        <v>0.26949999999999996</v>
      </c>
      <c r="T1456" s="32">
        <f t="shared" ref="T1456" si="14311">AVERAGE(J1456,N1457)</f>
        <v>0.1275</v>
      </c>
      <c r="U1456" s="32">
        <f t="shared" ref="U1456" si="14312">AVERAGE(K1456,O1457)</f>
        <v>0.2155</v>
      </c>
      <c r="V1456" s="21">
        <f>Q1456*Q1457/'Advanced - Home'!$S$33</f>
        <v>100.02625963990677</v>
      </c>
      <c r="W1456" s="21">
        <f t="shared" ref="W1456" si="14313">AVERAGE(V1456:V1457)</f>
        <v>100.02365049280084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0.53700000000000003</v>
      </c>
      <c r="I1457" s="32">
        <f>VLOOKUP($C1457,'Four Factors - Home'!$B:$O,8,FALSE)</f>
        <v>0.28599999999999998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0.28100000000000003</v>
      </c>
      <c r="L1457" s="32">
        <f>VLOOKUP($C1457,'Four Factors - Home'!$B:$O,11,FALSE)/100</f>
        <v>0.53299999999999992</v>
      </c>
      <c r="M1457" s="32">
        <f>VLOOKUP($C1457,'Four Factors - Home'!$B:$O,12,FALSE)</f>
        <v>0.255</v>
      </c>
      <c r="N1457" s="32">
        <f>VLOOKUP($C1457,'Four Factors - Home'!$B:$O,13,FALSE)/100</f>
        <v>0.113</v>
      </c>
      <c r="O1457" s="32">
        <f>VLOOKUP($C1457,'Four Factors - Home'!$B:$O,14,FALSE)/100</f>
        <v>0.20899999999999999</v>
      </c>
      <c r="P1457" s="21">
        <f>VLOOKUP($C1457,'Advanced - Home'!B:T,18,FALSE)</f>
        <v>99.99</v>
      </c>
      <c r="Q1457" s="21">
        <f>(P1457+'Advanced - Home'!$S$33)/2</f>
        <v>99.402883172561616</v>
      </c>
      <c r="R1457" s="32">
        <f t="shared" ref="R1457" si="14321">AVERAGE(H1457,L1456)</f>
        <v>0.52750000000000008</v>
      </c>
      <c r="S1457" s="32">
        <f t="shared" ref="S1457" si="14322">AVERAGE(I1457,M1456)</f>
        <v>0.30399999999999999</v>
      </c>
      <c r="T1457" s="32">
        <f t="shared" ref="T1457" si="14323">AVERAGE(J1457,N1456)</f>
        <v>0.13500000000000001</v>
      </c>
      <c r="U1457" s="32">
        <f t="shared" ref="U1457" si="14324">AVERAGE(K1457,O1456)</f>
        <v>0.26050000000000001</v>
      </c>
      <c r="V1457" s="21">
        <f>Q1457*Q1456/'Advanced - Road'!$S$33</f>
        <v>100.0210413456949</v>
      </c>
      <c r="W1457" s="21">
        <f t="shared" ref="W1457" si="14325">W1456</f>
        <v>100.02365049280084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0.505</v>
      </c>
      <c r="I1458" s="31">
        <f>VLOOKUP($C1458,'Four Factors - Road'!$B:$O,8,FALSE)</f>
        <v>0.28399999999999997</v>
      </c>
      <c r="J1458" s="31">
        <f>VLOOKUP($C1458,'Four Factors - Road'!$B:$O,9,FALSE)/100</f>
        <v>0.14199999999999999</v>
      </c>
      <c r="K1458" s="31">
        <f>VLOOKUP($C1458,'Four Factors - Road'!$B:$O,10,FALSE)/100</f>
        <v>0.222</v>
      </c>
      <c r="L1458" s="31">
        <f>VLOOKUP($C1458,'Four Factors - Road'!$B:$O,11,FALSE)/100</f>
        <v>0.51800000000000002</v>
      </c>
      <c r="M1458" s="31">
        <f>VLOOKUP($C1458,'Four Factors - Road'!$B:$O,12,FALSE)</f>
        <v>0.32200000000000001</v>
      </c>
      <c r="N1458" s="31">
        <f>VLOOKUP($C1458,'Four Factors - Road'!$B:$O,13,FALSE)/100</f>
        <v>0.126</v>
      </c>
      <c r="O1458" s="31">
        <f>VLOOKUP($C1458,'Four Factors - Road'!$B:$O,14,FALSE)/100</f>
        <v>0.24</v>
      </c>
      <c r="P1458" s="17">
        <f>VLOOKUP($C1458,'Advanced - Road'!B:T,18,FALSE)</f>
        <v>100.05</v>
      </c>
      <c r="Q1458" s="17">
        <f>(P1458+'Advanced - Road'!$S$33)/2</f>
        <v>99.435460878885323</v>
      </c>
      <c r="R1458" s="31">
        <f t="shared" ref="R1458" si="14329">AVERAGE(H1458,L1459)</f>
        <v>0.498</v>
      </c>
      <c r="S1458" s="31">
        <f t="shared" ref="S1458" si="14330">AVERAGE(I1458,M1459)</f>
        <v>0.27849999999999997</v>
      </c>
      <c r="T1458" s="31">
        <f t="shared" ref="T1458" si="14331">AVERAGE(J1458,N1459)</f>
        <v>0.14050000000000001</v>
      </c>
      <c r="U1458" s="31">
        <f t="shared" ref="U1458" si="14332">AVERAGE(K1458,O1459)</f>
        <v>0.20600000000000002</v>
      </c>
      <c r="V1458" s="17">
        <f>Q1458*Q1459/'Advanced - Home'!$S$33</f>
        <v>99.175960466501593</v>
      </c>
      <c r="W1458" s="17">
        <f t="shared" ref="W1458" si="14333">AVERAGE(V1458:V1459)</f>
        <v>99.173373499127607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0.503</v>
      </c>
      <c r="I1459" s="31">
        <f>VLOOKUP($C1459,'Four Factors - Home'!$B:$O,8,FALSE)</f>
        <v>0.22600000000000001</v>
      </c>
      <c r="J1459" s="31">
        <f>VLOOKUP($C1459,'Four Factors - Home'!$B:$O,9,FALSE)/100</f>
        <v>0.124</v>
      </c>
      <c r="K1459" s="31">
        <f>VLOOKUP($C1459,'Four Factors - Home'!$B:$O,10,FALSE)/100</f>
        <v>0.24199999999999999</v>
      </c>
      <c r="L1459" s="31">
        <f>VLOOKUP($C1459,'Four Factors - Home'!$B:$O,11,FALSE)/100</f>
        <v>0.49099999999999999</v>
      </c>
      <c r="M1459" s="31">
        <f>VLOOKUP($C1459,'Four Factors - Home'!$B:$O,12,FALSE)</f>
        <v>0.27300000000000002</v>
      </c>
      <c r="N1459" s="31">
        <f>VLOOKUP($C1459,'Four Factors - Home'!$B:$O,13,FALSE)/100</f>
        <v>0.13900000000000001</v>
      </c>
      <c r="O1459" s="31">
        <f>VLOOKUP($C1459,'Four Factors - Home'!$B:$O,14,FALSE)/100</f>
        <v>0.19</v>
      </c>
      <c r="P1459" s="17">
        <f>VLOOKUP($C1459,'Advanced - Home'!B:T,18,FALSE)</f>
        <v>98.3</v>
      </c>
      <c r="Q1459" s="17">
        <f>(P1459+'Advanced - Home'!$S$33)/2</f>
        <v>98.557883172561617</v>
      </c>
      <c r="R1459" s="31">
        <f t="shared" ref="R1459" si="14341">AVERAGE(H1459,L1458)</f>
        <v>0.51049999999999995</v>
      </c>
      <c r="S1459" s="31">
        <f t="shared" ref="S1459" si="14342">AVERAGE(I1459,M1458)</f>
        <v>0.27400000000000002</v>
      </c>
      <c r="T1459" s="31">
        <f t="shared" ref="T1459" si="14343">AVERAGE(J1459,N1458)</f>
        <v>0.125</v>
      </c>
      <c r="U1459" s="31">
        <f t="shared" ref="U1459" si="14344">AVERAGE(K1459,O1458)</f>
        <v>0.24099999999999999</v>
      </c>
      <c r="V1459" s="17">
        <f>Q1459*Q1458/'Advanced - Road'!$S$33</f>
        <v>99.17078653175362</v>
      </c>
      <c r="W1459" s="17">
        <f t="shared" ref="W1459" si="14345">W1458</f>
        <v>99.173373499127607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0.505</v>
      </c>
      <c r="I1460" s="32">
        <f>VLOOKUP($C1460,'Four Factors - Road'!$B:$O,8,FALSE)</f>
        <v>0.28399999999999997</v>
      </c>
      <c r="J1460" s="32">
        <f>VLOOKUP($C1460,'Four Factors - Road'!$B:$O,9,FALSE)/100</f>
        <v>0.14199999999999999</v>
      </c>
      <c r="K1460" s="32">
        <f>VLOOKUP($C1460,'Four Factors - Road'!$B:$O,10,FALSE)/100</f>
        <v>0.222</v>
      </c>
      <c r="L1460" s="32">
        <f>VLOOKUP($C1460,'Four Factors - Road'!$B:$O,11,FALSE)/100</f>
        <v>0.51800000000000002</v>
      </c>
      <c r="M1460" s="32">
        <f>VLOOKUP($C1460,'Four Factors - Road'!$B:$O,12,FALSE)</f>
        <v>0.32200000000000001</v>
      </c>
      <c r="N1460" s="32">
        <f>VLOOKUP($C1460,'Four Factors - Road'!$B:$O,13,FALSE)/100</f>
        <v>0.126</v>
      </c>
      <c r="O1460" s="32">
        <f>VLOOKUP($C1460,'Four Factors - Road'!$B:$O,14,FALSE)/100</f>
        <v>0.24</v>
      </c>
      <c r="P1460" s="21">
        <f>VLOOKUP($C1460,'Advanced - Road'!B:T,18,FALSE)</f>
        <v>100.05</v>
      </c>
      <c r="Q1460" s="21">
        <f>(P1460+'Advanced - Road'!$S$33)/2</f>
        <v>99.435460878885323</v>
      </c>
      <c r="R1460" s="32">
        <f t="shared" ref="R1460" si="14349">AVERAGE(H1460,L1461)</f>
        <v>0.49099999999999999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0.22849999999999998</v>
      </c>
      <c r="V1460" s="21">
        <f>Q1460*Q1461/'Advanced - Home'!$S$33</f>
        <v>101.39478848704411</v>
      </c>
      <c r="W1460" s="21">
        <f t="shared" ref="W1460" si="14353">AVERAGE(V1460:V1461)</f>
        <v>101.39214364238141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100.76288317256162</v>
      </c>
      <c r="R1461" s="32">
        <f t="shared" ref="R1461" si="14361">AVERAGE(H1461,L1460)</f>
        <v>0.55449999999999999</v>
      </c>
      <c r="S1461" s="32">
        <f t="shared" ref="S1461" si="14362">AVERAGE(I1461,M1460)</f>
        <v>0.28849999999999998</v>
      </c>
      <c r="T1461" s="32">
        <f t="shared" ref="T1461" si="14363">AVERAGE(J1461,N1460)</f>
        <v>0.13350000000000001</v>
      </c>
      <c r="U1461" s="32">
        <f t="shared" ref="U1461" si="14364">AVERAGE(K1461,O1460)</f>
        <v>0.23299999999999998</v>
      </c>
      <c r="V1461" s="21">
        <f>Q1461*Q1460/'Advanced - Road'!$S$33</f>
        <v>101.38949879771872</v>
      </c>
      <c r="W1461" s="21">
        <f t="shared" ref="W1461" si="14365">W1460</f>
        <v>101.39214364238141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0.505</v>
      </c>
      <c r="I1462" s="31">
        <f>VLOOKUP($C1462,'Four Factors - Road'!$B:$O,8,FALSE)</f>
        <v>0.28399999999999997</v>
      </c>
      <c r="J1462" s="31">
        <f>VLOOKUP($C1462,'Four Factors - Road'!$B:$O,9,FALSE)/100</f>
        <v>0.14199999999999999</v>
      </c>
      <c r="K1462" s="31">
        <f>VLOOKUP($C1462,'Four Factors - Road'!$B:$O,10,FALSE)/100</f>
        <v>0.222</v>
      </c>
      <c r="L1462" s="31">
        <f>VLOOKUP($C1462,'Four Factors - Road'!$B:$O,11,FALSE)/100</f>
        <v>0.51800000000000002</v>
      </c>
      <c r="M1462" s="31">
        <f>VLOOKUP($C1462,'Four Factors - Road'!$B:$O,12,FALSE)</f>
        <v>0.32200000000000001</v>
      </c>
      <c r="N1462" s="31">
        <f>VLOOKUP($C1462,'Four Factors - Road'!$B:$O,13,FALSE)/100</f>
        <v>0.126</v>
      </c>
      <c r="O1462" s="31">
        <f>VLOOKUP($C1462,'Four Factors - Road'!$B:$O,14,FALSE)/100</f>
        <v>0.24</v>
      </c>
      <c r="P1462" s="17">
        <f>VLOOKUP($C1462,'Advanced - Road'!B:T,18,FALSE)</f>
        <v>100.05</v>
      </c>
      <c r="Q1462" s="17">
        <f>(P1462+'Advanced - Road'!$S$33)/2</f>
        <v>99.435460878885323</v>
      </c>
      <c r="R1462" s="31">
        <f t="shared" ref="R1462" si="14369">AVERAGE(H1462,L1463)</f>
        <v>0.50700000000000001</v>
      </c>
      <c r="S1462" s="31">
        <f t="shared" ref="S1462" si="14370">AVERAGE(I1462,M1463)</f>
        <v>0.26049999999999995</v>
      </c>
      <c r="T1462" s="31">
        <f t="shared" ref="T1462" si="14371">AVERAGE(J1462,N1463)</f>
        <v>0.14549999999999999</v>
      </c>
      <c r="U1462" s="31">
        <f t="shared" ref="U1462" si="14372">AVERAGE(K1462,O1463)</f>
        <v>0.23400000000000001</v>
      </c>
      <c r="V1462" s="17">
        <f>Q1462*Q1463/'Advanced - Home'!$S$33</f>
        <v>101.23378509326325</v>
      </c>
      <c r="W1462" s="17">
        <f t="shared" ref="W1462" si="14373">AVERAGE(V1462:V1463)</f>
        <v>101.2311444483131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0.54500000000000004</v>
      </c>
      <c r="I1463" s="31">
        <f>VLOOKUP($C1463,'Four Factors - Home'!$B:$O,8,FALSE)</f>
        <v>0.312</v>
      </c>
      <c r="J1463" s="31">
        <f>VLOOKUP($C1463,'Four Factors - Home'!$B:$O,9,FALSE)/100</f>
        <v>0.13800000000000001</v>
      </c>
      <c r="K1463" s="31">
        <f>VLOOKUP($C1463,'Four Factors - Home'!$B:$O,10,FALSE)/100</f>
        <v>0.252</v>
      </c>
      <c r="L1463" s="31">
        <f>VLOOKUP($C1463,'Four Factors - Home'!$B:$O,11,FALSE)/100</f>
        <v>0.50900000000000001</v>
      </c>
      <c r="M1463" s="31">
        <f>VLOOKUP($C1463,'Four Factors - Home'!$B:$O,12,FALSE)</f>
        <v>0.23699999999999999</v>
      </c>
      <c r="N1463" s="31">
        <f>VLOOKUP($C1463,'Four Factors - Home'!$B:$O,13,FALSE)/100</f>
        <v>0.14899999999999999</v>
      </c>
      <c r="O1463" s="31">
        <f>VLOOKUP($C1463,'Four Factors - Home'!$B:$O,14,FALSE)/100</f>
        <v>0.24600000000000002</v>
      </c>
      <c r="P1463" s="17">
        <f>VLOOKUP($C1463,'Advanced - Home'!B:T,18,FALSE)</f>
        <v>102.39</v>
      </c>
      <c r="Q1463" s="17">
        <f>(P1463+'Advanced - Home'!$S$33)/2</f>
        <v>100.60288317256162</v>
      </c>
      <c r="R1463" s="31">
        <f t="shared" ref="R1463" si="14381">AVERAGE(H1463,L1462)</f>
        <v>0.53150000000000008</v>
      </c>
      <c r="S1463" s="31">
        <f t="shared" ref="S1463" si="14382">AVERAGE(I1463,M1462)</f>
        <v>0.317</v>
      </c>
      <c r="T1463" s="31">
        <f t="shared" ref="T1463" si="14383">AVERAGE(J1463,N1462)</f>
        <v>0.13200000000000001</v>
      </c>
      <c r="U1463" s="31">
        <f t="shared" ref="U1463" si="14384">AVERAGE(K1463,O1462)</f>
        <v>0.246</v>
      </c>
      <c r="V1463" s="17">
        <f>Q1463*Q1462/'Advanced - Road'!$S$33</f>
        <v>101.22850380336297</v>
      </c>
      <c r="W1463" s="17">
        <f t="shared" ref="W1463" si="14385">W1462</f>
        <v>101.2311444483131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0.505</v>
      </c>
      <c r="I1464" s="32">
        <f>VLOOKUP($C1464,'Four Factors - Road'!$B:$O,8,FALSE)</f>
        <v>0.28399999999999997</v>
      </c>
      <c r="J1464" s="32">
        <f>VLOOKUP($C1464,'Four Factors - Road'!$B:$O,9,FALSE)/100</f>
        <v>0.14199999999999999</v>
      </c>
      <c r="K1464" s="32">
        <f>VLOOKUP($C1464,'Four Factors - Road'!$B:$O,10,FALSE)/100</f>
        <v>0.222</v>
      </c>
      <c r="L1464" s="32">
        <f>VLOOKUP($C1464,'Four Factors - Road'!$B:$O,11,FALSE)/100</f>
        <v>0.51800000000000002</v>
      </c>
      <c r="M1464" s="32">
        <f>VLOOKUP($C1464,'Four Factors - Road'!$B:$O,12,FALSE)</f>
        <v>0.32200000000000001</v>
      </c>
      <c r="N1464" s="32">
        <f>VLOOKUP($C1464,'Four Factors - Road'!$B:$O,13,FALSE)/100</f>
        <v>0.126</v>
      </c>
      <c r="O1464" s="32">
        <f>VLOOKUP($C1464,'Four Factors - Road'!$B:$O,14,FALSE)/100</f>
        <v>0.24</v>
      </c>
      <c r="P1464" s="21">
        <f>VLOOKUP($C1464,'Advanced - Road'!B:T,18,FALSE)</f>
        <v>100.05</v>
      </c>
      <c r="Q1464" s="21">
        <f>(P1464+'Advanced - Road'!$S$33)/2</f>
        <v>99.435460878885323</v>
      </c>
      <c r="R1464" s="32">
        <f t="shared" ref="R1464" si="14389">AVERAGE(H1464,L1465)</f>
        <v>0.501</v>
      </c>
      <c r="S1464" s="32">
        <f t="shared" ref="S1464" si="14390">AVERAGE(I1464,M1465)</f>
        <v>0.28249999999999997</v>
      </c>
      <c r="T1464" s="32">
        <f t="shared" ref="T1464" si="14391">AVERAGE(J1464,N1465)</f>
        <v>0.14599999999999999</v>
      </c>
      <c r="U1464" s="32">
        <f t="shared" ref="U1464" si="14392">AVERAGE(K1464,O1465)</f>
        <v>0.23049999999999998</v>
      </c>
      <c r="V1464" s="21">
        <f>Q1464*Q1465/'Advanced - Home'!$S$33</f>
        <v>99.352057928449426</v>
      </c>
      <c r="W1464" s="21">
        <f t="shared" ref="W1464" si="14393">AVERAGE(V1464:V1465)</f>
        <v>99.349466367639835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0.52500000000000002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98.732883172561628</v>
      </c>
      <c r="R1465" s="32">
        <f t="shared" ref="R1465" si="14401">AVERAGE(H1465,L1464)</f>
        <v>0.52150000000000007</v>
      </c>
      <c r="S1465" s="32">
        <f t="shared" ref="S1465" si="14402">AVERAGE(I1465,M1464)</f>
        <v>0.28649999999999998</v>
      </c>
      <c r="T1465" s="32">
        <f t="shared" ref="T1465" si="14403">AVERAGE(J1465,N1464)</f>
        <v>0.129</v>
      </c>
      <c r="U1465" s="32">
        <f t="shared" ref="U1465" si="14404">AVERAGE(K1465,O1464)</f>
        <v>0.218</v>
      </c>
      <c r="V1465" s="21">
        <f>Q1465*Q1464/'Advanced - Road'!$S$33</f>
        <v>99.346874806830243</v>
      </c>
      <c r="W1465" s="21">
        <f t="shared" ref="W1465" si="14405">W1464</f>
        <v>99.349466367639835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0.505</v>
      </c>
      <c r="I1466" s="31">
        <f>VLOOKUP($C1466,'Four Factors - Road'!$B:$O,8,FALSE)</f>
        <v>0.28399999999999997</v>
      </c>
      <c r="J1466" s="31">
        <f>VLOOKUP($C1466,'Four Factors - Road'!$B:$O,9,FALSE)/100</f>
        <v>0.14199999999999999</v>
      </c>
      <c r="K1466" s="31">
        <f>VLOOKUP($C1466,'Four Factors - Road'!$B:$O,10,FALSE)/100</f>
        <v>0.222</v>
      </c>
      <c r="L1466" s="31">
        <f>VLOOKUP($C1466,'Four Factors - Road'!$B:$O,11,FALSE)/100</f>
        <v>0.51800000000000002</v>
      </c>
      <c r="M1466" s="31">
        <f>VLOOKUP($C1466,'Four Factors - Road'!$B:$O,12,FALSE)</f>
        <v>0.32200000000000001</v>
      </c>
      <c r="N1466" s="31">
        <f>VLOOKUP($C1466,'Four Factors - Road'!$B:$O,13,FALSE)/100</f>
        <v>0.126</v>
      </c>
      <c r="O1466" s="31">
        <f>VLOOKUP($C1466,'Four Factors - Road'!$B:$O,14,FALSE)/100</f>
        <v>0.24</v>
      </c>
      <c r="P1466" s="17">
        <f>VLOOKUP($C1466,'Advanced - Road'!B:T,18,FALSE)</f>
        <v>100.05</v>
      </c>
      <c r="Q1466" s="17">
        <f>(P1466+'Advanced - Road'!$S$33)/2</f>
        <v>99.435460878885323</v>
      </c>
      <c r="R1466" s="31">
        <f t="shared" ref="R1466" si="14409">AVERAGE(H1466,L1467)</f>
        <v>0.4965</v>
      </c>
      <c r="S1466" s="31">
        <f t="shared" ref="S1466" si="14410">AVERAGE(I1466,M1467)</f>
        <v>0.28249999999999997</v>
      </c>
      <c r="T1466" s="31">
        <f t="shared" ref="T1466" si="14411">AVERAGE(J1466,N1467)</f>
        <v>0.14649999999999999</v>
      </c>
      <c r="U1466" s="31">
        <f t="shared" ref="U1466" si="14412">AVERAGE(K1466,O1467)</f>
        <v>0.23499999999999999</v>
      </c>
      <c r="V1466" s="17">
        <f>Q1466*Q1467/'Advanced - Home'!$S$33</f>
        <v>99.246399451280709</v>
      </c>
      <c r="W1466" s="17">
        <f t="shared" ref="W1466" si="14413">AVERAGE(V1466:V1467)</f>
        <v>99.243810646532495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0.53799999999999992</v>
      </c>
      <c r="I1467" s="31">
        <f>VLOOKUP($C1467,'Four Factors - Home'!$B:$O,8,FALSE)</f>
        <v>0.29599999999999999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0.48799999999999999</v>
      </c>
      <c r="M1467" s="31">
        <f>VLOOKUP($C1467,'Four Factors - Home'!$B:$O,12,FALSE)</f>
        <v>0.28100000000000003</v>
      </c>
      <c r="N1467" s="31">
        <f>VLOOKUP($C1467,'Four Factors - Home'!$B:$O,13,FALSE)/100</f>
        <v>0.151</v>
      </c>
      <c r="O1467" s="31">
        <f>VLOOKUP($C1467,'Four Factors - Home'!$B:$O,14,FALSE)/100</f>
        <v>0.248</v>
      </c>
      <c r="P1467" s="17">
        <f>VLOOKUP($C1467,'Advanced - Home'!B:T,18,FALSE)</f>
        <v>98.44</v>
      </c>
      <c r="Q1467" s="17">
        <f>(P1467+'Advanced - Home'!$S$33)/2</f>
        <v>98.62788317256161</v>
      </c>
      <c r="R1467" s="31">
        <f t="shared" ref="R1467" si="14421">AVERAGE(H1467,L1466)</f>
        <v>0.52800000000000002</v>
      </c>
      <c r="S1467" s="31">
        <f t="shared" ref="S1467" si="14422">AVERAGE(I1467,M1466)</f>
        <v>0.309</v>
      </c>
      <c r="T1467" s="31">
        <f t="shared" ref="T1467" si="14423">AVERAGE(J1467,N1466)</f>
        <v>0.13100000000000001</v>
      </c>
      <c r="U1467" s="31">
        <f t="shared" ref="U1467" si="14424">AVERAGE(K1467,O1466)</f>
        <v>0.23049999999999998</v>
      </c>
      <c r="V1467" s="17">
        <f>Q1467*Q1466/'Advanced - Road'!$S$33</f>
        <v>99.241221841784267</v>
      </c>
      <c r="W1467" s="17">
        <f t="shared" ref="W1467" si="14425">W1466</f>
        <v>99.243810646532495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0.505</v>
      </c>
      <c r="I1468" s="32">
        <f>VLOOKUP($C1468,'Four Factors - Road'!$B:$O,8,FALSE)</f>
        <v>0.28399999999999997</v>
      </c>
      <c r="J1468" s="32">
        <f>VLOOKUP($C1468,'Four Factors - Road'!$B:$O,9,FALSE)/100</f>
        <v>0.14199999999999999</v>
      </c>
      <c r="K1468" s="32">
        <f>VLOOKUP($C1468,'Four Factors - Road'!$B:$O,10,FALSE)/100</f>
        <v>0.222</v>
      </c>
      <c r="L1468" s="32">
        <f>VLOOKUP($C1468,'Four Factors - Road'!$B:$O,11,FALSE)/100</f>
        <v>0.51800000000000002</v>
      </c>
      <c r="M1468" s="32">
        <f>VLOOKUP($C1468,'Four Factors - Road'!$B:$O,12,FALSE)</f>
        <v>0.32200000000000001</v>
      </c>
      <c r="N1468" s="32">
        <f>VLOOKUP($C1468,'Four Factors - Road'!$B:$O,13,FALSE)/100</f>
        <v>0.126</v>
      </c>
      <c r="O1468" s="32">
        <f>VLOOKUP($C1468,'Four Factors - Road'!$B:$O,14,FALSE)/100</f>
        <v>0.24</v>
      </c>
      <c r="P1468" s="21">
        <f>VLOOKUP($C1468,'Advanced - Road'!B:T,18,FALSE)</f>
        <v>100.05</v>
      </c>
      <c r="Q1468" s="21">
        <f>(P1468+'Advanced - Road'!$S$33)/2</f>
        <v>99.435460878885323</v>
      </c>
      <c r="R1468" s="32">
        <f t="shared" ref="R1468" si="14429">AVERAGE(H1468,L1469)</f>
        <v>0.51849999999999996</v>
      </c>
      <c r="S1468" s="32">
        <f t="shared" ref="S1468" si="14430">AVERAGE(I1468,M1469)</f>
        <v>0.27600000000000002</v>
      </c>
      <c r="T1468" s="32">
        <f t="shared" ref="T1468" si="14431">AVERAGE(J1468,N1469)</f>
        <v>0.14300000000000002</v>
      </c>
      <c r="U1468" s="32">
        <f t="shared" ref="U1468" si="14432">AVERAGE(K1468,O1469)</f>
        <v>0.22799999999999998</v>
      </c>
      <c r="V1468" s="21">
        <f>Q1468*Q1469/'Advanced - Home'!$S$33</f>
        <v>100.20738845791026</v>
      </c>
      <c r="W1468" s="21">
        <f t="shared" ref="W1468" si="14433">AVERAGE(V1468:V1469)</f>
        <v>100.20477458612768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0.51500000000000001</v>
      </c>
      <c r="I1469" s="32">
        <f>VLOOKUP($C1469,'Four Factors - Home'!$B:$O,8,FALSE)</f>
        <v>0.26200000000000001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0.26400000000000001</v>
      </c>
      <c r="L1469" s="32">
        <f>VLOOKUP($C1469,'Four Factors - Home'!$B:$O,11,FALSE)/100</f>
        <v>0.53200000000000003</v>
      </c>
      <c r="M1469" s="32">
        <f>VLOOKUP($C1469,'Four Factors - Home'!$B:$O,12,FALSE)</f>
        <v>0.26800000000000002</v>
      </c>
      <c r="N1469" s="32">
        <f>VLOOKUP($C1469,'Four Factors - Home'!$B:$O,13,FALSE)/100</f>
        <v>0.14400000000000002</v>
      </c>
      <c r="O1469" s="32">
        <f>VLOOKUP($C1469,'Four Factors - Home'!$B:$O,14,FALSE)/100</f>
        <v>0.23399999999999999</v>
      </c>
      <c r="P1469" s="21">
        <f>VLOOKUP($C1469,'Advanced - Home'!B:T,18,FALSE)</f>
        <v>100.35</v>
      </c>
      <c r="Q1469" s="21">
        <f>(P1469+'Advanced - Home'!$S$33)/2</f>
        <v>99.582883172561623</v>
      </c>
      <c r="R1469" s="32">
        <f t="shared" ref="R1469" si="14441">AVERAGE(H1469,L1468)</f>
        <v>0.51649999999999996</v>
      </c>
      <c r="S1469" s="32">
        <f t="shared" ref="S1469" si="14442">AVERAGE(I1469,M1468)</f>
        <v>0.29200000000000004</v>
      </c>
      <c r="T1469" s="32">
        <f t="shared" ref="T1469" si="14443">AVERAGE(J1469,N1468)</f>
        <v>0.13650000000000001</v>
      </c>
      <c r="U1469" s="32">
        <f t="shared" ref="U1469" si="14444">AVERAGE(K1469,O1468)</f>
        <v>0.252</v>
      </c>
      <c r="V1469" s="21">
        <f>Q1469*Q1468/'Advanced - Road'!$S$33</f>
        <v>100.20216071434513</v>
      </c>
      <c r="W1469" s="21">
        <f t="shared" ref="W1469" si="14445">W1468</f>
        <v>100.20477458612768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0.505</v>
      </c>
      <c r="I1470" s="31">
        <f>VLOOKUP($C1470,'Four Factors - Road'!$B:$O,8,FALSE)</f>
        <v>0.28399999999999997</v>
      </c>
      <c r="J1470" s="31">
        <f>VLOOKUP($C1470,'Four Factors - Road'!$B:$O,9,FALSE)/100</f>
        <v>0.14199999999999999</v>
      </c>
      <c r="K1470" s="31">
        <f>VLOOKUP($C1470,'Four Factors - Road'!$B:$O,10,FALSE)/100</f>
        <v>0.222</v>
      </c>
      <c r="L1470" s="31">
        <f>VLOOKUP($C1470,'Four Factors - Road'!$B:$O,11,FALSE)/100</f>
        <v>0.51800000000000002</v>
      </c>
      <c r="M1470" s="31">
        <f>VLOOKUP($C1470,'Four Factors - Road'!$B:$O,12,FALSE)</f>
        <v>0.32200000000000001</v>
      </c>
      <c r="N1470" s="31">
        <f>VLOOKUP($C1470,'Four Factors - Road'!$B:$O,13,FALSE)/100</f>
        <v>0.126</v>
      </c>
      <c r="O1470" s="31">
        <f>VLOOKUP($C1470,'Four Factors - Road'!$B:$O,14,FALSE)/100</f>
        <v>0.24</v>
      </c>
      <c r="P1470" s="17">
        <f>VLOOKUP($C1470,'Advanced - Road'!B:T,18,FALSE)</f>
        <v>100.05</v>
      </c>
      <c r="Q1470" s="17">
        <f>(P1470+'Advanced - Road'!$S$33)/2</f>
        <v>99.435460878885323</v>
      </c>
      <c r="R1470" s="31">
        <f t="shared" ref="R1470" si="14449">AVERAGE(H1470,L1471)</f>
        <v>0.49099999999999999</v>
      </c>
      <c r="S1470" s="31">
        <f t="shared" ref="S1470" si="14450">AVERAGE(I1470,M1471)</f>
        <v>0.31799999999999995</v>
      </c>
      <c r="T1470" s="31">
        <f t="shared" ref="T1470" si="14451">AVERAGE(J1470,N1471)</f>
        <v>0.14649999999999999</v>
      </c>
      <c r="U1470" s="31">
        <f t="shared" ref="U1470" si="14452">AVERAGE(K1470,O1471)</f>
        <v>0.217</v>
      </c>
      <c r="V1470" s="17">
        <f>Q1470*Q1471/'Advanced - Home'!$S$33</f>
        <v>97.968435013145125</v>
      </c>
      <c r="W1470" s="17">
        <f t="shared" ref="W1470" si="14453">AVERAGE(V1470:V1471)</f>
        <v>97.965879543615344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4</v>
      </c>
      <c r="AA1470" s="19">
        <f t="shared" ref="AA1470" si="14455">Y1470+Y1471</f>
        <v>210</v>
      </c>
      <c r="AB1470" s="4">
        <f t="shared" ref="AB1470" si="14456">D1470-Z1470</f>
        <v>-4</v>
      </c>
      <c r="AC1470" s="4">
        <f t="shared" ref="AC1470" si="14457">AA1470-E1470</f>
        <v>210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0.46899999999999997</v>
      </c>
      <c r="I1471" s="31">
        <f>VLOOKUP($C1471,'Four Factors - Home'!$B:$O,8,FALSE)</f>
        <v>0.29699999999999999</v>
      </c>
      <c r="J1471" s="31">
        <f>VLOOKUP($C1471,'Four Factors - Home'!$B:$O,9,FALSE)/100</f>
        <v>0.14199999999999999</v>
      </c>
      <c r="K1471" s="31">
        <f>VLOOKUP($C1471,'Four Factors - Home'!$B:$O,10,FALSE)/100</f>
        <v>0.27399999999999997</v>
      </c>
      <c r="L1471" s="31">
        <f>VLOOKUP($C1471,'Four Factors - Home'!$B:$O,11,FALSE)/100</f>
        <v>0.47700000000000004</v>
      </c>
      <c r="M1471" s="31">
        <f>VLOOKUP($C1471,'Four Factors - Home'!$B:$O,12,FALSE)</f>
        <v>0.35199999999999998</v>
      </c>
      <c r="N1471" s="31">
        <f>VLOOKUP($C1471,'Four Factors - Home'!$B:$O,13,FALSE)/100</f>
        <v>0.151</v>
      </c>
      <c r="O1471" s="31">
        <f>VLOOKUP($C1471,'Four Factors - Home'!$B:$O,14,FALSE)/100</f>
        <v>0.21199999999999999</v>
      </c>
      <c r="P1471" s="17">
        <f>VLOOKUP($C1471,'Advanced - Home'!B:T,18,FALSE)</f>
        <v>95.9</v>
      </c>
      <c r="Q1471" s="17">
        <f>(P1471+'Advanced - Home'!$S$33)/2</f>
        <v>97.357883172561628</v>
      </c>
      <c r="R1471" s="31">
        <f t="shared" ref="R1471" si="14461">AVERAGE(H1471,L1470)</f>
        <v>0.49349999999999999</v>
      </c>
      <c r="S1471" s="31">
        <f t="shared" ref="S1471" si="14462">AVERAGE(I1471,M1470)</f>
        <v>0.3095</v>
      </c>
      <c r="T1471" s="31">
        <f t="shared" ref="T1471" si="14463">AVERAGE(J1471,N1470)</f>
        <v>0.13400000000000001</v>
      </c>
      <c r="U1471" s="31">
        <f t="shared" ref="U1471" si="14464">AVERAGE(K1471,O1470)</f>
        <v>0.25700000000000001</v>
      </c>
      <c r="V1471" s="17">
        <f>Q1471*Q1470/'Advanced - Road'!$S$33</f>
        <v>97.963324074085563</v>
      </c>
      <c r="W1471" s="17">
        <f t="shared" ref="W1471" si="14465">W1470</f>
        <v>97.965879543615344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-4</v>
      </c>
      <c r="AA1471" s="19">
        <f t="shared" ref="AA1471" si="14467">AA1470</f>
        <v>210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0.505</v>
      </c>
      <c r="I1472" s="32">
        <f>VLOOKUP($C1472,'Four Factors - Road'!$B:$O,8,FALSE)</f>
        <v>0.28399999999999997</v>
      </c>
      <c r="J1472" s="32">
        <f>VLOOKUP($C1472,'Four Factors - Road'!$B:$O,9,FALSE)/100</f>
        <v>0.14199999999999999</v>
      </c>
      <c r="K1472" s="32">
        <f>VLOOKUP($C1472,'Four Factors - Road'!$B:$O,10,FALSE)/100</f>
        <v>0.222</v>
      </c>
      <c r="L1472" s="32">
        <f>VLOOKUP($C1472,'Four Factors - Road'!$B:$O,11,FALSE)/100</f>
        <v>0.51800000000000002</v>
      </c>
      <c r="M1472" s="32">
        <f>VLOOKUP($C1472,'Four Factors - Road'!$B:$O,12,FALSE)</f>
        <v>0.32200000000000001</v>
      </c>
      <c r="N1472" s="32">
        <f>VLOOKUP($C1472,'Four Factors - Road'!$B:$O,13,FALSE)/100</f>
        <v>0.126</v>
      </c>
      <c r="O1472" s="32">
        <f>VLOOKUP($C1472,'Four Factors - Road'!$B:$O,14,FALSE)/100</f>
        <v>0.24</v>
      </c>
      <c r="P1472" s="21">
        <f>VLOOKUP($C1472,'Advanced - Road'!B:T,18,FALSE)</f>
        <v>100.05</v>
      </c>
      <c r="Q1472" s="21">
        <f>(P1472+'Advanced - Road'!$S$33)/2</f>
        <v>99.435460878885323</v>
      </c>
      <c r="R1472" s="32">
        <f t="shared" ref="R1472" si="14469">AVERAGE(H1472,L1473)</f>
        <v>0.497</v>
      </c>
      <c r="S1472" s="32">
        <f t="shared" ref="S1472" si="14470">AVERAGE(I1472,M1473)</f>
        <v>0.27300000000000002</v>
      </c>
      <c r="T1472" s="32">
        <f t="shared" ref="T1472" si="14471">AVERAGE(J1472,N1473)</f>
        <v>0.13800000000000001</v>
      </c>
      <c r="U1472" s="32">
        <f t="shared" ref="U1472" si="14472">AVERAGE(K1472,O1473)</f>
        <v>0.222</v>
      </c>
      <c r="V1472" s="21">
        <f>Q1472*Q1473/'Advanced - Home'!$S$33</f>
        <v>99.120615549889422</v>
      </c>
      <c r="W1472" s="21">
        <f t="shared" ref="W1472" si="14473">AVERAGE(V1472:V1473)</f>
        <v>99.118030026166622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105</v>
      </c>
      <c r="Z1472" s="23">
        <f t="shared" ref="Z1472" si="14474">Y1473-Y1472</f>
        <v>6</v>
      </c>
      <c r="AA1472" s="23">
        <f t="shared" ref="AA1472" si="14475">Y1472+Y1473</f>
        <v>216</v>
      </c>
      <c r="AB1472" s="22">
        <f t="shared" ref="AB1472" si="14476">D1472-Z1472</f>
        <v>-6</v>
      </c>
      <c r="AC1472" s="22">
        <f t="shared" ref="AC1472" si="14477">AA1472-E1472</f>
        <v>216</v>
      </c>
      <c r="AD1472" s="22">
        <f t="shared" si="14137"/>
        <v>105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0.53100000000000003</v>
      </c>
      <c r="I1473" s="32">
        <f>VLOOKUP($C1473,'Four Factors - Home'!$B:$O,8,FALSE)</f>
        <v>0.27100000000000002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0.221</v>
      </c>
      <c r="L1473" s="32">
        <f>VLOOKUP($C1473,'Four Factors - Home'!$B:$O,11,FALSE)/100</f>
        <v>0.48899999999999999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0.222</v>
      </c>
      <c r="P1473" s="21">
        <f>VLOOKUP($C1473,'Advanced - Home'!B:T,18,FALSE)</f>
        <v>98.19</v>
      </c>
      <c r="Q1473" s="21">
        <f>(P1473+'Advanced - Home'!$S$33)/2</f>
        <v>98.50288317256161</v>
      </c>
      <c r="R1473" s="32">
        <f t="shared" ref="R1473" si="14481">AVERAGE(H1473,L1472)</f>
        <v>0.52449999999999997</v>
      </c>
      <c r="S1473" s="32">
        <f t="shared" ref="S1473" si="14482">AVERAGE(I1473,M1472)</f>
        <v>0.29649999999999999</v>
      </c>
      <c r="T1473" s="32">
        <f t="shared" ref="T1473" si="14483">AVERAGE(J1473,N1472)</f>
        <v>0.13250000000000001</v>
      </c>
      <c r="U1473" s="32">
        <f t="shared" ref="U1473" si="14484">AVERAGE(K1473,O1472)</f>
        <v>0.23049999999999998</v>
      </c>
      <c r="V1473" s="21">
        <f>Q1473*Q1472/'Advanced - Road'!$S$33</f>
        <v>99.115444502443836</v>
      </c>
      <c r="W1473" s="21">
        <f t="shared" ref="W1473" si="14485">W1472</f>
        <v>99.118030026166622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-6</v>
      </c>
      <c r="AA1473" s="23">
        <f t="shared" ref="AA1473" si="14487">AA1472</f>
        <v>216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0.505</v>
      </c>
      <c r="I1474" s="31">
        <f>VLOOKUP($C1474,'Four Factors - Road'!$B:$O,8,FALSE)</f>
        <v>0.28399999999999997</v>
      </c>
      <c r="J1474" s="31">
        <f>VLOOKUP($C1474,'Four Factors - Road'!$B:$O,9,FALSE)/100</f>
        <v>0.14199999999999999</v>
      </c>
      <c r="K1474" s="31">
        <f>VLOOKUP($C1474,'Four Factors - Road'!$B:$O,10,FALSE)/100</f>
        <v>0.222</v>
      </c>
      <c r="L1474" s="31">
        <f>VLOOKUP($C1474,'Four Factors - Road'!$B:$O,11,FALSE)/100</f>
        <v>0.51800000000000002</v>
      </c>
      <c r="M1474" s="31">
        <f>VLOOKUP($C1474,'Four Factors - Road'!$B:$O,12,FALSE)</f>
        <v>0.32200000000000001</v>
      </c>
      <c r="N1474" s="31">
        <f>VLOOKUP($C1474,'Four Factors - Road'!$B:$O,13,FALSE)/100</f>
        <v>0.126</v>
      </c>
      <c r="O1474" s="31">
        <f>VLOOKUP($C1474,'Four Factors - Road'!$B:$O,14,FALSE)/100</f>
        <v>0.24</v>
      </c>
      <c r="P1474" s="17">
        <f>VLOOKUP($C1474,'Advanced - Road'!B:T,18,FALSE)</f>
        <v>100.05</v>
      </c>
      <c r="Q1474" s="17">
        <f>(P1474+'Advanced - Road'!$S$33)/2</f>
        <v>99.435460878885323</v>
      </c>
      <c r="R1474" s="31">
        <f t="shared" ref="R1474" si="14489">AVERAGE(H1474,L1475)</f>
        <v>0.51449999999999996</v>
      </c>
      <c r="S1474" s="31">
        <f t="shared" ref="S1474" si="14490">AVERAGE(I1474,M1475)</f>
        <v>0.29349999999999998</v>
      </c>
      <c r="T1474" s="31">
        <f t="shared" ref="T1474" si="14491">AVERAGE(J1474,N1475)</f>
        <v>0.152</v>
      </c>
      <c r="U1474" s="31">
        <f t="shared" ref="U1474" si="14492">AVERAGE(K1474,O1475)</f>
        <v>0.22799999999999998</v>
      </c>
      <c r="V1474" s="17">
        <f>Q1474*Q1475/'Advanced - Home'!$S$33</f>
        <v>99.186023178612885</v>
      </c>
      <c r="W1474" s="17">
        <f t="shared" ref="W1474" si="14493">AVERAGE(V1474:V1475)</f>
        <v>99.18343594875688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0.53500000000000003</v>
      </c>
      <c r="I1475" s="31">
        <f>VLOOKUP($C1475,'Four Factors - Home'!$B:$O,8,FALSE)</f>
        <v>0.29599999999999999</v>
      </c>
      <c r="J1475" s="31">
        <f>VLOOKUP($C1475,'Four Factors - Home'!$B:$O,9,FALSE)/100</f>
        <v>0.14099999999999999</v>
      </c>
      <c r="K1475" s="31">
        <f>VLOOKUP($C1475,'Four Factors - Home'!$B:$O,10,FALSE)/100</f>
        <v>0.21199999999999999</v>
      </c>
      <c r="L1475" s="31">
        <f>VLOOKUP($C1475,'Four Factors - Home'!$B:$O,11,FALSE)/100</f>
        <v>0.52400000000000002</v>
      </c>
      <c r="M1475" s="31">
        <f>VLOOKUP($C1475,'Four Factors - Home'!$B:$O,12,FALSE)</f>
        <v>0.30299999999999999</v>
      </c>
      <c r="N1475" s="31">
        <f>VLOOKUP($C1475,'Four Factors - Home'!$B:$O,13,FALSE)/100</f>
        <v>0.16200000000000001</v>
      </c>
      <c r="O1475" s="31">
        <f>VLOOKUP($C1475,'Four Factors - Home'!$B:$O,14,FALSE)/100</f>
        <v>0.23399999999999999</v>
      </c>
      <c r="P1475" s="17">
        <f>VLOOKUP($C1475,'Advanced - Home'!B:T,18,FALSE)</f>
        <v>98.32</v>
      </c>
      <c r="Q1475" s="17">
        <f>(P1475+'Advanced - Home'!$S$33)/2</f>
        <v>98.567883172561608</v>
      </c>
      <c r="R1475" s="31">
        <f t="shared" ref="R1475" si="14501">AVERAGE(H1475,L1474)</f>
        <v>0.52649999999999997</v>
      </c>
      <c r="S1475" s="31">
        <f t="shared" ref="S1475" si="14502">AVERAGE(I1475,M1474)</f>
        <v>0.309</v>
      </c>
      <c r="T1475" s="31">
        <f t="shared" ref="T1475" si="14503">AVERAGE(J1475,N1474)</f>
        <v>0.13350000000000001</v>
      </c>
      <c r="U1475" s="31">
        <f t="shared" ref="U1475" si="14504">AVERAGE(K1475,O1474)</f>
        <v>0.22599999999999998</v>
      </c>
      <c r="V1475" s="17">
        <f>Q1475*Q1474/'Advanced - Road'!$S$33</f>
        <v>99.180848718900862</v>
      </c>
      <c r="W1475" s="17">
        <f t="shared" ref="W1475" si="14505">W1474</f>
        <v>99.18343594875688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0.505</v>
      </c>
      <c r="I1476" s="32">
        <f>VLOOKUP($C1476,'Four Factors - Road'!$B:$O,8,FALSE)</f>
        <v>0.28399999999999997</v>
      </c>
      <c r="J1476" s="32">
        <f>VLOOKUP($C1476,'Four Factors - Road'!$B:$O,9,FALSE)/100</f>
        <v>0.14199999999999999</v>
      </c>
      <c r="K1476" s="32">
        <f>VLOOKUP($C1476,'Four Factors - Road'!$B:$O,10,FALSE)/100</f>
        <v>0.222</v>
      </c>
      <c r="L1476" s="32">
        <f>VLOOKUP($C1476,'Four Factors - Road'!$B:$O,11,FALSE)/100</f>
        <v>0.51800000000000002</v>
      </c>
      <c r="M1476" s="32">
        <f>VLOOKUP($C1476,'Four Factors - Road'!$B:$O,12,FALSE)</f>
        <v>0.32200000000000001</v>
      </c>
      <c r="N1476" s="32">
        <f>VLOOKUP($C1476,'Four Factors - Road'!$B:$O,13,FALSE)/100</f>
        <v>0.126</v>
      </c>
      <c r="O1476" s="32">
        <f>VLOOKUP($C1476,'Four Factors - Road'!$B:$O,14,FALSE)/100</f>
        <v>0.24</v>
      </c>
      <c r="P1476" s="21">
        <f>VLOOKUP($C1476,'Advanced - Road'!B:T,18,FALSE)</f>
        <v>100.05</v>
      </c>
      <c r="Q1476" s="21">
        <f>(P1476+'Advanced - Road'!$S$33)/2</f>
        <v>99.435460878885323</v>
      </c>
      <c r="R1476" s="32">
        <f t="shared" ref="R1476" si="14509">AVERAGE(H1476,L1477)</f>
        <v>0.51750000000000007</v>
      </c>
      <c r="S1476" s="32">
        <f t="shared" ref="S1476" si="14510">AVERAGE(I1476,M1477)</f>
        <v>0.27849999999999997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0.2195</v>
      </c>
      <c r="V1476" s="21">
        <f>Q1476*Q1477/'Advanced - Home'!$S$33</f>
        <v>98.340755361263362</v>
      </c>
      <c r="W1476" s="21">
        <f t="shared" ref="W1476" si="14513">AVERAGE(V1476:V1477)</f>
        <v>98.338190179898277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97.727883172561619</v>
      </c>
      <c r="R1477" s="32">
        <f t="shared" ref="R1477" si="14521">AVERAGE(H1477,L1476)</f>
        <v>0.52100000000000002</v>
      </c>
      <c r="S1477" s="32">
        <f t="shared" ref="S1477" si="14522">AVERAGE(I1477,M1476)</f>
        <v>0.309</v>
      </c>
      <c r="T1477" s="32">
        <f t="shared" ref="T1477" si="14523">AVERAGE(J1477,N1476)</f>
        <v>0.13800000000000001</v>
      </c>
      <c r="U1477" s="32">
        <f t="shared" ref="U1477" si="14524">AVERAGE(K1477,O1476)</f>
        <v>0.25449999999999995</v>
      </c>
      <c r="V1477" s="21">
        <f>Q1477*Q1476/'Advanced - Road'!$S$33</f>
        <v>98.335624998533206</v>
      </c>
      <c r="W1477" s="21">
        <f t="shared" ref="W1477" si="14525">W1476</f>
        <v>98.338190179898277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0.505</v>
      </c>
      <c r="I1478" s="31">
        <f>VLOOKUP($C1478,'Four Factors - Road'!$B:$O,8,FALSE)</f>
        <v>0.28399999999999997</v>
      </c>
      <c r="J1478" s="31">
        <f>VLOOKUP($C1478,'Four Factors - Road'!$B:$O,9,FALSE)/100</f>
        <v>0.14199999999999999</v>
      </c>
      <c r="K1478" s="31">
        <f>VLOOKUP($C1478,'Four Factors - Road'!$B:$O,10,FALSE)/100</f>
        <v>0.222</v>
      </c>
      <c r="L1478" s="31">
        <f>VLOOKUP($C1478,'Four Factors - Road'!$B:$O,11,FALSE)/100</f>
        <v>0.51800000000000002</v>
      </c>
      <c r="M1478" s="31">
        <f>VLOOKUP($C1478,'Four Factors - Road'!$B:$O,12,FALSE)</f>
        <v>0.32200000000000001</v>
      </c>
      <c r="N1478" s="31">
        <f>VLOOKUP($C1478,'Four Factors - Road'!$B:$O,13,FALSE)/100</f>
        <v>0.126</v>
      </c>
      <c r="O1478" s="31">
        <f>VLOOKUP($C1478,'Four Factors - Road'!$B:$O,14,FALSE)/100</f>
        <v>0.24</v>
      </c>
      <c r="P1478" s="17">
        <f>VLOOKUP($C1478,'Advanced - Road'!B:T,18,FALSE)</f>
        <v>100.05</v>
      </c>
      <c r="Q1478" s="17">
        <f>(P1478+'Advanced - Road'!$S$33)/2</f>
        <v>99.435460878885323</v>
      </c>
      <c r="R1478" s="31">
        <f t="shared" ref="R1478" si="14529">AVERAGE(H1478,L1479)</f>
        <v>0.504</v>
      </c>
      <c r="S1478" s="31">
        <f t="shared" ref="S1478" si="14530">AVERAGE(I1478,M1479)</f>
        <v>0.26200000000000001</v>
      </c>
      <c r="T1478" s="31">
        <f t="shared" ref="T1478" si="14531">AVERAGE(J1478,N1479)</f>
        <v>0.13650000000000001</v>
      </c>
      <c r="U1478" s="31">
        <f t="shared" ref="U1478" si="14532">AVERAGE(K1478,O1479)</f>
        <v>0.22449999999999998</v>
      </c>
      <c r="V1478" s="17">
        <f>Q1478*Q1479/'Advanced - Home'!$S$33</f>
        <v>100.42876812435895</v>
      </c>
      <c r="W1478" s="17">
        <f t="shared" ref="W1478" si="14533">AVERAGE(V1478:V1479)</f>
        <v>100.42614847797162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0.26300000000000001</v>
      </c>
      <c r="J1479" s="31">
        <f>VLOOKUP($C1479,'Four Factors - Home'!$B:$O,9,FALSE)/100</f>
        <v>0.12300000000000001</v>
      </c>
      <c r="K1479" s="31">
        <f>VLOOKUP($C1479,'Four Factors - Home'!$B:$O,10,FALSE)/100</f>
        <v>0.184</v>
      </c>
      <c r="L1479" s="31">
        <f>VLOOKUP($C1479,'Four Factors - Home'!$B:$O,11,FALSE)/100</f>
        <v>0.503</v>
      </c>
      <c r="M1479" s="31">
        <f>VLOOKUP($C1479,'Four Factors - Home'!$B:$O,12,FALSE)</f>
        <v>0.24</v>
      </c>
      <c r="N1479" s="31">
        <f>VLOOKUP($C1479,'Four Factors - Home'!$B:$O,13,FALSE)/100</f>
        <v>0.13100000000000001</v>
      </c>
      <c r="O1479" s="31">
        <f>VLOOKUP($C1479,'Four Factors - Home'!$B:$O,14,FALSE)/100</f>
        <v>0.22699999999999998</v>
      </c>
      <c r="P1479" s="17">
        <f>VLOOKUP($C1479,'Advanced - Home'!B:T,18,FALSE)</f>
        <v>100.79</v>
      </c>
      <c r="Q1479" s="17">
        <f>(P1479+'Advanced - Home'!$S$33)/2</f>
        <v>99.802883172561621</v>
      </c>
      <c r="R1479" s="31">
        <f t="shared" ref="R1479" si="14541">AVERAGE(H1479,L1478)</f>
        <v>0.51049999999999995</v>
      </c>
      <c r="S1479" s="31">
        <f t="shared" ref="S1479" si="14542">AVERAGE(I1479,M1478)</f>
        <v>0.29249999999999998</v>
      </c>
      <c r="T1479" s="31">
        <f t="shared" ref="T1479" si="14543">AVERAGE(J1479,N1478)</f>
        <v>0.1245</v>
      </c>
      <c r="U1479" s="31">
        <f t="shared" ref="U1479" si="14544">AVERAGE(K1479,O1478)</f>
        <v>0.21199999999999999</v>
      </c>
      <c r="V1479" s="17">
        <f>Q1479*Q1478/'Advanced - Road'!$S$33</f>
        <v>100.42352883158428</v>
      </c>
      <c r="W1479" s="17">
        <f t="shared" ref="W1479" si="14545">W1478</f>
        <v>100.42614847797162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0.505</v>
      </c>
      <c r="I1480" s="32">
        <f>VLOOKUP($C1480,'Four Factors - Road'!$B:$O,8,FALSE)</f>
        <v>0.28399999999999997</v>
      </c>
      <c r="J1480" s="32">
        <f>VLOOKUP($C1480,'Four Factors - Road'!$B:$O,9,FALSE)/100</f>
        <v>0.14199999999999999</v>
      </c>
      <c r="K1480" s="32">
        <f>VLOOKUP($C1480,'Four Factors - Road'!$B:$O,10,FALSE)/100</f>
        <v>0.222</v>
      </c>
      <c r="L1480" s="32">
        <f>VLOOKUP($C1480,'Four Factors - Road'!$B:$O,11,FALSE)/100</f>
        <v>0.51800000000000002</v>
      </c>
      <c r="M1480" s="32">
        <f>VLOOKUP($C1480,'Four Factors - Road'!$B:$O,12,FALSE)</f>
        <v>0.32200000000000001</v>
      </c>
      <c r="N1480" s="32">
        <f>VLOOKUP($C1480,'Four Factors - Road'!$B:$O,13,FALSE)/100</f>
        <v>0.126</v>
      </c>
      <c r="O1480" s="32">
        <f>VLOOKUP($C1480,'Four Factors - Road'!$B:$O,14,FALSE)/100</f>
        <v>0.24</v>
      </c>
      <c r="P1480" s="21">
        <f>VLOOKUP($C1480,'Advanced - Road'!B:T,18,FALSE)</f>
        <v>100.05</v>
      </c>
      <c r="Q1480" s="21">
        <f>(P1480+'Advanced - Road'!$S$33)/2</f>
        <v>99.435460878885323</v>
      </c>
      <c r="R1480" s="32">
        <f t="shared" ref="R1480" si="14549">AVERAGE(H1480,L1481)</f>
        <v>0.50649999999999995</v>
      </c>
      <c r="S1480" s="32">
        <f t="shared" ref="S1480" si="14550">AVERAGE(I1480,M1481)</f>
        <v>0.27349999999999997</v>
      </c>
      <c r="T1480" s="32">
        <f t="shared" ref="T1480" si="14551">AVERAGE(J1480,N1481)</f>
        <v>0.13550000000000001</v>
      </c>
      <c r="U1480" s="32">
        <f t="shared" ref="U1480" si="14552">AVERAGE(K1480,O1481)</f>
        <v>0.2455</v>
      </c>
      <c r="V1480" s="21">
        <f>Q1480*Q1481/'Advanced - Home'!$S$33</f>
        <v>99.08539605749985</v>
      </c>
      <c r="W1480" s="21">
        <f t="shared" ref="W1480" si="14553">AVERAGE(V1480:V1481)</f>
        <v>99.082811452464185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98.467883172561613</v>
      </c>
      <c r="R1481" s="32">
        <f t="shared" ref="R1481" si="14561">AVERAGE(H1481,L1480)</f>
        <v>0.51900000000000002</v>
      </c>
      <c r="S1481" s="32">
        <f t="shared" ref="S1481" si="14562">AVERAGE(I1481,M1480)</f>
        <v>0.27600000000000002</v>
      </c>
      <c r="T1481" s="32">
        <f t="shared" ref="T1481" si="14563">AVERAGE(J1481,N1480)</f>
        <v>0.13550000000000001</v>
      </c>
      <c r="U1481" s="32">
        <f t="shared" ref="U1481" si="14564">AVERAGE(K1481,O1480)</f>
        <v>0.25650000000000001</v>
      </c>
      <c r="V1481" s="21">
        <f>Q1481*Q1480/'Advanced - Road'!$S$33</f>
        <v>99.08022684742852</v>
      </c>
      <c r="W1481" s="21">
        <f t="shared" ref="W1481" si="14565">W1480</f>
        <v>99.082811452464185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0.505</v>
      </c>
      <c r="I1482" s="31">
        <f>VLOOKUP($C1482,'Four Factors - Road'!$B:$O,8,FALSE)</f>
        <v>0.28399999999999997</v>
      </c>
      <c r="J1482" s="31">
        <f>VLOOKUP($C1482,'Four Factors - Road'!$B:$O,9,FALSE)/100</f>
        <v>0.14199999999999999</v>
      </c>
      <c r="K1482" s="31">
        <f>VLOOKUP($C1482,'Four Factors - Road'!$B:$O,10,FALSE)/100</f>
        <v>0.222</v>
      </c>
      <c r="L1482" s="31">
        <f>VLOOKUP($C1482,'Four Factors - Road'!$B:$O,11,FALSE)/100</f>
        <v>0.51800000000000002</v>
      </c>
      <c r="M1482" s="31">
        <f>VLOOKUP($C1482,'Four Factors - Road'!$B:$O,12,FALSE)</f>
        <v>0.32200000000000001</v>
      </c>
      <c r="N1482" s="31">
        <f>VLOOKUP($C1482,'Four Factors - Road'!$B:$O,13,FALSE)/100</f>
        <v>0.126</v>
      </c>
      <c r="O1482" s="31">
        <f>VLOOKUP($C1482,'Four Factors - Road'!$B:$O,14,FALSE)/100</f>
        <v>0.24</v>
      </c>
      <c r="P1482" s="17">
        <f>VLOOKUP($C1482,'Advanced - Road'!B:T,18,FALSE)</f>
        <v>100.05</v>
      </c>
      <c r="Q1482" s="17">
        <f>(P1482+'Advanced - Road'!$S$33)/2</f>
        <v>99.435460878885323</v>
      </c>
      <c r="R1482" s="31">
        <f t="shared" ref="R1482" si="14569">AVERAGE(H1482,L1483)</f>
        <v>0.50049999999999994</v>
      </c>
      <c r="S1482" s="31">
        <f t="shared" ref="S1482" si="14570">AVERAGE(I1482,M1483)</f>
        <v>0.27549999999999997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0.2215</v>
      </c>
      <c r="V1482" s="17">
        <f>Q1482*Q1483/'Advanced - Home'!$S$33</f>
        <v>100.44386219252588</v>
      </c>
      <c r="W1482" s="17">
        <f t="shared" ref="W1482" si="14573">AVERAGE(V1482:V1483)</f>
        <v>100.4412421524155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6</v>
      </c>
      <c r="AA1482" s="19">
        <f t="shared" ref="AA1482" si="14575">Y1482+Y1483</f>
        <v>220</v>
      </c>
      <c r="AB1482" s="4">
        <f t="shared" ref="AB1482" si="14576">D1482-Z1482</f>
        <v>-6</v>
      </c>
      <c r="AC1482" s="4">
        <f t="shared" ref="AC1482" si="14577">AA1482-E1482</f>
        <v>220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0.51900000000000002</v>
      </c>
      <c r="I1483" s="31">
        <f>VLOOKUP($C1483,'Four Factors - Home'!$B:$O,8,FALSE)</f>
        <v>0.30199999999999999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0.26800000000000002</v>
      </c>
      <c r="L1483" s="31">
        <f>VLOOKUP($C1483,'Four Factors - Home'!$B:$O,11,FALSE)/100</f>
        <v>0.496</v>
      </c>
      <c r="M1483" s="31">
        <f>VLOOKUP($C1483,'Four Factors - Home'!$B:$O,12,FALSE)</f>
        <v>0.26700000000000002</v>
      </c>
      <c r="N1483" s="31">
        <f>VLOOKUP($C1483,'Four Factors - Home'!$B:$O,13,FALSE)/100</f>
        <v>0.13400000000000001</v>
      </c>
      <c r="O1483" s="31">
        <f>VLOOKUP($C1483,'Four Factors - Home'!$B:$O,14,FALSE)/100</f>
        <v>0.221</v>
      </c>
      <c r="P1483" s="17">
        <f>VLOOKUP($C1483,'Advanced - Home'!B:T,18,FALSE)</f>
        <v>100.82</v>
      </c>
      <c r="Q1483" s="17">
        <f>(P1483+'Advanced - Home'!$S$33)/2</f>
        <v>99.817883172561608</v>
      </c>
      <c r="R1483" s="31">
        <f t="shared" ref="R1483" si="14581">AVERAGE(H1483,L1482)</f>
        <v>0.51849999999999996</v>
      </c>
      <c r="S1483" s="31">
        <f t="shared" ref="S1483" si="14582">AVERAGE(I1483,M1482)</f>
        <v>0.312</v>
      </c>
      <c r="T1483" s="31">
        <f t="shared" ref="T1483" si="14583">AVERAGE(J1483,N1482)</f>
        <v>0.13650000000000001</v>
      </c>
      <c r="U1483" s="31">
        <f t="shared" ref="U1483" si="14584">AVERAGE(K1483,O1482)</f>
        <v>0.254</v>
      </c>
      <c r="V1483" s="17">
        <f>Q1483*Q1482/'Advanced - Road'!$S$33</f>
        <v>100.43862211230511</v>
      </c>
      <c r="W1483" s="17">
        <f t="shared" ref="W1483" si="14585">W1482</f>
        <v>100.4412421524155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-6</v>
      </c>
      <c r="AA1483" s="19">
        <f t="shared" ref="AA1483" si="14587">AA1482</f>
        <v>220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0.505</v>
      </c>
      <c r="I1484" s="32">
        <f>VLOOKUP($C1484,'Four Factors - Road'!$B:$O,8,FALSE)</f>
        <v>0.28399999999999997</v>
      </c>
      <c r="J1484" s="32">
        <f>VLOOKUP($C1484,'Four Factors - Road'!$B:$O,9,FALSE)/100</f>
        <v>0.14199999999999999</v>
      </c>
      <c r="K1484" s="32">
        <f>VLOOKUP($C1484,'Four Factors - Road'!$B:$O,10,FALSE)/100</f>
        <v>0.222</v>
      </c>
      <c r="L1484" s="32">
        <f>VLOOKUP($C1484,'Four Factors - Road'!$B:$O,11,FALSE)/100</f>
        <v>0.51800000000000002</v>
      </c>
      <c r="M1484" s="32">
        <f>VLOOKUP($C1484,'Four Factors - Road'!$B:$O,12,FALSE)</f>
        <v>0.32200000000000001</v>
      </c>
      <c r="N1484" s="32">
        <f>VLOOKUP($C1484,'Four Factors - Road'!$B:$O,13,FALSE)/100</f>
        <v>0.126</v>
      </c>
      <c r="O1484" s="32">
        <f>VLOOKUP($C1484,'Four Factors - Road'!$B:$O,14,FALSE)/100</f>
        <v>0.24</v>
      </c>
      <c r="P1484" s="21">
        <f>VLOOKUP($C1484,'Advanced - Road'!B:T,18,FALSE)</f>
        <v>100.05</v>
      </c>
      <c r="Q1484" s="21">
        <f>(P1484+'Advanced - Road'!$S$33)/2</f>
        <v>99.435460878885323</v>
      </c>
      <c r="R1484" s="32">
        <f t="shared" ref="R1484" si="14589">AVERAGE(H1484,L1485)</f>
        <v>0.50649999999999995</v>
      </c>
      <c r="S1484" s="32">
        <f t="shared" ref="S1484" si="14590">AVERAGE(I1484,M1485)</f>
        <v>0.27849999999999997</v>
      </c>
      <c r="T1484" s="32">
        <f t="shared" ref="T1484" si="14591">AVERAGE(J1484,N1485)</f>
        <v>0.14050000000000001</v>
      </c>
      <c r="U1484" s="32">
        <f t="shared" ref="U1484" si="14592">AVERAGE(K1484,O1485)</f>
        <v>0.22500000000000001</v>
      </c>
      <c r="V1484" s="21">
        <f>Q1484*Q1485/'Advanced - Home'!$S$33</f>
        <v>98.783514694160729</v>
      </c>
      <c r="W1484" s="21">
        <f t="shared" ref="W1484" si="14593">AVERAGE(V1484:V1485)</f>
        <v>98.780937963586112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0.47799999999999998</v>
      </c>
      <c r="I1485" s="32">
        <f>VLOOKUP($C1485,'Four Factors - Home'!$B:$O,8,FALSE)</f>
        <v>0.25900000000000001</v>
      </c>
      <c r="J1485" s="32">
        <f>VLOOKUP($C1485,'Four Factors - Home'!$B:$O,9,FALSE)/100</f>
        <v>0.13300000000000001</v>
      </c>
      <c r="K1485" s="32">
        <f>VLOOKUP($C1485,'Four Factors - Home'!$B:$O,10,FALSE)/100</f>
        <v>0.22800000000000001</v>
      </c>
      <c r="L1485" s="32">
        <f>VLOOKUP($C1485,'Four Factors - Home'!$B:$O,11,FALSE)/100</f>
        <v>0.50800000000000001</v>
      </c>
      <c r="M1485" s="32">
        <f>VLOOKUP($C1485,'Four Factors - Home'!$B:$O,12,FALSE)</f>
        <v>0.27300000000000002</v>
      </c>
      <c r="N1485" s="32">
        <f>VLOOKUP($C1485,'Four Factors - Home'!$B:$O,13,FALSE)/100</f>
        <v>0.13900000000000001</v>
      </c>
      <c r="O1485" s="32">
        <f>VLOOKUP($C1485,'Four Factors - Home'!$B:$O,14,FALSE)/100</f>
        <v>0.22800000000000001</v>
      </c>
      <c r="P1485" s="21">
        <f>VLOOKUP($C1485,'Advanced - Home'!B:T,18,FALSE)</f>
        <v>97.52</v>
      </c>
      <c r="Q1485" s="21">
        <f>(P1485+'Advanced - Home'!$S$33)/2</f>
        <v>98.167883172561616</v>
      </c>
      <c r="R1485" s="32">
        <f t="shared" ref="R1485" si="14601">AVERAGE(H1485,L1484)</f>
        <v>0.498</v>
      </c>
      <c r="S1485" s="32">
        <f t="shared" ref="S1485" si="14602">AVERAGE(I1485,M1484)</f>
        <v>0.29049999999999998</v>
      </c>
      <c r="T1485" s="32">
        <f t="shared" ref="T1485" si="14603">AVERAGE(J1485,N1484)</f>
        <v>0.1295</v>
      </c>
      <c r="U1485" s="32">
        <f t="shared" ref="U1485" si="14604">AVERAGE(K1485,O1484)</f>
        <v>0.23399999999999999</v>
      </c>
      <c r="V1485" s="21">
        <f>Q1485*Q1484/'Advanced - Road'!$S$33</f>
        <v>98.778361233011495</v>
      </c>
      <c r="W1485" s="21">
        <f t="shared" ref="W1485" si="14605">W1484</f>
        <v>98.780937963586112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0.505</v>
      </c>
      <c r="I1486" s="31">
        <f>VLOOKUP($C1486,'Four Factors - Road'!$B:$O,8,FALSE)</f>
        <v>0.28399999999999997</v>
      </c>
      <c r="J1486" s="31">
        <f>VLOOKUP($C1486,'Four Factors - Road'!$B:$O,9,FALSE)/100</f>
        <v>0.14199999999999999</v>
      </c>
      <c r="K1486" s="31">
        <f>VLOOKUP($C1486,'Four Factors - Road'!$B:$O,10,FALSE)/100</f>
        <v>0.222</v>
      </c>
      <c r="L1486" s="31">
        <f>VLOOKUP($C1486,'Four Factors - Road'!$B:$O,11,FALSE)/100</f>
        <v>0.51800000000000002</v>
      </c>
      <c r="M1486" s="31">
        <f>VLOOKUP($C1486,'Four Factors - Road'!$B:$O,12,FALSE)</f>
        <v>0.32200000000000001</v>
      </c>
      <c r="N1486" s="31">
        <f>VLOOKUP($C1486,'Four Factors - Road'!$B:$O,13,FALSE)/100</f>
        <v>0.126</v>
      </c>
      <c r="O1486" s="31">
        <f>VLOOKUP($C1486,'Four Factors - Road'!$B:$O,14,FALSE)/100</f>
        <v>0.24</v>
      </c>
      <c r="P1486" s="17">
        <f>VLOOKUP($C1486,'Advanced - Road'!B:T,18,FALSE)</f>
        <v>100.05</v>
      </c>
      <c r="Q1486" s="17">
        <f>(P1486+'Advanced - Road'!$S$33)/2</f>
        <v>99.435460878885323</v>
      </c>
      <c r="R1486" s="31">
        <f t="shared" ref="R1486" si="14609">AVERAGE(H1486,L1487)</f>
        <v>0.50049999999999994</v>
      </c>
      <c r="S1486" s="31">
        <f t="shared" ref="S1486" si="14610">AVERAGE(I1486,M1487)</f>
        <v>0.3</v>
      </c>
      <c r="T1486" s="31">
        <f t="shared" ref="T1486" si="14611">AVERAGE(J1486,N1487)</f>
        <v>0.14250000000000002</v>
      </c>
      <c r="U1486" s="31">
        <f t="shared" ref="U1486" si="14612">AVERAGE(K1486,O1487)</f>
        <v>0.22949999999999998</v>
      </c>
      <c r="V1486" s="17">
        <f>Q1486*Q1487/'Advanced - Home'!$S$33</f>
        <v>100.3683918516911</v>
      </c>
      <c r="W1486" s="17">
        <f t="shared" ref="W1486" si="14613">AVERAGE(V1486:V1487)</f>
        <v>100.36577378019598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0.50600000000000001</v>
      </c>
      <c r="I1487" s="31">
        <f>VLOOKUP($C1487,'Four Factors - Home'!$B:$O,8,FALSE)</f>
        <v>0.26900000000000002</v>
      </c>
      <c r="J1487" s="31">
        <f>VLOOKUP($C1487,'Four Factors - Home'!$B:$O,9,FALSE)/100</f>
        <v>0.16600000000000001</v>
      </c>
      <c r="K1487" s="31">
        <f>VLOOKUP($C1487,'Four Factors - Home'!$B:$O,10,FALSE)/100</f>
        <v>0.215</v>
      </c>
      <c r="L1487" s="31">
        <f>VLOOKUP($C1487,'Four Factors - Home'!$B:$O,11,FALSE)/100</f>
        <v>0.496</v>
      </c>
      <c r="M1487" s="31">
        <f>VLOOKUP($C1487,'Four Factors - Home'!$B:$O,12,FALSE)</f>
        <v>0.316</v>
      </c>
      <c r="N1487" s="31">
        <f>VLOOKUP($C1487,'Four Factors - Home'!$B:$O,13,FALSE)/100</f>
        <v>0.14300000000000002</v>
      </c>
      <c r="O1487" s="31">
        <f>VLOOKUP($C1487,'Four Factors - Home'!$B:$O,14,FALSE)/100</f>
        <v>0.23699999999999999</v>
      </c>
      <c r="P1487" s="17">
        <f>VLOOKUP($C1487,'Advanced - Home'!B:T,18,FALSE)</f>
        <v>100.67</v>
      </c>
      <c r="Q1487" s="17">
        <f>(P1487+'Advanced - Home'!$S$33)/2</f>
        <v>99.742883172561619</v>
      </c>
      <c r="R1487" s="31">
        <f t="shared" ref="R1487" si="14621">AVERAGE(H1487,L1486)</f>
        <v>0.51200000000000001</v>
      </c>
      <c r="S1487" s="31">
        <f t="shared" ref="S1487" si="14622">AVERAGE(I1487,M1486)</f>
        <v>0.29549999999999998</v>
      </c>
      <c r="T1487" s="31">
        <f t="shared" ref="T1487" si="14623">AVERAGE(J1487,N1486)</f>
        <v>0.14600000000000002</v>
      </c>
      <c r="U1487" s="31">
        <f t="shared" ref="U1487" si="14624">AVERAGE(K1487,O1486)</f>
        <v>0.22749999999999998</v>
      </c>
      <c r="V1487" s="17">
        <f>Q1487*Q1486/'Advanced - Road'!$S$33</f>
        <v>100.36315570870084</v>
      </c>
      <c r="W1487" s="17">
        <f t="shared" ref="W1487" si="14625">W1486</f>
        <v>100.36577378019598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0.505</v>
      </c>
      <c r="I1488" s="32">
        <f>VLOOKUP($C1488,'Four Factors - Road'!$B:$O,8,FALSE)</f>
        <v>0.28399999999999997</v>
      </c>
      <c r="J1488" s="32">
        <f>VLOOKUP($C1488,'Four Factors - Road'!$B:$O,9,FALSE)/100</f>
        <v>0.14199999999999999</v>
      </c>
      <c r="K1488" s="32">
        <f>VLOOKUP($C1488,'Four Factors - Road'!$B:$O,10,FALSE)/100</f>
        <v>0.222</v>
      </c>
      <c r="L1488" s="32">
        <f>VLOOKUP($C1488,'Four Factors - Road'!$B:$O,11,FALSE)/100</f>
        <v>0.51800000000000002</v>
      </c>
      <c r="M1488" s="32">
        <f>VLOOKUP($C1488,'Four Factors - Road'!$B:$O,12,FALSE)</f>
        <v>0.32200000000000001</v>
      </c>
      <c r="N1488" s="32">
        <f>VLOOKUP($C1488,'Four Factors - Road'!$B:$O,13,FALSE)/100</f>
        <v>0.126</v>
      </c>
      <c r="O1488" s="32">
        <f>VLOOKUP($C1488,'Four Factors - Road'!$B:$O,14,FALSE)/100</f>
        <v>0.24</v>
      </c>
      <c r="P1488" s="21">
        <f>VLOOKUP($C1488,'Advanced - Road'!B:T,18,FALSE)</f>
        <v>100.05</v>
      </c>
      <c r="Q1488" s="21">
        <f>(P1488+'Advanced - Road'!$S$33)/2</f>
        <v>99.435460878885323</v>
      </c>
      <c r="R1488" s="32">
        <f t="shared" ref="R1488" si="14629">AVERAGE(H1488,L1489)</f>
        <v>0.50950000000000006</v>
      </c>
      <c r="S1488" s="32">
        <f t="shared" ref="S1488" si="14630">AVERAGE(I1488,M1489)</f>
        <v>0.3095</v>
      </c>
      <c r="T1488" s="32">
        <f t="shared" ref="T1488" si="14631">AVERAGE(J1488,N1489)</f>
        <v>0.14399999999999999</v>
      </c>
      <c r="U1488" s="32">
        <f t="shared" ref="U1488" si="14632">AVERAGE(K1488,O1489)</f>
        <v>0.2225</v>
      </c>
      <c r="V1488" s="21">
        <f>Q1488*Q1489/'Advanced - Home'!$S$33</f>
        <v>101.05768763131543</v>
      </c>
      <c r="W1488" s="21">
        <f t="shared" ref="W1488" si="14633">AVERAGE(V1488:V1489)</f>
        <v>101.0550515798009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109</v>
      </c>
      <c r="Z1488" s="23">
        <f t="shared" ref="Z1488" si="14634">Y1489-Y1488</f>
        <v>3</v>
      </c>
      <c r="AA1488" s="23">
        <f t="shared" ref="AA1488" si="14635">Y1488+Y1489</f>
        <v>221</v>
      </c>
      <c r="AB1488" s="22">
        <f t="shared" ref="AB1488" si="14636">D1488-Z1488</f>
        <v>-3</v>
      </c>
      <c r="AC1488" s="22">
        <f t="shared" ref="AC1488" si="14637">AA1488-E1488</f>
        <v>221</v>
      </c>
      <c r="AD1488" s="22">
        <f t="shared" si="14137"/>
        <v>109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</v>
      </c>
      <c r="I1489" s="32">
        <f>VLOOKUP($C1489,'Four Factors - Home'!$B:$O,8,FALSE)</f>
        <v>0.30199999999999999</v>
      </c>
      <c r="J1489" s="32">
        <f>VLOOKUP($C1489,'Four Factors - Home'!$B:$O,9,FALSE)/100</f>
        <v>0.152</v>
      </c>
      <c r="K1489" s="32">
        <f>VLOOKUP($C1489,'Four Factors - Home'!$B:$O,10,FALSE)/100</f>
        <v>0.26700000000000002</v>
      </c>
      <c r="L1489" s="32">
        <f>VLOOKUP($C1489,'Four Factors - Home'!$B:$O,11,FALSE)/100</f>
        <v>0.51400000000000001</v>
      </c>
      <c r="M1489" s="32">
        <f>VLOOKUP($C1489,'Four Factors - Home'!$B:$O,12,FALSE)</f>
        <v>0.33500000000000002</v>
      </c>
      <c r="N1489" s="32">
        <f>VLOOKUP($C1489,'Four Factors - Home'!$B:$O,13,FALSE)/100</f>
        <v>0.14599999999999999</v>
      </c>
      <c r="O1489" s="32">
        <f>VLOOKUP($C1489,'Four Factors - Home'!$B:$O,14,FALSE)/100</f>
        <v>0.223</v>
      </c>
      <c r="P1489" s="21">
        <f>VLOOKUP($C1489,'Advanced - Home'!B:T,18,FALSE)</f>
        <v>102.04</v>
      </c>
      <c r="Q1489" s="21">
        <f>(P1489+'Advanced - Home'!$S$33)/2</f>
        <v>100.42788317256162</v>
      </c>
      <c r="R1489" s="32">
        <f t="shared" ref="R1489" si="14641">AVERAGE(H1489,L1488)</f>
        <v>0.50900000000000001</v>
      </c>
      <c r="S1489" s="32">
        <f t="shared" ref="S1489" si="14642">AVERAGE(I1489,M1488)</f>
        <v>0.312</v>
      </c>
      <c r="T1489" s="32">
        <f t="shared" ref="T1489" si="14643">AVERAGE(J1489,N1488)</f>
        <v>0.13900000000000001</v>
      </c>
      <c r="U1489" s="32">
        <f t="shared" ref="U1489" si="14644">AVERAGE(K1489,O1488)</f>
        <v>0.2535</v>
      </c>
      <c r="V1489" s="21">
        <f>Q1489*Q1488/'Advanced - Road'!$S$33</f>
        <v>101.05241552828637</v>
      </c>
      <c r="W1489" s="21">
        <f t="shared" ref="W1489" si="14645">W1488</f>
        <v>101.0550515798009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-3</v>
      </c>
      <c r="AA1489" s="23">
        <f t="shared" ref="AA1489" si="14647">AA1488</f>
        <v>221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0.505</v>
      </c>
      <c r="I1490" s="31">
        <f>VLOOKUP($C1490,'Four Factors - Road'!$B:$O,8,FALSE)</f>
        <v>0.28399999999999997</v>
      </c>
      <c r="J1490" s="31">
        <f>VLOOKUP($C1490,'Four Factors - Road'!$B:$O,9,FALSE)/100</f>
        <v>0.14199999999999999</v>
      </c>
      <c r="K1490" s="31">
        <f>VLOOKUP($C1490,'Four Factors - Road'!$B:$O,10,FALSE)/100</f>
        <v>0.222</v>
      </c>
      <c r="L1490" s="31">
        <f>VLOOKUP($C1490,'Four Factors - Road'!$B:$O,11,FALSE)/100</f>
        <v>0.51800000000000002</v>
      </c>
      <c r="M1490" s="31">
        <f>VLOOKUP($C1490,'Four Factors - Road'!$B:$O,12,FALSE)</f>
        <v>0.32200000000000001</v>
      </c>
      <c r="N1490" s="31">
        <f>VLOOKUP($C1490,'Four Factors - Road'!$B:$O,13,FALSE)/100</f>
        <v>0.126</v>
      </c>
      <c r="O1490" s="31">
        <f>VLOOKUP($C1490,'Four Factors - Road'!$B:$O,14,FALSE)/100</f>
        <v>0.24</v>
      </c>
      <c r="P1490" s="17">
        <f>VLOOKUP($C1490,'Advanced - Road'!B:T,18,FALSE)</f>
        <v>100.05</v>
      </c>
      <c r="Q1490" s="17">
        <f>(P1490+'Advanced - Road'!$S$33)/2</f>
        <v>99.435460878885323</v>
      </c>
      <c r="R1490" s="31">
        <f t="shared" ref="R1490" si="14649">AVERAGE(H1490,L1491)</f>
        <v>0.505</v>
      </c>
      <c r="S1490" s="31">
        <f t="shared" ref="S1490" si="14650">AVERAGE(I1490,M1491)</f>
        <v>0.30249999999999999</v>
      </c>
      <c r="T1490" s="31">
        <f t="shared" ref="T1490" si="14651">AVERAGE(J1490,N1491)</f>
        <v>0.13550000000000001</v>
      </c>
      <c r="U1490" s="31">
        <f t="shared" ref="U1490" si="14652">AVERAGE(K1490,O1491)</f>
        <v>0.22549999999999998</v>
      </c>
      <c r="V1490" s="17">
        <f>Q1490*Q1491/'Advanced - Home'!$S$33</f>
        <v>99.598594375176347</v>
      </c>
      <c r="W1490" s="17">
        <f t="shared" ref="W1490" si="14653">AVERAGE(V1490:V1491)</f>
        <v>99.595996383556894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4</v>
      </c>
      <c r="AA1490" s="19">
        <f t="shared" ref="AA1490" si="14655">Y1490+Y1491</f>
        <v>220</v>
      </c>
      <c r="AB1490" s="4">
        <f t="shared" ref="AB1490" si="14656">D1490-Z1490</f>
        <v>-4</v>
      </c>
      <c r="AC1490" s="4">
        <f t="shared" ref="AC1490" si="14657">AA1490-E1490</f>
        <v>220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0.13500000000000001</v>
      </c>
      <c r="K1491" s="31">
        <f>VLOOKUP($C1491,'Four Factors - Home'!$B:$O,10,FALSE)/100</f>
        <v>0.22899999999999998</v>
      </c>
      <c r="L1491" s="31">
        <f>VLOOKUP($C1491,'Four Factors - Home'!$B:$O,11,FALSE)/100</f>
        <v>0.505</v>
      </c>
      <c r="M1491" s="31">
        <f>VLOOKUP($C1491,'Four Factors - Home'!$B:$O,12,FALSE)</f>
        <v>0.32100000000000001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99.14</v>
      </c>
      <c r="Q1491" s="17">
        <f>(P1491+'Advanced - Home'!$S$33)/2</f>
        <v>98.977883172561619</v>
      </c>
      <c r="R1491" s="31">
        <f t="shared" ref="R1491" si="14661">AVERAGE(H1491,L1490)</f>
        <v>0.52449999999999997</v>
      </c>
      <c r="S1491" s="31">
        <f t="shared" ref="S1491" si="14662">AVERAGE(I1491,M1490)</f>
        <v>0.29449999999999998</v>
      </c>
      <c r="T1491" s="31">
        <f t="shared" ref="T1491" si="14663">AVERAGE(J1491,N1490)</f>
        <v>0.1305</v>
      </c>
      <c r="U1491" s="31">
        <f t="shared" ref="U1491" si="14664">AVERAGE(K1491,O1490)</f>
        <v>0.23449999999999999</v>
      </c>
      <c r="V1491" s="17">
        <f>Q1491*Q1490/'Advanced - Road'!$S$33</f>
        <v>99.593398391937455</v>
      </c>
      <c r="W1491" s="17">
        <f t="shared" ref="W1491" si="14665">W1490</f>
        <v>99.595996383556894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-4</v>
      </c>
      <c r="AA1491" s="19">
        <f t="shared" ref="AA1491" si="14667">AA1490</f>
        <v>220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0.505</v>
      </c>
      <c r="I1492" s="32">
        <f>VLOOKUP($C1492,'Four Factors - Road'!$B:$O,8,FALSE)</f>
        <v>0.28399999999999997</v>
      </c>
      <c r="J1492" s="32">
        <f>VLOOKUP($C1492,'Four Factors - Road'!$B:$O,9,FALSE)/100</f>
        <v>0.14199999999999999</v>
      </c>
      <c r="K1492" s="32">
        <f>VLOOKUP($C1492,'Four Factors - Road'!$B:$O,10,FALSE)/100</f>
        <v>0.222</v>
      </c>
      <c r="L1492" s="32">
        <f>VLOOKUP($C1492,'Four Factors - Road'!$B:$O,11,FALSE)/100</f>
        <v>0.51800000000000002</v>
      </c>
      <c r="M1492" s="32">
        <f>VLOOKUP($C1492,'Four Factors - Road'!$B:$O,12,FALSE)</f>
        <v>0.32200000000000001</v>
      </c>
      <c r="N1492" s="32">
        <f>VLOOKUP($C1492,'Four Factors - Road'!$B:$O,13,FALSE)/100</f>
        <v>0.126</v>
      </c>
      <c r="O1492" s="32">
        <f>VLOOKUP($C1492,'Four Factors - Road'!$B:$O,14,FALSE)/100</f>
        <v>0.24</v>
      </c>
      <c r="P1492" s="21">
        <f>VLOOKUP($C1492,'Advanced - Road'!B:T,18,FALSE)</f>
        <v>100.05</v>
      </c>
      <c r="Q1492" s="21">
        <f>(P1492+'Advanced - Road'!$S$33)/2</f>
        <v>99.435460878885323</v>
      </c>
      <c r="R1492" s="32">
        <f t="shared" ref="R1492" si="14669">AVERAGE(H1492,L1493)</f>
        <v>0.51600000000000001</v>
      </c>
      <c r="S1492" s="32">
        <f t="shared" ref="S1492" si="14670">AVERAGE(I1492,M1493)</f>
        <v>0.29499999999999998</v>
      </c>
      <c r="T1492" s="32">
        <f t="shared" ref="T1492" si="14671">AVERAGE(J1492,N1493)</f>
        <v>0.14449999999999999</v>
      </c>
      <c r="U1492" s="32">
        <f t="shared" ref="U1492" si="14672">AVERAGE(K1492,O1493)</f>
        <v>0.22549999999999998</v>
      </c>
      <c r="V1492" s="21">
        <f>Q1492*Q1493/'Advanced - Home'!$S$33</f>
        <v>98.823765542605969</v>
      </c>
      <c r="W1492" s="21">
        <f t="shared" ref="W1492" si="14673">AVERAGE(V1492:V1493)</f>
        <v>98.821187762103222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1</v>
      </c>
      <c r="AA1492" s="23">
        <f t="shared" ref="AA1492" si="14675">Y1492+Y1493</f>
        <v>217</v>
      </c>
      <c r="AB1492" s="22">
        <f t="shared" ref="AB1492" si="14676">D1492-Z1492</f>
        <v>-1</v>
      </c>
      <c r="AC1492" s="22">
        <f t="shared" ref="AC1492" si="14677">AA1492-E1492</f>
        <v>217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0.52600000000000002</v>
      </c>
      <c r="I1493" s="32">
        <f>VLOOKUP($C1493,'Four Factors - Home'!$B:$O,8,FALSE)</f>
        <v>0.29599999999999999</v>
      </c>
      <c r="J1493" s="32">
        <f>VLOOKUP($C1493,'Four Factors - Home'!$B:$O,9,FALSE)/100</f>
        <v>0.157</v>
      </c>
      <c r="K1493" s="32">
        <f>VLOOKUP($C1493,'Four Factors - Home'!$B:$O,10,FALSE)/100</f>
        <v>0.20800000000000002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0.30599999999999999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0.22899999999999998</v>
      </c>
      <c r="P1493" s="21">
        <f>VLOOKUP($C1493,'Advanced - Home'!B:T,18,FALSE)</f>
        <v>97.6</v>
      </c>
      <c r="Q1493" s="21">
        <f>(P1493+'Advanced - Home'!$S$33)/2</f>
        <v>98.207883172561623</v>
      </c>
      <c r="R1493" s="32">
        <f t="shared" ref="R1493" si="14681">AVERAGE(H1493,L1492)</f>
        <v>0.52200000000000002</v>
      </c>
      <c r="S1493" s="32">
        <f t="shared" ref="S1493" si="14682">AVERAGE(I1493,M1492)</f>
        <v>0.309</v>
      </c>
      <c r="T1493" s="32">
        <f t="shared" ref="T1493" si="14683">AVERAGE(J1493,N1492)</f>
        <v>0.14150000000000001</v>
      </c>
      <c r="U1493" s="32">
        <f t="shared" ref="U1493" si="14684">AVERAGE(K1493,O1492)</f>
        <v>0.224</v>
      </c>
      <c r="V1493" s="21">
        <f>Q1493*Q1492/'Advanced - Road'!$S$33</f>
        <v>98.81860998160046</v>
      </c>
      <c r="W1493" s="21">
        <f t="shared" ref="W1493" si="14685">W1492</f>
        <v>98.821187762103222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109</v>
      </c>
      <c r="Z1493" s="23">
        <f t="shared" ref="Z1493" si="14686">-Z1492</f>
        <v>-1</v>
      </c>
      <c r="AA1493" s="23">
        <f t="shared" ref="AA1493" si="14687">AA1492</f>
        <v>217</v>
      </c>
      <c r="AB1493" s="22"/>
      <c r="AC1493" s="22"/>
      <c r="AD1493" s="22">
        <f t="shared" si="14137"/>
        <v>109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0.505</v>
      </c>
      <c r="I1494" s="31">
        <f>VLOOKUP($C1494,'Four Factors - Road'!$B:$O,8,FALSE)</f>
        <v>0.28399999999999997</v>
      </c>
      <c r="J1494" s="31">
        <f>VLOOKUP($C1494,'Four Factors - Road'!$B:$O,9,FALSE)/100</f>
        <v>0.14199999999999999</v>
      </c>
      <c r="K1494" s="31">
        <f>VLOOKUP($C1494,'Four Factors - Road'!$B:$O,10,FALSE)/100</f>
        <v>0.222</v>
      </c>
      <c r="L1494" s="31">
        <f>VLOOKUP($C1494,'Four Factors - Road'!$B:$O,11,FALSE)/100</f>
        <v>0.51800000000000002</v>
      </c>
      <c r="M1494" s="31">
        <f>VLOOKUP($C1494,'Four Factors - Road'!$B:$O,12,FALSE)</f>
        <v>0.32200000000000001</v>
      </c>
      <c r="N1494" s="31">
        <f>VLOOKUP($C1494,'Four Factors - Road'!$B:$O,13,FALSE)/100</f>
        <v>0.126</v>
      </c>
      <c r="O1494" s="31">
        <f>VLOOKUP($C1494,'Four Factors - Road'!$B:$O,14,FALSE)/100</f>
        <v>0.24</v>
      </c>
      <c r="P1494" s="17">
        <f>VLOOKUP($C1494,'Advanced - Road'!B:T,18,FALSE)</f>
        <v>100.05</v>
      </c>
      <c r="Q1494" s="17">
        <f>(P1494+'Advanced - Road'!$S$33)/2</f>
        <v>99.435460878885323</v>
      </c>
      <c r="R1494" s="31">
        <f t="shared" ref="R1494" si="14689">AVERAGE(H1494,L1495)</f>
        <v>0.4955</v>
      </c>
      <c r="S1494" s="31">
        <f t="shared" ref="S1494" si="14690">AVERAGE(I1494,M1495)</f>
        <v>0.26800000000000002</v>
      </c>
      <c r="T1494" s="31">
        <f t="shared" ref="T1494" si="14691">AVERAGE(J1494,N1495)</f>
        <v>0.14749999999999999</v>
      </c>
      <c r="U1494" s="31">
        <f t="shared" ref="U1494" si="14692">AVERAGE(K1494,O1495)</f>
        <v>0.2185</v>
      </c>
      <c r="V1494" s="17">
        <f>Q1494*Q1495/'Advanced - Home'!$S$33</f>
        <v>98.627542656435523</v>
      </c>
      <c r="W1494" s="17">
        <f t="shared" ref="W1494" si="14693">AVERAGE(V1494:V1495)</f>
        <v>98.624969994332446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8</v>
      </c>
      <c r="AA1494" s="19">
        <f t="shared" ref="AA1494" si="14695">Y1494+Y1495</f>
        <v>214</v>
      </c>
      <c r="AB1494" s="4">
        <f t="shared" ref="AB1494" si="14696">D1494-Z1494</f>
        <v>-8</v>
      </c>
      <c r="AC1494" s="4">
        <f t="shared" ref="AC1494" si="14697">AA1494-E1494</f>
        <v>214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0.52900000000000003</v>
      </c>
      <c r="I1495" s="31">
        <f>VLOOKUP($C1495,'Four Factors - Home'!$B:$O,8,FALSE)</f>
        <v>0.29199999999999998</v>
      </c>
      <c r="J1495" s="31">
        <f>VLOOKUP($C1495,'Four Factors - Home'!$B:$O,9,FALSE)/100</f>
        <v>0.13699999999999998</v>
      </c>
      <c r="K1495" s="31">
        <f>VLOOKUP($C1495,'Four Factors - Home'!$B:$O,10,FALSE)/100</f>
        <v>0.22699999999999998</v>
      </c>
      <c r="L1495" s="31">
        <f>VLOOKUP($C1495,'Four Factors - Home'!$B:$O,11,FALSE)/100</f>
        <v>0.48599999999999999</v>
      </c>
      <c r="M1495" s="31">
        <f>VLOOKUP($C1495,'Four Factors - Home'!$B:$O,12,FALSE)</f>
        <v>0.252</v>
      </c>
      <c r="N1495" s="31">
        <f>VLOOKUP($C1495,'Four Factors - Home'!$B:$O,13,FALSE)/100</f>
        <v>0.153</v>
      </c>
      <c r="O1495" s="31">
        <f>VLOOKUP($C1495,'Four Factors - Home'!$B:$O,14,FALSE)/100</f>
        <v>0.215</v>
      </c>
      <c r="P1495" s="17">
        <f>VLOOKUP($C1495,'Advanced - Home'!B:T,18,FALSE)</f>
        <v>97.21</v>
      </c>
      <c r="Q1495" s="17">
        <f>(P1495+'Advanced - Home'!$S$33)/2</f>
        <v>98.012883172561615</v>
      </c>
      <c r="R1495" s="31">
        <f t="shared" ref="R1495" si="14701">AVERAGE(H1495,L1494)</f>
        <v>0.52350000000000008</v>
      </c>
      <c r="S1495" s="31">
        <f t="shared" ref="S1495" si="14702">AVERAGE(I1495,M1494)</f>
        <v>0.307</v>
      </c>
      <c r="T1495" s="31">
        <f t="shared" ref="T1495" si="14703">AVERAGE(J1495,N1494)</f>
        <v>0.13150000000000001</v>
      </c>
      <c r="U1495" s="31">
        <f t="shared" ref="U1495" si="14704">AVERAGE(K1495,O1494)</f>
        <v>0.23349999999999999</v>
      </c>
      <c r="V1495" s="17">
        <f>Q1495*Q1494/'Advanced - Road'!$S$33</f>
        <v>98.622397332229369</v>
      </c>
      <c r="W1495" s="17">
        <f t="shared" ref="W1495" si="14705">W1494</f>
        <v>98.624969994332446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-8</v>
      </c>
      <c r="AA1495" s="19">
        <f t="shared" ref="AA1495" si="14707">AA1494</f>
        <v>214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0.505</v>
      </c>
      <c r="I1496" s="32">
        <f>VLOOKUP($C1496,'Four Factors - Road'!$B:$O,8,FALSE)</f>
        <v>0.28399999999999997</v>
      </c>
      <c r="J1496" s="32">
        <f>VLOOKUP($C1496,'Four Factors - Road'!$B:$O,9,FALSE)/100</f>
        <v>0.14199999999999999</v>
      </c>
      <c r="K1496" s="32">
        <f>VLOOKUP($C1496,'Four Factors - Road'!$B:$O,10,FALSE)/100</f>
        <v>0.222</v>
      </c>
      <c r="L1496" s="32">
        <f>VLOOKUP($C1496,'Four Factors - Road'!$B:$O,11,FALSE)/100</f>
        <v>0.51800000000000002</v>
      </c>
      <c r="M1496" s="32">
        <f>VLOOKUP($C1496,'Four Factors - Road'!$B:$O,12,FALSE)</f>
        <v>0.32200000000000001</v>
      </c>
      <c r="N1496" s="32">
        <f>VLOOKUP($C1496,'Four Factors - Road'!$B:$O,13,FALSE)/100</f>
        <v>0.126</v>
      </c>
      <c r="O1496" s="32">
        <f>VLOOKUP($C1496,'Four Factors - Road'!$B:$O,14,FALSE)/100</f>
        <v>0.24</v>
      </c>
      <c r="P1496" s="21">
        <f>VLOOKUP($C1496,'Advanced - Road'!B:T,18,FALSE)</f>
        <v>100.05</v>
      </c>
      <c r="Q1496" s="21">
        <f>(P1496+'Advanced - Road'!$S$33)/2</f>
        <v>99.435460878885323</v>
      </c>
      <c r="R1496" s="32">
        <f t="shared" ref="R1496" si="14709">AVERAGE(H1496,L1497)</f>
        <v>0.50449999999999995</v>
      </c>
      <c r="S1496" s="32">
        <f t="shared" ref="S1496" si="14710">AVERAGE(I1496,M1497)</f>
        <v>0.27849999999999997</v>
      </c>
      <c r="T1496" s="32">
        <f t="shared" ref="T1496" si="14711">AVERAGE(J1496,N1497)</f>
        <v>0.14250000000000002</v>
      </c>
      <c r="U1496" s="32">
        <f t="shared" ref="U1496" si="14712">AVERAGE(K1496,O1497)</f>
        <v>0.23299999999999998</v>
      </c>
      <c r="V1496" s="21">
        <f>Q1496*Q1497/'Advanced - Home'!$S$33</f>
        <v>98.768420625993784</v>
      </c>
      <c r="W1496" s="21">
        <f t="shared" ref="W1496" si="14713">AVERAGE(V1496:V1497)</f>
        <v>98.765844289142223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98.152883172561616</v>
      </c>
      <c r="R1497" s="32">
        <f t="shared" ref="R1497" si="14721">AVERAGE(H1497,L1496)</f>
        <v>0.52200000000000002</v>
      </c>
      <c r="S1497" s="32">
        <f t="shared" ref="S1497" si="14722">AVERAGE(I1497,M1496)</f>
        <v>0.31850000000000001</v>
      </c>
      <c r="T1497" s="32">
        <f t="shared" ref="T1497" si="14723">AVERAGE(J1497,N1496)</f>
        <v>0.1265</v>
      </c>
      <c r="U1497" s="32">
        <f t="shared" ref="U1497" si="14724">AVERAGE(K1497,O1496)</f>
        <v>0.25449999999999995</v>
      </c>
      <c r="V1497" s="21">
        <f>Q1497*Q1496/'Advanced - Road'!$S$33</f>
        <v>98.763267952290647</v>
      </c>
      <c r="W1497" s="21">
        <f t="shared" ref="W1497" si="14725">W1496</f>
        <v>98.765844289142223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0.505</v>
      </c>
      <c r="I1498" s="31">
        <f>VLOOKUP($C1498,'Four Factors - Road'!$B:$O,8,FALSE)</f>
        <v>0.28399999999999997</v>
      </c>
      <c r="J1498" s="31">
        <f>VLOOKUP($C1498,'Four Factors - Road'!$B:$O,9,FALSE)/100</f>
        <v>0.14199999999999999</v>
      </c>
      <c r="K1498" s="31">
        <f>VLOOKUP($C1498,'Four Factors - Road'!$B:$O,10,FALSE)/100</f>
        <v>0.222</v>
      </c>
      <c r="L1498" s="31">
        <f>VLOOKUP($C1498,'Four Factors - Road'!$B:$O,11,FALSE)/100</f>
        <v>0.51800000000000002</v>
      </c>
      <c r="M1498" s="31">
        <f>VLOOKUP($C1498,'Four Factors - Road'!$B:$O,12,FALSE)</f>
        <v>0.32200000000000001</v>
      </c>
      <c r="N1498" s="31">
        <f>VLOOKUP($C1498,'Four Factors - Road'!$B:$O,13,FALSE)/100</f>
        <v>0.126</v>
      </c>
      <c r="O1498" s="31">
        <f>VLOOKUP($C1498,'Four Factors - Road'!$B:$O,14,FALSE)/100</f>
        <v>0.24</v>
      </c>
      <c r="P1498" s="17">
        <f>VLOOKUP($C1498,'Advanced - Road'!B:T,18,FALSE)</f>
        <v>100.05</v>
      </c>
      <c r="Q1498" s="17">
        <f>(P1498+'Advanced - Road'!$S$33)/2</f>
        <v>99.435460878885323</v>
      </c>
      <c r="R1498" s="31">
        <f t="shared" ref="R1498" si="14729">AVERAGE(H1498,L1499)</f>
        <v>0.4955</v>
      </c>
      <c r="S1498" s="31">
        <f t="shared" ref="S1498" si="14730">AVERAGE(I1498,M1499)</f>
        <v>0.26</v>
      </c>
      <c r="T1498" s="31">
        <f t="shared" ref="T1498" si="14731">AVERAGE(J1498,N1499)</f>
        <v>0.13800000000000001</v>
      </c>
      <c r="U1498" s="31">
        <f t="shared" ref="U1498" si="14732">AVERAGE(K1498,O1499)</f>
        <v>0.2145</v>
      </c>
      <c r="V1498" s="17">
        <f>Q1498*Q1499/'Advanced - Home'!$S$33</f>
        <v>96.896756173291237</v>
      </c>
      <c r="W1498" s="17">
        <f t="shared" ref="W1498" si="14733">AVERAGE(V1498:V1499)</f>
        <v>96.894228658098186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0.52500000000000002</v>
      </c>
      <c r="I1499" s="31">
        <f>VLOOKUP($C1499,'Four Factors - Home'!$B:$O,8,FALSE)</f>
        <v>0.311</v>
      </c>
      <c r="J1499" s="31">
        <f>VLOOKUP($C1499,'Four Factors - Home'!$B:$O,9,FALSE)/100</f>
        <v>0.14499999999999999</v>
      </c>
      <c r="K1499" s="31">
        <f>VLOOKUP($C1499,'Four Factors - Home'!$B:$O,10,FALSE)/100</f>
        <v>0.215</v>
      </c>
      <c r="L1499" s="31">
        <f>VLOOKUP($C1499,'Four Factors - Home'!$B:$O,11,FALSE)/100</f>
        <v>0.48599999999999999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0.13400000000000001</v>
      </c>
      <c r="O1499" s="31">
        <f>VLOOKUP($C1499,'Four Factors - Home'!$B:$O,14,FALSE)/100</f>
        <v>0.20699999999999999</v>
      </c>
      <c r="P1499" s="17">
        <f>VLOOKUP($C1499,'Advanced - Home'!B:T,18,FALSE)</f>
        <v>93.77</v>
      </c>
      <c r="Q1499" s="17">
        <f>(P1499+'Advanced - Home'!$S$33)/2</f>
        <v>96.292883172561616</v>
      </c>
      <c r="R1499" s="31">
        <f t="shared" ref="R1499" si="14741">AVERAGE(H1499,L1498)</f>
        <v>0.52150000000000007</v>
      </c>
      <c r="S1499" s="31">
        <f t="shared" ref="S1499" si="14742">AVERAGE(I1499,M1498)</f>
        <v>0.3165</v>
      </c>
      <c r="T1499" s="31">
        <f t="shared" ref="T1499" si="14743">AVERAGE(J1499,N1498)</f>
        <v>0.13550000000000001</v>
      </c>
      <c r="U1499" s="31">
        <f t="shared" ref="U1499" si="14744">AVERAGE(K1499,O1498)</f>
        <v>0.22749999999999998</v>
      </c>
      <c r="V1499" s="17">
        <f>Q1499*Q1498/'Advanced - Road'!$S$33</f>
        <v>96.891701142905134</v>
      </c>
      <c r="W1499" s="17">
        <f t="shared" ref="W1499" si="14745">W1498</f>
        <v>96.894228658098186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0.505</v>
      </c>
      <c r="I1500" s="32">
        <f>VLOOKUP($C1500,'Four Factors - Road'!$B:$O,8,FALSE)</f>
        <v>0.28399999999999997</v>
      </c>
      <c r="J1500" s="32">
        <f>VLOOKUP($C1500,'Four Factors - Road'!$B:$O,9,FALSE)/100</f>
        <v>0.14199999999999999</v>
      </c>
      <c r="K1500" s="32">
        <f>VLOOKUP($C1500,'Four Factors - Road'!$B:$O,10,FALSE)/100</f>
        <v>0.222</v>
      </c>
      <c r="L1500" s="32">
        <f>VLOOKUP($C1500,'Four Factors - Road'!$B:$O,11,FALSE)/100</f>
        <v>0.51800000000000002</v>
      </c>
      <c r="M1500" s="32">
        <f>VLOOKUP($C1500,'Four Factors - Road'!$B:$O,12,FALSE)</f>
        <v>0.32200000000000001</v>
      </c>
      <c r="N1500" s="32">
        <f>VLOOKUP($C1500,'Four Factors - Road'!$B:$O,13,FALSE)/100</f>
        <v>0.126</v>
      </c>
      <c r="O1500" s="32">
        <f>VLOOKUP($C1500,'Four Factors - Road'!$B:$O,14,FALSE)/100</f>
        <v>0.24</v>
      </c>
      <c r="P1500" s="21">
        <f>VLOOKUP($C1500,'Advanced - Road'!B:T,18,FALSE)</f>
        <v>100.05</v>
      </c>
      <c r="Q1500" s="21">
        <f>(P1500+'Advanced - Road'!$S$33)/2</f>
        <v>99.435460878885323</v>
      </c>
      <c r="R1500" s="32">
        <f t="shared" ref="R1500" si="14749">AVERAGE(H1500,L1501)</f>
        <v>0.51049999999999995</v>
      </c>
      <c r="S1500" s="32">
        <f t="shared" ref="S1500" si="14750">AVERAGE(I1500,M1501)</f>
        <v>0.28799999999999998</v>
      </c>
      <c r="T1500" s="32">
        <f t="shared" ref="T1500" si="14751">AVERAGE(J1500,N1501)</f>
        <v>0.152</v>
      </c>
      <c r="U1500" s="32">
        <f t="shared" ref="U1500" si="14752">AVERAGE(K1500,O1501)</f>
        <v>0.23899999999999999</v>
      </c>
      <c r="V1500" s="21">
        <f>Q1500*Q1501/'Advanced - Home'!$S$33</f>
        <v>99.679096072066784</v>
      </c>
      <c r="W1500" s="21">
        <f t="shared" ref="W1500" si="14753">AVERAGE(V1500:V1501)</f>
        <v>99.676495980591056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5</v>
      </c>
      <c r="AA1500" s="23">
        <f t="shared" ref="AA1500" si="14755">Y1500+Y1501</f>
        <v>219</v>
      </c>
      <c r="AB1500" s="22">
        <f t="shared" ref="AB1500" si="14756">D1500-Z1500</f>
        <v>-5</v>
      </c>
      <c r="AC1500" s="22">
        <f t="shared" ref="AC1500" si="14757">AA1500-E1500</f>
        <v>219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</v>
      </c>
      <c r="Q1501" s="21">
        <f>(P1501+'Advanced - Home'!$S$33)/2</f>
        <v>99.057883172561617</v>
      </c>
      <c r="R1501" s="32">
        <f t="shared" ref="R1501" si="14761">AVERAGE(H1501,L1500)</f>
        <v>0.52900000000000003</v>
      </c>
      <c r="S1501" s="32">
        <f t="shared" ref="S1501" si="14762">AVERAGE(I1501,M1500)</f>
        <v>0.29249999999999998</v>
      </c>
      <c r="T1501" s="32">
        <f t="shared" ref="T1501" si="14763">AVERAGE(J1501,N1500)</f>
        <v>0.13750000000000001</v>
      </c>
      <c r="U1501" s="32">
        <f t="shared" ref="U1501" si="14764">AVERAGE(K1501,O1500)</f>
        <v>0.246</v>
      </c>
      <c r="V1501" s="21">
        <f>Q1501*Q1500/'Advanced - Road'!$S$33</f>
        <v>99.673895889115329</v>
      </c>
      <c r="W1501" s="21">
        <f t="shared" ref="W1501" si="14765">W1500</f>
        <v>99.676495980591056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-5</v>
      </c>
      <c r="AA1501" s="23">
        <f t="shared" ref="AA1501" si="14767">AA1500</f>
        <v>219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97.25046087888532</v>
      </c>
      <c r="R1502" s="31">
        <f t="shared" ref="R1502" si="14769">AVERAGE(H1502,L1503)</f>
        <v>0.51150000000000007</v>
      </c>
      <c r="S1502" s="31">
        <f t="shared" ref="S1502" si="14770">AVERAGE(I1502,M1503)</f>
        <v>0.2525</v>
      </c>
      <c r="T1502" s="31">
        <f t="shared" ref="T1502" si="14771">AVERAGE(J1502,N1503)</f>
        <v>0.15</v>
      </c>
      <c r="U1502" s="31">
        <f t="shared" ref="U1502" si="14772">AVERAGE(K1502,O1503)</f>
        <v>0.23349999999999999</v>
      </c>
      <c r="V1502" s="17">
        <f>Q1502*Q1503/'Advanced - Home'!$S$33</f>
        <v>97.213177800208328</v>
      </c>
      <c r="W1502" s="17">
        <f t="shared" ref="W1502" si="14773">AVERAGE(V1502:V1503)</f>
        <v>97.210642031276961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0.51600000000000001</v>
      </c>
      <c r="I1503" s="31">
        <f>VLOOKUP($C1503,'Four Factors - Home'!$B:$O,8,FALSE)</f>
        <v>0.28899999999999998</v>
      </c>
      <c r="J1503" s="31">
        <f>VLOOKUP($C1503,'Four Factors - Home'!$B:$O,9,FALSE)/100</f>
        <v>0.15</v>
      </c>
      <c r="K1503" s="31">
        <f>VLOOKUP($C1503,'Four Factors - Home'!$B:$O,10,FALSE)/100</f>
        <v>0.248</v>
      </c>
      <c r="L1503" s="31">
        <f>VLOOKUP($C1503,'Four Factors - Home'!$B:$O,11,FALSE)/100</f>
        <v>0.52500000000000002</v>
      </c>
      <c r="M1503" s="31">
        <f>VLOOKUP($C1503,'Four Factors - Home'!$B:$O,12,FALSE)</f>
        <v>0.218</v>
      </c>
      <c r="N1503" s="31">
        <f>VLOOKUP($C1503,'Four Factors - Home'!$B:$O,13,FALSE)/100</f>
        <v>0.159</v>
      </c>
      <c r="O1503" s="31">
        <f>VLOOKUP($C1503,'Four Factors - Home'!$B:$O,14,FALSE)/100</f>
        <v>0.24299999999999999</v>
      </c>
      <c r="P1503" s="17">
        <f>VLOOKUP($C1503,'Advanced - Home'!B:T,18,FALSE)</f>
        <v>98.74</v>
      </c>
      <c r="Q1503" s="17">
        <f>(P1503+'Advanced - Home'!$S$33)/2</f>
        <v>98.777883172561616</v>
      </c>
      <c r="R1503" s="31">
        <f t="shared" ref="R1503" si="14783">AVERAGE(H1503,L1502)</f>
        <v>0.52300000000000002</v>
      </c>
      <c r="S1503" s="31">
        <f t="shared" ref="S1503" si="14784">AVERAGE(I1503,M1502)</f>
        <v>0.29449999999999998</v>
      </c>
      <c r="T1503" s="31">
        <f t="shared" ref="T1503" si="14785">AVERAGE(J1503,N1502)</f>
        <v>0.152</v>
      </c>
      <c r="U1503" s="31">
        <f t="shared" ref="U1503" si="14786">AVERAGE(K1503,O1502)</f>
        <v>0.245</v>
      </c>
      <c r="V1503" s="17">
        <f>Q1503*Q1502/'Advanced - Road'!$S$33</f>
        <v>97.208106262345581</v>
      </c>
      <c r="W1503" s="17">
        <f t="shared" ref="W1503" si="14787">W1502</f>
        <v>97.210642031276961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97.25046087888532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99.383249178180577</v>
      </c>
      <c r="W1504" s="21">
        <f t="shared" ref="W1504" si="14795">AVERAGE(V1504:V1505)</f>
        <v>99.380656803759052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100.98288317256163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99.378064429337513</v>
      </c>
      <c r="W1505" s="21">
        <f t="shared" ref="W1505" si="14807">W1504</f>
        <v>99.380656803759052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97.25046087888532</v>
      </c>
      <c r="R1506" s="31">
        <f t="shared" ref="R1506" si="14811">AVERAGE(H1506,L1507)</f>
        <v>0.50049999999999994</v>
      </c>
      <c r="S1506" s="31">
        <f t="shared" ref="S1506" si="14812">AVERAGE(I1506,M1507)</f>
        <v>0.27449999999999997</v>
      </c>
      <c r="T1506" s="31">
        <f t="shared" ref="T1506" si="14813">AVERAGE(J1506,N1507)</f>
        <v>0.13850000000000001</v>
      </c>
      <c r="U1506" s="31">
        <f t="shared" ref="U1506" si="14814">AVERAGE(K1506,O1507)</f>
        <v>0.23899999999999999</v>
      </c>
      <c r="V1506" s="17">
        <f>Q1506*Q1507/'Advanced - Home'!$S$33</f>
        <v>97.739703055181181</v>
      </c>
      <c r="W1506" s="17">
        <f t="shared" ref="W1506" si="14815">AVERAGE(V1506:V1507)</f>
        <v>97.73715355203791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3</v>
      </c>
      <c r="AA1506" s="19">
        <f t="shared" ref="AA1506" si="14817">Y1506+Y1507</f>
        <v>213</v>
      </c>
      <c r="AB1506" s="4">
        <f t="shared" ref="AB1506" si="14818">D1506-Z1506</f>
        <v>-3</v>
      </c>
      <c r="AC1506" s="4">
        <f t="shared" ref="AC1506" si="14819">AA1506-E1506</f>
        <v>213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99.312883172561612</v>
      </c>
      <c r="R1507" s="31">
        <f t="shared" ref="R1507" si="14823">AVERAGE(H1507,L1506)</f>
        <v>0.52950000000000008</v>
      </c>
      <c r="S1507" s="31">
        <f t="shared" ref="S1507" si="14824">AVERAGE(I1507,M1506)</f>
        <v>0.28349999999999997</v>
      </c>
      <c r="T1507" s="31">
        <f t="shared" ref="T1507" si="14825">AVERAGE(J1507,N1506)</f>
        <v>0.14650000000000002</v>
      </c>
      <c r="U1507" s="31">
        <f t="shared" ref="U1507" si="14826">AVERAGE(K1507,O1506)</f>
        <v>0.23249999999999998</v>
      </c>
      <c r="V1507" s="17">
        <f>Q1507*Q1506/'Advanced - Road'!$S$33</f>
        <v>97.734604048894639</v>
      </c>
      <c r="W1507" s="17">
        <f t="shared" ref="W1507" si="14827">W1506</f>
        <v>97.73715355203791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108</v>
      </c>
      <c r="Z1507" s="19">
        <f t="shared" ref="Z1507" si="14828">-Z1506</f>
        <v>-3</v>
      </c>
      <c r="AA1507" s="19">
        <f t="shared" ref="AA1507" si="14829">AA1506</f>
        <v>213</v>
      </c>
      <c r="AB1507" s="4"/>
      <c r="AC1507" s="4"/>
      <c r="AD1507" s="4">
        <f t="shared" si="14779"/>
        <v>108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97.25046087888532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97.355880906696314</v>
      </c>
      <c r="W1508" s="21">
        <f t="shared" ref="W1508" si="14835">AVERAGE(V1508:V1509)</f>
        <v>97.353341415408437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98.922883172561626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97.350801924120574</v>
      </c>
      <c r="W1509" s="21">
        <f t="shared" ref="W1509" si="14847">W1508</f>
        <v>97.353341415408437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97.25046087888532</v>
      </c>
      <c r="R1510" s="31">
        <f t="shared" ref="R1510" si="14851">AVERAGE(H1510,L1511)</f>
        <v>0.50800000000000001</v>
      </c>
      <c r="S1510" s="31">
        <f t="shared" ref="S1510" si="14852">AVERAGE(I1510,M1511)</f>
        <v>0.2535</v>
      </c>
      <c r="T1510" s="31">
        <f t="shared" ref="T1510" si="14853">AVERAGE(J1510,N1511)</f>
        <v>0.13899999999999998</v>
      </c>
      <c r="U1510" s="31">
        <f t="shared" ref="U1510" si="14854">AVERAGE(K1510,O1511)</f>
        <v>0.2135</v>
      </c>
      <c r="V1510" s="17">
        <f>Q1510*Q1511/'Advanced - Home'!$S$33</f>
        <v>96.632523780705569</v>
      </c>
      <c r="W1510" s="17">
        <f t="shared" ref="W1510" si="14855">AVERAGE(V1510:V1511)</f>
        <v>96.630003157914416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0.28699999999999998</v>
      </c>
      <c r="J1511" s="31">
        <f>VLOOKUP($C1511,'Four Factors - Home'!$B:$O,9,FALSE)/100</f>
        <v>0.13200000000000001</v>
      </c>
      <c r="K1511" s="31">
        <f>VLOOKUP($C1511,'Four Factors - Home'!$B:$O,10,FALSE)/100</f>
        <v>0.29699999999999999</v>
      </c>
      <c r="L1511" s="31">
        <f>VLOOKUP($C1511,'Four Factors - Home'!$B:$O,11,FALSE)/100</f>
        <v>0.51800000000000002</v>
      </c>
      <c r="M1511" s="31">
        <f>VLOOKUP($C1511,'Four Factors - Home'!$B:$O,12,FALSE)</f>
        <v>0.22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97.56</v>
      </c>
      <c r="Q1511" s="17">
        <f>(P1511+'Advanced - Home'!$S$33)/2</f>
        <v>98.187883172561612</v>
      </c>
      <c r="R1511" s="31">
        <f t="shared" ref="R1511" si="14863">AVERAGE(H1511,L1510)</f>
        <v>0.501</v>
      </c>
      <c r="S1511" s="31">
        <f t="shared" ref="S1511" si="14864">AVERAGE(I1511,M1510)</f>
        <v>0.29349999999999998</v>
      </c>
      <c r="T1511" s="31">
        <f t="shared" ref="T1511" si="14865">AVERAGE(J1511,N1510)</f>
        <v>0.14300000000000002</v>
      </c>
      <c r="U1511" s="31">
        <f t="shared" ref="U1511" si="14866">AVERAGE(K1511,O1510)</f>
        <v>0.26949999999999996</v>
      </c>
      <c r="V1511" s="17">
        <f>Q1511*Q1510/'Advanced - Road'!$S$33</f>
        <v>96.627482535123264</v>
      </c>
      <c r="W1511" s="17">
        <f t="shared" ref="W1511" si="14867">W1510</f>
        <v>96.630003157914416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97.25046087888532</v>
      </c>
      <c r="R1512" s="32">
        <f t="shared" ref="R1512" si="14871">AVERAGE(H1512,L1513)</f>
        <v>0.499</v>
      </c>
      <c r="S1512" s="32">
        <f t="shared" ref="S1512" si="14872">AVERAGE(I1512,M1513)</f>
        <v>0.2505</v>
      </c>
      <c r="T1512" s="32">
        <f t="shared" ref="T1512" si="14873">AVERAGE(J1512,N1513)</f>
        <v>0.13400000000000001</v>
      </c>
      <c r="U1512" s="32">
        <f t="shared" ref="U1512" si="14874">AVERAGE(K1512,O1513)</f>
        <v>0.23049999999999998</v>
      </c>
      <c r="V1512" s="21">
        <f>Q1512*Q1513/'Advanced - Home'!$S$33</f>
        <v>97.213177800208328</v>
      </c>
      <c r="W1512" s="21">
        <f t="shared" ref="W1512" si="14875">AVERAGE(V1512:V1513)</f>
        <v>97.210642031276961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0.27900000000000003</v>
      </c>
      <c r="J1513" s="32">
        <f>VLOOKUP($C1513,'Four Factors - Home'!$B:$O,9,FALSE)/100</f>
        <v>0.13</v>
      </c>
      <c r="K1513" s="32">
        <f>VLOOKUP($C1513,'Four Factors - Home'!$B:$O,10,FALSE)/100</f>
        <v>0.23699999999999999</v>
      </c>
      <c r="L1513" s="32">
        <f>VLOOKUP($C1513,'Four Factors - Home'!$B:$O,11,FALSE)/100</f>
        <v>0.5</v>
      </c>
      <c r="M1513" s="32">
        <f>VLOOKUP($C1513,'Four Factors - Home'!$B:$O,12,FALSE)</f>
        <v>0.214</v>
      </c>
      <c r="N1513" s="32">
        <f>VLOOKUP($C1513,'Four Factors - Home'!$B:$O,13,FALSE)/100</f>
        <v>0.127</v>
      </c>
      <c r="O1513" s="32">
        <f>VLOOKUP($C1513,'Four Factors - Home'!$B:$O,14,FALSE)/100</f>
        <v>0.23699999999999999</v>
      </c>
      <c r="P1513" s="21">
        <f>VLOOKUP($C1513,'Advanced - Home'!B:T,18,FALSE)</f>
        <v>98.74</v>
      </c>
      <c r="Q1513" s="21">
        <f>(P1513+'Advanced - Home'!$S$33)/2</f>
        <v>98.777883172561616</v>
      </c>
      <c r="R1513" s="32">
        <f t="shared" ref="R1513" si="14883">AVERAGE(H1513,L1512)</f>
        <v>0.54350000000000009</v>
      </c>
      <c r="S1513" s="32">
        <f t="shared" ref="S1513" si="14884">AVERAGE(I1513,M1512)</f>
        <v>0.28949999999999998</v>
      </c>
      <c r="T1513" s="32">
        <f t="shared" ref="T1513" si="14885">AVERAGE(J1513,N1512)</f>
        <v>0.14200000000000002</v>
      </c>
      <c r="U1513" s="32">
        <f t="shared" ref="U1513" si="14886">AVERAGE(K1513,O1512)</f>
        <v>0.23949999999999999</v>
      </c>
      <c r="V1513" s="21">
        <f>Q1513*Q1512/'Advanced - Road'!$S$33</f>
        <v>97.208106262345581</v>
      </c>
      <c r="W1513" s="21">
        <f t="shared" ref="W1513" si="14887">W1512</f>
        <v>97.210642031276961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97.25046087888532</v>
      </c>
      <c r="R1514" s="31">
        <f t="shared" ref="R1514" si="14891">AVERAGE(H1514,L1515)</f>
        <v>0.50049999999999994</v>
      </c>
      <c r="S1514" s="31">
        <f t="shared" ref="S1514" si="14892">AVERAGE(I1514,M1515)</f>
        <v>0.28149999999999997</v>
      </c>
      <c r="T1514" s="31">
        <f t="shared" ref="T1514" si="14893">AVERAGE(J1514,N1515)</f>
        <v>0.15049999999999999</v>
      </c>
      <c r="U1514" s="31">
        <f t="shared" ref="U1514" si="14894">AVERAGE(K1514,O1515)</f>
        <v>0.22599999999999998</v>
      </c>
      <c r="V1514" s="17">
        <f>Q1514*Q1515/'Advanced - Home'!$S$33</f>
        <v>94.723254631832049</v>
      </c>
      <c r="W1514" s="17">
        <f t="shared" ref="W1514" si="14895">AVERAGE(V1514:V1515)</f>
        <v>94.720783811603667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0.246</v>
      </c>
      <c r="J1515" s="31">
        <f>VLOOKUP($C1515,'Four Factors - Home'!$B:$O,9,FALSE)/100</f>
        <v>0.127</v>
      </c>
      <c r="K1515" s="31">
        <f>VLOOKUP($C1515,'Four Factors - Home'!$B:$O,10,FALSE)/100</f>
        <v>0.188</v>
      </c>
      <c r="L1515" s="31">
        <f>VLOOKUP($C1515,'Four Factors - Home'!$B:$O,11,FALSE)/100</f>
        <v>0.503</v>
      </c>
      <c r="M1515" s="31">
        <f>VLOOKUP($C1515,'Four Factors - Home'!$B:$O,12,FALSE)</f>
        <v>0.27600000000000002</v>
      </c>
      <c r="N1515" s="31">
        <f>VLOOKUP($C1515,'Four Factors - Home'!$B:$O,13,FALSE)/100</f>
        <v>0.16</v>
      </c>
      <c r="O1515" s="31">
        <f>VLOOKUP($C1515,'Four Factors - Home'!$B:$O,14,FALSE)/100</f>
        <v>0.22800000000000001</v>
      </c>
      <c r="P1515" s="17">
        <f>VLOOKUP($C1515,'Advanced - Home'!B:T,18,FALSE)</f>
        <v>93.68</v>
      </c>
      <c r="Q1515" s="17">
        <f>(P1515+'Advanced - Home'!$S$33)/2</f>
        <v>96.247883172561615</v>
      </c>
      <c r="R1515" s="31">
        <f t="shared" ref="R1515" si="14903">AVERAGE(H1515,L1514)</f>
        <v>0.52150000000000007</v>
      </c>
      <c r="S1515" s="31">
        <f t="shared" ref="S1515" si="14904">AVERAGE(I1515,M1514)</f>
        <v>0.27300000000000002</v>
      </c>
      <c r="T1515" s="31">
        <f t="shared" ref="T1515" si="14905">AVERAGE(J1515,N1514)</f>
        <v>0.14050000000000001</v>
      </c>
      <c r="U1515" s="31">
        <f t="shared" ref="U1515" si="14906">AVERAGE(K1515,O1514)</f>
        <v>0.215</v>
      </c>
      <c r="V1515" s="17">
        <f>Q1515*Q1514/'Advanced - Road'!$S$33</f>
        <v>94.718312991375285</v>
      </c>
      <c r="W1515" s="17">
        <f t="shared" ref="W1515" si="14907">W1514</f>
        <v>94.720783811603667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97.25046087888532</v>
      </c>
      <c r="R1516" s="32">
        <f t="shared" ref="R1516" si="14911">AVERAGE(H1516,L1517)</f>
        <v>0.51549999999999996</v>
      </c>
      <c r="S1516" s="32">
        <f t="shared" ref="S1516" si="14912">AVERAGE(I1516,M1517)</f>
        <v>0.27100000000000002</v>
      </c>
      <c r="T1516" s="32">
        <f t="shared" ref="T1516" si="14913">AVERAGE(J1516,N1517)</f>
        <v>0.127</v>
      </c>
      <c r="U1516" s="32">
        <f t="shared" ref="U1516" si="14914">AVERAGE(K1516,O1517)</f>
        <v>0.21649999999999997</v>
      </c>
      <c r="V1516" s="21">
        <f>Q1516*Q1517/'Advanced - Home'!$S$33</f>
        <v>97.828277397139232</v>
      </c>
      <c r="W1516" s="21">
        <f t="shared" ref="W1516" si="14915">AVERAGE(V1516:V1517)</f>
        <v>97.825725583567788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2</v>
      </c>
      <c r="AA1516" s="23">
        <f t="shared" ref="AA1516" si="14917">Y1516+Y1517</f>
        <v>218</v>
      </c>
      <c r="AB1516" s="22">
        <f t="shared" ref="AB1516" si="14918">D1516-Z1516</f>
        <v>-2</v>
      </c>
      <c r="AC1516" s="22">
        <f t="shared" ref="AC1516" si="14919">AA1516-E1516</f>
        <v>218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0.53700000000000003</v>
      </c>
      <c r="I1517" s="32">
        <f>VLOOKUP($C1517,'Four Factors - Home'!$B:$O,8,FALSE)</f>
        <v>0.28599999999999998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0.28100000000000003</v>
      </c>
      <c r="L1517" s="32">
        <f>VLOOKUP($C1517,'Four Factors - Home'!$B:$O,11,FALSE)/100</f>
        <v>0.53299999999999992</v>
      </c>
      <c r="M1517" s="32">
        <f>VLOOKUP($C1517,'Four Factors - Home'!$B:$O,12,FALSE)</f>
        <v>0.255</v>
      </c>
      <c r="N1517" s="32">
        <f>VLOOKUP($C1517,'Four Factors - Home'!$B:$O,13,FALSE)/100</f>
        <v>0.113</v>
      </c>
      <c r="O1517" s="32">
        <f>VLOOKUP($C1517,'Four Factors - Home'!$B:$O,14,FALSE)/100</f>
        <v>0.20899999999999999</v>
      </c>
      <c r="P1517" s="21">
        <f>VLOOKUP($C1517,'Advanced - Home'!B:T,18,FALSE)</f>
        <v>99.99</v>
      </c>
      <c r="Q1517" s="21">
        <f>(P1517+'Advanced - Home'!$S$33)/2</f>
        <v>99.402883172561616</v>
      </c>
      <c r="R1517" s="32">
        <f t="shared" ref="R1517" si="14923">AVERAGE(H1517,L1516)</f>
        <v>0.53350000000000009</v>
      </c>
      <c r="S1517" s="32">
        <f t="shared" ref="S1517" si="14924">AVERAGE(I1517,M1516)</f>
        <v>0.29299999999999998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0.26150000000000001</v>
      </c>
      <c r="V1517" s="21">
        <f>Q1517*Q1516/'Advanced - Road'!$S$33</f>
        <v>97.823173769996345</v>
      </c>
      <c r="W1517" s="21">
        <f t="shared" ref="W1517" si="14927">W1516</f>
        <v>97.825725583567788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110</v>
      </c>
      <c r="Z1517" s="23">
        <f t="shared" ref="Z1517" si="14928">-Z1516</f>
        <v>-2</v>
      </c>
      <c r="AA1517" s="23">
        <f t="shared" ref="AA1517" si="14929">AA1516</f>
        <v>218</v>
      </c>
      <c r="AB1517" s="22"/>
      <c r="AC1517" s="22"/>
      <c r="AD1517" s="22">
        <f t="shared" si="14779"/>
        <v>110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97.25046087888532</v>
      </c>
      <c r="R1518" s="31">
        <f t="shared" ref="R1518" si="14931">AVERAGE(H1518,L1519)</f>
        <v>0.4945</v>
      </c>
      <c r="S1518" s="31">
        <f t="shared" ref="S1518" si="14932">AVERAGE(I1518,M1519)</f>
        <v>0.28000000000000003</v>
      </c>
      <c r="T1518" s="31">
        <f t="shared" ref="T1518" si="14933">AVERAGE(J1518,N1519)</f>
        <v>0.14000000000000001</v>
      </c>
      <c r="U1518" s="31">
        <f t="shared" ref="U1518" si="14934">AVERAGE(K1518,O1519)</f>
        <v>0.20699999999999999</v>
      </c>
      <c r="V1518" s="17">
        <f>Q1518*Q1519/'Advanced - Home'!$S$33</f>
        <v>96.99666274208866</v>
      </c>
      <c r="W1518" s="17">
        <f t="shared" ref="W1518" si="14935">AVERAGE(V1518:V1519)</f>
        <v>96.994132620870587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0.503</v>
      </c>
      <c r="I1519" s="31">
        <f>VLOOKUP($C1519,'Four Factors - Home'!$B:$O,8,FALSE)</f>
        <v>0.22600000000000001</v>
      </c>
      <c r="J1519" s="31">
        <f>VLOOKUP($C1519,'Four Factors - Home'!$B:$O,9,FALSE)/100</f>
        <v>0.124</v>
      </c>
      <c r="K1519" s="31">
        <f>VLOOKUP($C1519,'Four Factors - Home'!$B:$O,10,FALSE)/100</f>
        <v>0.24199999999999999</v>
      </c>
      <c r="L1519" s="31">
        <f>VLOOKUP($C1519,'Four Factors - Home'!$B:$O,11,FALSE)/100</f>
        <v>0.49099999999999999</v>
      </c>
      <c r="M1519" s="31">
        <f>VLOOKUP($C1519,'Four Factors - Home'!$B:$O,12,FALSE)</f>
        <v>0.27300000000000002</v>
      </c>
      <c r="N1519" s="31">
        <f>VLOOKUP($C1519,'Four Factors - Home'!$B:$O,13,FALSE)/100</f>
        <v>0.13900000000000001</v>
      </c>
      <c r="O1519" s="31">
        <f>VLOOKUP($C1519,'Four Factors - Home'!$B:$O,14,FALSE)/100</f>
        <v>0.19</v>
      </c>
      <c r="P1519" s="17">
        <f>VLOOKUP($C1519,'Advanced - Home'!B:T,18,FALSE)</f>
        <v>98.3</v>
      </c>
      <c r="Q1519" s="17">
        <f>(P1519+'Advanced - Home'!$S$33)/2</f>
        <v>98.557883172561617</v>
      </c>
      <c r="R1519" s="31">
        <f t="shared" ref="R1519" si="14943">AVERAGE(H1519,L1518)</f>
        <v>0.51649999999999996</v>
      </c>
      <c r="S1519" s="31">
        <f t="shared" ref="S1519" si="14944">AVERAGE(I1519,M1518)</f>
        <v>0.26300000000000001</v>
      </c>
      <c r="T1519" s="31">
        <f t="shared" ref="T1519" si="14945">AVERAGE(J1519,N1518)</f>
        <v>0.13900000000000001</v>
      </c>
      <c r="U1519" s="31">
        <f t="shared" ref="U1519" si="14946">AVERAGE(K1519,O1518)</f>
        <v>0.24199999999999999</v>
      </c>
      <c r="V1519" s="17">
        <f>Q1519*Q1518/'Advanced - Road'!$S$33</f>
        <v>96.991602499652515</v>
      </c>
      <c r="W1519" s="17">
        <f t="shared" ref="W1519" si="14947">W1518</f>
        <v>96.994132620870587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97.25046087888532</v>
      </c>
      <c r="R1520" s="32">
        <f t="shared" ref="R1520" si="14951">AVERAGE(H1520,L1521)</f>
        <v>0.48750000000000004</v>
      </c>
      <c r="S1520" s="32">
        <f t="shared" ref="S1520" si="14952">AVERAGE(I1520,M1521)</f>
        <v>0.27049999999999996</v>
      </c>
      <c r="T1520" s="32">
        <f t="shared" ref="T1520" si="14953">AVERAGE(J1520,N1521)</f>
        <v>0.14149999999999999</v>
      </c>
      <c r="U1520" s="32">
        <f t="shared" ref="U1520" si="14954">AVERAGE(K1520,O1521)</f>
        <v>0.22949999999999998</v>
      </c>
      <c r="V1520" s="21">
        <f>Q1520*Q1521/'Advanced - Home'!$S$33</f>
        <v>99.16673412006088</v>
      </c>
      <c r="W1520" s="21">
        <f t="shared" ref="W1520" si="14955">AVERAGE(V1520:V1521)</f>
        <v>99.16414739335265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100.76288317256162</v>
      </c>
      <c r="R1521" s="32">
        <f t="shared" ref="R1521" si="14963">AVERAGE(H1521,L1520)</f>
        <v>0.5605</v>
      </c>
      <c r="S1521" s="32">
        <f t="shared" ref="S1521" si="14964">AVERAGE(I1521,M1520)</f>
        <v>0.27749999999999997</v>
      </c>
      <c r="T1521" s="32">
        <f t="shared" ref="T1521" si="14965">AVERAGE(J1521,N1520)</f>
        <v>0.14749999999999999</v>
      </c>
      <c r="U1521" s="32">
        <f t="shared" ref="U1521" si="14966">AVERAGE(K1521,O1520)</f>
        <v>0.23399999999999999</v>
      </c>
      <c r="V1521" s="21">
        <f>Q1521*Q1520/'Advanced - Road'!$S$33</f>
        <v>99.161560666644419</v>
      </c>
      <c r="W1521" s="21">
        <f t="shared" ref="W1521" si="14967">W1520</f>
        <v>99.16414739335265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97.25046087888532</v>
      </c>
      <c r="R1522" s="31">
        <f t="shared" ref="R1522" si="14971">AVERAGE(H1522,L1523)</f>
        <v>0.50350000000000006</v>
      </c>
      <c r="S1522" s="31">
        <f t="shared" ref="S1522" si="14972">AVERAGE(I1522,M1523)</f>
        <v>0.26200000000000001</v>
      </c>
      <c r="T1522" s="31">
        <f t="shared" ref="T1522" si="14973">AVERAGE(J1522,N1523)</f>
        <v>0.14499999999999999</v>
      </c>
      <c r="U1522" s="31">
        <f t="shared" ref="U1522" si="14974">AVERAGE(K1522,O1523)</f>
        <v>0.23499999999999999</v>
      </c>
      <c r="V1522" s="17">
        <f>Q1522*Q1523/'Advanced - Home'!$S$33</f>
        <v>99.009268623246555</v>
      </c>
      <c r="W1522" s="17">
        <f t="shared" ref="W1522" si="14975">AVERAGE(V1522:V1523)</f>
        <v>99.006686003966195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6</v>
      </c>
      <c r="AA1522" s="19">
        <f t="shared" ref="AA1522" si="14977">Y1522+Y1523</f>
        <v>218</v>
      </c>
      <c r="AB1522" s="4">
        <f t="shared" ref="AB1522" si="14978">D1522-Z1522</f>
        <v>-6</v>
      </c>
      <c r="AC1522" s="4">
        <f t="shared" ref="AC1522" si="14979">AA1522-E1522</f>
        <v>218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0.54500000000000004</v>
      </c>
      <c r="I1523" s="31">
        <f>VLOOKUP($C1523,'Four Factors - Home'!$B:$O,8,FALSE)</f>
        <v>0.312</v>
      </c>
      <c r="J1523" s="31">
        <f>VLOOKUP($C1523,'Four Factors - Home'!$B:$O,9,FALSE)/100</f>
        <v>0.13800000000000001</v>
      </c>
      <c r="K1523" s="31">
        <f>VLOOKUP($C1523,'Four Factors - Home'!$B:$O,10,FALSE)/100</f>
        <v>0.252</v>
      </c>
      <c r="L1523" s="31">
        <f>VLOOKUP($C1523,'Four Factors - Home'!$B:$O,11,FALSE)/100</f>
        <v>0.50900000000000001</v>
      </c>
      <c r="M1523" s="31">
        <f>VLOOKUP($C1523,'Four Factors - Home'!$B:$O,12,FALSE)</f>
        <v>0.23699999999999999</v>
      </c>
      <c r="N1523" s="31">
        <f>VLOOKUP($C1523,'Four Factors - Home'!$B:$O,13,FALSE)/100</f>
        <v>0.14899999999999999</v>
      </c>
      <c r="O1523" s="31">
        <f>VLOOKUP($C1523,'Four Factors - Home'!$B:$O,14,FALSE)/100</f>
        <v>0.24600000000000002</v>
      </c>
      <c r="P1523" s="17">
        <f>VLOOKUP($C1523,'Advanced - Home'!B:T,18,FALSE)</f>
        <v>102.39</v>
      </c>
      <c r="Q1523" s="17">
        <f>(P1523+'Advanced - Home'!$S$33)/2</f>
        <v>100.60288317256162</v>
      </c>
      <c r="R1523" s="31">
        <f t="shared" ref="R1523" si="14983">AVERAGE(H1523,L1522)</f>
        <v>0.53750000000000009</v>
      </c>
      <c r="S1523" s="31">
        <f t="shared" ref="S1523" si="14984">AVERAGE(I1523,M1522)</f>
        <v>0.30599999999999999</v>
      </c>
      <c r="T1523" s="31">
        <f t="shared" ref="T1523" si="14985">AVERAGE(J1523,N1522)</f>
        <v>0.14600000000000002</v>
      </c>
      <c r="U1523" s="31">
        <f t="shared" ref="U1523" si="14986">AVERAGE(K1523,O1522)</f>
        <v>0.247</v>
      </c>
      <c r="V1523" s="17">
        <f>Q1523*Q1522/'Advanced - Road'!$S$33</f>
        <v>99.00410338468582</v>
      </c>
      <c r="W1523" s="17">
        <f t="shared" ref="W1523" si="14987">W1522</f>
        <v>99.006686003966195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-6</v>
      </c>
      <c r="AA1523" s="19">
        <f t="shared" ref="AA1523" si="14989">AA1522</f>
        <v>218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97.25046087888532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97.16889062922931</v>
      </c>
      <c r="W1524" s="21">
        <f t="shared" ref="W1524" si="14995">AVERAGE(V1524:V1525)</f>
        <v>97.166356015512022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0.52500000000000002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98.732883172561628</v>
      </c>
      <c r="R1525" s="32">
        <f t="shared" ref="R1525" si="15003">AVERAGE(H1525,L1524)</f>
        <v>0.52750000000000008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97.163821401794735</v>
      </c>
      <c r="W1525" s="21">
        <f t="shared" ref="W1525" si="15007">W1524</f>
        <v>97.166356015512022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97.25046087888532</v>
      </c>
      <c r="R1526" s="31">
        <f t="shared" ref="R1526" si="15011">AVERAGE(H1526,L1527)</f>
        <v>0.49299999999999999</v>
      </c>
      <c r="S1526" s="31">
        <f t="shared" ref="S1526" si="15012">AVERAGE(I1526,M1527)</f>
        <v>0.28400000000000003</v>
      </c>
      <c r="T1526" s="31">
        <f t="shared" ref="T1526" si="15013">AVERAGE(J1526,N1527)</f>
        <v>0.14599999999999999</v>
      </c>
      <c r="U1526" s="31">
        <f t="shared" ref="U1526" si="15014">AVERAGE(K1526,O1527)</f>
        <v>0.23599999999999999</v>
      </c>
      <c r="V1526" s="17">
        <f>Q1526*Q1527/'Advanced - Home'!$S$33</f>
        <v>97.06555389694492</v>
      </c>
      <c r="W1526" s="17">
        <f t="shared" ref="W1526" si="15015">AVERAGE(V1526:V1527)</f>
        <v>97.063021978727164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6</v>
      </c>
      <c r="AA1526" s="19">
        <f t="shared" ref="AA1526" si="15017">Y1526+Y1527</f>
        <v>212</v>
      </c>
      <c r="AB1526" s="4">
        <f t="shared" ref="AB1526" si="15018">D1526-Z1526</f>
        <v>-6</v>
      </c>
      <c r="AC1526" s="4">
        <f t="shared" ref="AC1526" si="15019">AA1526-E1526</f>
        <v>212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0.53799999999999992</v>
      </c>
      <c r="I1527" s="31">
        <f>VLOOKUP($C1527,'Four Factors - Home'!$B:$O,8,FALSE)</f>
        <v>0.29599999999999999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0.48799999999999999</v>
      </c>
      <c r="M1527" s="31">
        <f>VLOOKUP($C1527,'Four Factors - Home'!$B:$O,12,FALSE)</f>
        <v>0.28100000000000003</v>
      </c>
      <c r="N1527" s="31">
        <f>VLOOKUP($C1527,'Four Factors - Home'!$B:$O,13,FALSE)/100</f>
        <v>0.151</v>
      </c>
      <c r="O1527" s="31">
        <f>VLOOKUP($C1527,'Four Factors - Home'!$B:$O,14,FALSE)/100</f>
        <v>0.248</v>
      </c>
      <c r="P1527" s="17">
        <f>VLOOKUP($C1527,'Advanced - Home'!B:T,18,FALSE)</f>
        <v>98.44</v>
      </c>
      <c r="Q1527" s="17">
        <f>(P1527+'Advanced - Home'!$S$33)/2</f>
        <v>98.62788317256161</v>
      </c>
      <c r="R1527" s="31">
        <f t="shared" ref="R1527" si="15023">AVERAGE(H1527,L1526)</f>
        <v>0.53400000000000003</v>
      </c>
      <c r="S1527" s="31">
        <f t="shared" ref="S1527" si="15024">AVERAGE(I1527,M1526)</f>
        <v>0.29799999999999999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0.23149999999999998</v>
      </c>
      <c r="V1527" s="17">
        <f>Q1527*Q1526/'Advanced - Road'!$S$33</f>
        <v>97.060490060509395</v>
      </c>
      <c r="W1527" s="17">
        <f t="shared" ref="W1527" si="15027">W1526</f>
        <v>97.063021978727164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-6</v>
      </c>
      <c r="AA1527" s="19">
        <f t="shared" ref="AA1527" si="15029">AA1526</f>
        <v>212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97.25046087888532</v>
      </c>
      <c r="R1528" s="32">
        <f t="shared" ref="R1528" si="15031">AVERAGE(H1528,L1529)</f>
        <v>0.51500000000000001</v>
      </c>
      <c r="S1528" s="32">
        <f t="shared" ref="S1528" si="15032">AVERAGE(I1528,M1529)</f>
        <v>0.27749999999999997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0.22899999999999998</v>
      </c>
      <c r="V1528" s="21">
        <f>Q1528*Q1529/'Advanced - Home'!$S$33</f>
        <v>98.005426081055347</v>
      </c>
      <c r="W1528" s="21">
        <f t="shared" ref="W1528" si="15035">AVERAGE(V1528:V1529)</f>
        <v>98.002869646627573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0.51500000000000001</v>
      </c>
      <c r="I1529" s="32">
        <f>VLOOKUP($C1529,'Four Factors - Home'!$B:$O,8,FALSE)</f>
        <v>0.26200000000000001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0.26400000000000001</v>
      </c>
      <c r="L1529" s="32">
        <f>VLOOKUP($C1529,'Four Factors - Home'!$B:$O,11,FALSE)/100</f>
        <v>0.53200000000000003</v>
      </c>
      <c r="M1529" s="32">
        <f>VLOOKUP($C1529,'Four Factors - Home'!$B:$O,12,FALSE)</f>
        <v>0.26800000000000002</v>
      </c>
      <c r="N1529" s="32">
        <f>VLOOKUP($C1529,'Four Factors - Home'!$B:$O,13,FALSE)/100</f>
        <v>0.14400000000000002</v>
      </c>
      <c r="O1529" s="32">
        <f>VLOOKUP($C1529,'Four Factors - Home'!$B:$O,14,FALSE)/100</f>
        <v>0.23399999999999999</v>
      </c>
      <c r="P1529" s="21">
        <f>VLOOKUP($C1529,'Advanced - Home'!B:T,18,FALSE)</f>
        <v>100.35</v>
      </c>
      <c r="Q1529" s="21">
        <f>(P1529+'Advanced - Home'!$S$33)/2</f>
        <v>99.582883172561623</v>
      </c>
      <c r="R1529" s="32">
        <f t="shared" ref="R1529" si="15043">AVERAGE(H1529,L1528)</f>
        <v>0.52249999999999996</v>
      </c>
      <c r="S1529" s="32">
        <f t="shared" ref="S1529" si="15044">AVERAGE(I1529,M1528)</f>
        <v>0.28100000000000003</v>
      </c>
      <c r="T1529" s="32">
        <f t="shared" ref="T1529" si="15045">AVERAGE(J1529,N1528)</f>
        <v>0.15049999999999999</v>
      </c>
      <c r="U1529" s="32">
        <f t="shared" ref="U1529" si="15046">AVERAGE(K1529,O1528)</f>
        <v>0.253</v>
      </c>
      <c r="V1529" s="21">
        <f>Q1529*Q1528/'Advanced - Road'!$S$33</f>
        <v>98.000313212199785</v>
      </c>
      <c r="W1529" s="21">
        <f t="shared" ref="W1529" si="15047">W1528</f>
        <v>98.002869646627573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97.25046087888532</v>
      </c>
      <c r="R1530" s="31">
        <f t="shared" ref="R1530" si="15051">AVERAGE(H1530,L1531)</f>
        <v>0.48750000000000004</v>
      </c>
      <c r="S1530" s="31">
        <f t="shared" ref="S1530" si="15052">AVERAGE(I1530,M1531)</f>
        <v>0.31950000000000001</v>
      </c>
      <c r="T1530" s="31">
        <f t="shared" ref="T1530" si="15053">AVERAGE(J1530,N1531)</f>
        <v>0.14599999999999999</v>
      </c>
      <c r="U1530" s="31">
        <f t="shared" ref="U1530" si="15054">AVERAGE(K1530,O1531)</f>
        <v>0.21799999999999997</v>
      </c>
      <c r="V1530" s="17">
        <f>Q1530*Q1531/'Advanced - Home'!$S$33</f>
        <v>95.815671515981336</v>
      </c>
      <c r="W1530" s="17">
        <f t="shared" ref="W1530" si="15055">AVERAGE(V1530:V1531)</f>
        <v>95.813172200472195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3</v>
      </c>
      <c r="AA1530" s="19">
        <f t="shared" ref="AA1530" si="15057">Y1530+Y1531</f>
        <v>205</v>
      </c>
      <c r="AB1530" s="4">
        <f t="shared" ref="AB1530" si="15058">D1530-Z1530</f>
        <v>-3</v>
      </c>
      <c r="AC1530" s="4">
        <f t="shared" ref="AC1530" si="15059">AA1530-E1530</f>
        <v>205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0.46899999999999997</v>
      </c>
      <c r="I1531" s="31">
        <f>VLOOKUP($C1531,'Four Factors - Home'!$B:$O,8,FALSE)</f>
        <v>0.29699999999999999</v>
      </c>
      <c r="J1531" s="31">
        <f>VLOOKUP($C1531,'Four Factors - Home'!$B:$O,9,FALSE)/100</f>
        <v>0.14199999999999999</v>
      </c>
      <c r="K1531" s="31">
        <f>VLOOKUP($C1531,'Four Factors - Home'!$B:$O,10,FALSE)/100</f>
        <v>0.27399999999999997</v>
      </c>
      <c r="L1531" s="31">
        <f>VLOOKUP($C1531,'Four Factors - Home'!$B:$O,11,FALSE)/100</f>
        <v>0.47700000000000004</v>
      </c>
      <c r="M1531" s="31">
        <f>VLOOKUP($C1531,'Four Factors - Home'!$B:$O,12,FALSE)</f>
        <v>0.35199999999999998</v>
      </c>
      <c r="N1531" s="31">
        <f>VLOOKUP($C1531,'Four Factors - Home'!$B:$O,13,FALSE)/100</f>
        <v>0.151</v>
      </c>
      <c r="O1531" s="31">
        <f>VLOOKUP($C1531,'Four Factors - Home'!$B:$O,14,FALSE)/100</f>
        <v>0.21199999999999999</v>
      </c>
      <c r="P1531" s="17">
        <f>VLOOKUP($C1531,'Advanced - Home'!B:T,18,FALSE)</f>
        <v>95.9</v>
      </c>
      <c r="Q1531" s="17">
        <f>(P1531+'Advanced - Home'!$S$33)/2</f>
        <v>97.357883172561628</v>
      </c>
      <c r="R1531" s="31">
        <f t="shared" ref="R1531" si="15063">AVERAGE(H1531,L1530)</f>
        <v>0.4995</v>
      </c>
      <c r="S1531" s="31">
        <f t="shared" ref="S1531" si="15064">AVERAGE(I1531,M1530)</f>
        <v>0.29849999999999999</v>
      </c>
      <c r="T1531" s="31">
        <f t="shared" ref="T1531" si="15065">AVERAGE(J1531,N1530)</f>
        <v>0.14799999999999999</v>
      </c>
      <c r="U1531" s="31">
        <f t="shared" ref="U1531" si="15066">AVERAGE(K1531,O1530)</f>
        <v>0.25800000000000001</v>
      </c>
      <c r="V1531" s="17">
        <f>Q1531*Q1530/'Advanced - Road'!$S$33</f>
        <v>95.810672884963054</v>
      </c>
      <c r="W1531" s="17">
        <f t="shared" ref="W1531" si="15067">W1530</f>
        <v>95.813172200472195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-3</v>
      </c>
      <c r="AA1531" s="19">
        <f t="shared" ref="AA1531" si="15069">AA1530</f>
        <v>205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97.25046087888532</v>
      </c>
      <c r="R1532" s="32">
        <f t="shared" ref="R1532" si="15071">AVERAGE(H1532,L1533)</f>
        <v>0.49349999999999999</v>
      </c>
      <c r="S1532" s="32">
        <f t="shared" ref="S1532" si="15072">AVERAGE(I1532,M1533)</f>
        <v>0.27449999999999997</v>
      </c>
      <c r="T1532" s="32">
        <f t="shared" ref="T1532" si="15073">AVERAGE(J1532,N1533)</f>
        <v>0.13750000000000001</v>
      </c>
      <c r="U1532" s="32">
        <f t="shared" ref="U1532" si="15074">AVERAGE(K1532,O1533)</f>
        <v>0.22299999999999998</v>
      </c>
      <c r="V1532" s="21">
        <f>Q1532*Q1533/'Advanced - Home'!$S$33</f>
        <v>96.942533977558739</v>
      </c>
      <c r="W1532" s="21">
        <f t="shared" ref="W1532" si="15075">AVERAGE(V1532:V1533)</f>
        <v>96.94000526826899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0.53100000000000003</v>
      </c>
      <c r="I1533" s="32">
        <f>VLOOKUP($C1533,'Four Factors - Home'!$B:$O,8,FALSE)</f>
        <v>0.27100000000000002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0.221</v>
      </c>
      <c r="L1533" s="32">
        <f>VLOOKUP($C1533,'Four Factors - Home'!$B:$O,11,FALSE)/100</f>
        <v>0.48899999999999999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0.222</v>
      </c>
      <c r="P1533" s="21">
        <f>VLOOKUP($C1533,'Advanced - Home'!B:T,18,FALSE)</f>
        <v>98.19</v>
      </c>
      <c r="Q1533" s="21">
        <f>(P1533+'Advanced - Home'!$S$33)/2</f>
        <v>98.50288317256161</v>
      </c>
      <c r="R1533" s="32">
        <f t="shared" ref="R1533" si="15083">AVERAGE(H1533,L1532)</f>
        <v>0.53049999999999997</v>
      </c>
      <c r="S1533" s="32">
        <f t="shared" ref="S1533" si="15084">AVERAGE(I1533,M1532)</f>
        <v>0.28549999999999998</v>
      </c>
      <c r="T1533" s="32">
        <f t="shared" ref="T1533" si="15085">AVERAGE(J1533,N1532)</f>
        <v>0.14650000000000002</v>
      </c>
      <c r="U1533" s="32">
        <f t="shared" ref="U1533" si="15086">AVERAGE(K1533,O1532)</f>
        <v>0.23149999999999998</v>
      </c>
      <c r="V1533" s="21">
        <f>Q1533*Q1532/'Advanced - Road'!$S$33</f>
        <v>96.937476558979242</v>
      </c>
      <c r="W1533" s="21">
        <f t="shared" ref="W1533" si="15087">W1532</f>
        <v>96.94000526826899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97.25046087888532</v>
      </c>
      <c r="R1534" s="31">
        <f t="shared" ref="R1534" si="15091">AVERAGE(H1534,L1535)</f>
        <v>0.51100000000000001</v>
      </c>
      <c r="S1534" s="31">
        <f t="shared" ref="S1534" si="15092">AVERAGE(I1534,M1535)</f>
        <v>0.29499999999999998</v>
      </c>
      <c r="T1534" s="31">
        <f t="shared" ref="T1534" si="15093">AVERAGE(J1534,N1535)</f>
        <v>0.1515</v>
      </c>
      <c r="U1534" s="31">
        <f t="shared" ref="U1534" si="15094">AVERAGE(K1534,O1535)</f>
        <v>0.22899999999999998</v>
      </c>
      <c r="V1534" s="17">
        <f>Q1534*Q1535/'Advanced - Home'!$S$33</f>
        <v>97.006504335639534</v>
      </c>
      <c r="W1534" s="17">
        <f t="shared" ref="W1534" si="15095">AVERAGE(V1534:V1535)</f>
        <v>97.003973957707217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3</v>
      </c>
      <c r="AA1534" s="19">
        <f t="shared" ref="AA1534" si="15097">Y1534+Y1535</f>
        <v>213</v>
      </c>
      <c r="AB1534" s="4">
        <f t="shared" ref="AB1534" si="15098">D1534-Z1534</f>
        <v>-3</v>
      </c>
      <c r="AC1534" s="4">
        <f t="shared" ref="AC1534" si="15099">AA1534-E1534</f>
        <v>213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0.53500000000000003</v>
      </c>
      <c r="I1535" s="31">
        <f>VLOOKUP($C1535,'Four Factors - Home'!$B:$O,8,FALSE)</f>
        <v>0.29599999999999999</v>
      </c>
      <c r="J1535" s="31">
        <f>VLOOKUP($C1535,'Four Factors - Home'!$B:$O,9,FALSE)/100</f>
        <v>0.14099999999999999</v>
      </c>
      <c r="K1535" s="31">
        <f>VLOOKUP($C1535,'Four Factors - Home'!$B:$O,10,FALSE)/100</f>
        <v>0.21199999999999999</v>
      </c>
      <c r="L1535" s="31">
        <f>VLOOKUP($C1535,'Four Factors - Home'!$B:$O,11,FALSE)/100</f>
        <v>0.52400000000000002</v>
      </c>
      <c r="M1535" s="31">
        <f>VLOOKUP($C1535,'Four Factors - Home'!$B:$O,12,FALSE)</f>
        <v>0.30299999999999999</v>
      </c>
      <c r="N1535" s="31">
        <f>VLOOKUP($C1535,'Four Factors - Home'!$B:$O,13,FALSE)/100</f>
        <v>0.16200000000000001</v>
      </c>
      <c r="O1535" s="31">
        <f>VLOOKUP($C1535,'Four Factors - Home'!$B:$O,14,FALSE)/100</f>
        <v>0.23399999999999999</v>
      </c>
      <c r="P1535" s="17">
        <f>VLOOKUP($C1535,'Advanced - Home'!B:T,18,FALSE)</f>
        <v>98.32</v>
      </c>
      <c r="Q1535" s="17">
        <f>(P1535+'Advanced - Home'!$S$33)/2</f>
        <v>98.567883172561608</v>
      </c>
      <c r="R1535" s="31">
        <f t="shared" ref="R1535" si="15103">AVERAGE(H1535,L1534)</f>
        <v>0.53249999999999997</v>
      </c>
      <c r="S1535" s="31">
        <f t="shared" ref="S1535" si="15104">AVERAGE(I1535,M1534)</f>
        <v>0.29799999999999999</v>
      </c>
      <c r="T1535" s="31">
        <f t="shared" ref="T1535" si="15105">AVERAGE(J1535,N1534)</f>
        <v>0.14749999999999999</v>
      </c>
      <c r="U1535" s="31">
        <f t="shared" ref="U1535" si="15106">AVERAGE(K1535,O1534)</f>
        <v>0.22699999999999998</v>
      </c>
      <c r="V1535" s="17">
        <f>Q1535*Q1534/'Advanced - Road'!$S$33</f>
        <v>97.001443579774914</v>
      </c>
      <c r="W1535" s="17">
        <f t="shared" ref="W1535" si="15107">W1534</f>
        <v>97.003973957707217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-3</v>
      </c>
      <c r="AA1535" s="19">
        <f t="shared" ref="AA1535" si="15109">AA1534</f>
        <v>213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97.25046087888532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96.179810477364427</v>
      </c>
      <c r="W1536" s="21">
        <f t="shared" ref="W1536" si="15115">AVERAGE(V1536:V1537)</f>
        <v>96.177301663428366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97.727883172561619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96.174792849492306</v>
      </c>
      <c r="W1537" s="21">
        <f t="shared" ref="W1537" si="15127">W1536</f>
        <v>96.177301663428366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97.25046087888532</v>
      </c>
      <c r="R1538" s="31">
        <f t="shared" ref="R1538" si="15131">AVERAGE(H1538,L1539)</f>
        <v>0.50049999999999994</v>
      </c>
      <c r="S1538" s="31">
        <f t="shared" ref="S1538" si="15132">AVERAGE(I1538,M1539)</f>
        <v>0.26349999999999996</v>
      </c>
      <c r="T1538" s="31">
        <f t="shared" ref="T1538" si="15133">AVERAGE(J1538,N1539)</f>
        <v>0.13600000000000001</v>
      </c>
      <c r="U1538" s="31">
        <f t="shared" ref="U1538" si="15134">AVERAGE(K1538,O1539)</f>
        <v>0.22549999999999998</v>
      </c>
      <c r="V1538" s="17">
        <f>Q1538*Q1539/'Advanced - Home'!$S$33</f>
        <v>98.22194113917503</v>
      </c>
      <c r="W1538" s="17">
        <f t="shared" ref="W1538" si="15135">AVERAGE(V1538:V1539)</f>
        <v>98.219379057033933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0.26300000000000001</v>
      </c>
      <c r="J1539" s="31">
        <f>VLOOKUP($C1539,'Four Factors - Home'!$B:$O,9,FALSE)/100</f>
        <v>0.12300000000000001</v>
      </c>
      <c r="K1539" s="31">
        <f>VLOOKUP($C1539,'Four Factors - Home'!$B:$O,10,FALSE)/100</f>
        <v>0.184</v>
      </c>
      <c r="L1539" s="31">
        <f>VLOOKUP($C1539,'Four Factors - Home'!$B:$O,11,FALSE)/100</f>
        <v>0.503</v>
      </c>
      <c r="M1539" s="31">
        <f>VLOOKUP($C1539,'Four Factors - Home'!$B:$O,12,FALSE)</f>
        <v>0.24</v>
      </c>
      <c r="N1539" s="31">
        <f>VLOOKUP($C1539,'Four Factors - Home'!$B:$O,13,FALSE)/100</f>
        <v>0.13100000000000001</v>
      </c>
      <c r="O1539" s="31">
        <f>VLOOKUP($C1539,'Four Factors - Home'!$B:$O,14,FALSE)/100</f>
        <v>0.22699999999999998</v>
      </c>
      <c r="P1539" s="17">
        <f>VLOOKUP($C1539,'Advanced - Home'!B:T,18,FALSE)</f>
        <v>100.79</v>
      </c>
      <c r="Q1539" s="17">
        <f>(P1539+'Advanced - Home'!$S$33)/2</f>
        <v>99.802883172561621</v>
      </c>
      <c r="R1539" s="31">
        <f t="shared" ref="R1539" si="15143">AVERAGE(H1539,L1538)</f>
        <v>0.51649999999999996</v>
      </c>
      <c r="S1539" s="31">
        <f t="shared" ref="S1539" si="15144">AVERAGE(I1539,M1538)</f>
        <v>0.28149999999999997</v>
      </c>
      <c r="T1539" s="31">
        <f t="shared" ref="T1539" si="15145">AVERAGE(J1539,N1538)</f>
        <v>0.13850000000000001</v>
      </c>
      <c r="U1539" s="31">
        <f t="shared" ref="U1539" si="15146">AVERAGE(K1539,O1538)</f>
        <v>0.21299999999999999</v>
      </c>
      <c r="V1539" s="17">
        <f>Q1539*Q1538/'Advanced - Road'!$S$33</f>
        <v>98.216816974892851</v>
      </c>
      <c r="W1539" s="17">
        <f t="shared" ref="W1539" si="15147">W1538</f>
        <v>98.219379057033933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97.25046087888532</v>
      </c>
      <c r="R1540" s="32">
        <f t="shared" ref="R1540" si="15151">AVERAGE(H1540,L1541)</f>
        <v>0.503</v>
      </c>
      <c r="S1540" s="32">
        <f t="shared" ref="S1540" si="15152">AVERAGE(I1540,M1541)</f>
        <v>0.27500000000000002</v>
      </c>
      <c r="T1540" s="32">
        <f t="shared" ref="T1540" si="15153">AVERAGE(J1540,N1541)</f>
        <v>0.13500000000000001</v>
      </c>
      <c r="U1540" s="32">
        <f t="shared" ref="U1540" si="15154">AVERAGE(K1540,O1541)</f>
        <v>0.24649999999999997</v>
      </c>
      <c r="V1540" s="21">
        <f>Q1540*Q1541/'Advanced - Home'!$S$33</f>
        <v>96.908088400130609</v>
      </c>
      <c r="W1540" s="21">
        <f t="shared" ref="W1540" si="15155">AVERAGE(V1540:V1541)</f>
        <v>96.905560589340695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98.467883172561613</v>
      </c>
      <c r="R1541" s="32">
        <f t="shared" ref="R1541" si="15163">AVERAGE(H1541,L1540)</f>
        <v>0.52500000000000002</v>
      </c>
      <c r="S1541" s="32">
        <f t="shared" ref="S1541" si="15164">AVERAGE(I1541,M1540)</f>
        <v>0.26500000000000001</v>
      </c>
      <c r="T1541" s="32">
        <f t="shared" ref="T1541" si="15165">AVERAGE(J1541,N1540)</f>
        <v>0.14949999999999999</v>
      </c>
      <c r="U1541" s="32">
        <f t="shared" ref="U1541" si="15166">AVERAGE(K1541,O1540)</f>
        <v>0.25750000000000001</v>
      </c>
      <c r="V1541" s="21">
        <f>Q1541*Q1540/'Advanced - Road'!$S$33</f>
        <v>96.903032778550795</v>
      </c>
      <c r="W1541" s="21">
        <f t="shared" ref="W1541" si="15167">W1540</f>
        <v>96.905560589340695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97.25046087888532</v>
      </c>
      <c r="R1542" s="31">
        <f t="shared" ref="R1542" si="15171">AVERAGE(H1542,L1543)</f>
        <v>0.497</v>
      </c>
      <c r="S1542" s="31">
        <f t="shared" ref="S1542" si="15172">AVERAGE(I1542,M1543)</f>
        <v>0.27700000000000002</v>
      </c>
      <c r="T1542" s="31">
        <f t="shared" ref="T1542" si="15173">AVERAGE(J1542,N1543)</f>
        <v>0.13750000000000001</v>
      </c>
      <c r="U1542" s="31">
        <f t="shared" ref="U1542" si="15174">AVERAGE(K1542,O1543)</f>
        <v>0.22249999999999998</v>
      </c>
      <c r="V1542" s="17">
        <f>Q1542*Q1543/'Advanced - Home'!$S$33</f>
        <v>98.236703529501355</v>
      </c>
      <c r="W1542" s="17">
        <f t="shared" ref="W1542" si="15175">AVERAGE(V1542:V1543)</f>
        <v>98.234141062288899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0.51900000000000002</v>
      </c>
      <c r="I1543" s="31">
        <f>VLOOKUP($C1543,'Four Factors - Home'!$B:$O,8,FALSE)</f>
        <v>0.30199999999999999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0.26800000000000002</v>
      </c>
      <c r="L1543" s="31">
        <f>VLOOKUP($C1543,'Four Factors - Home'!$B:$O,11,FALSE)/100</f>
        <v>0.496</v>
      </c>
      <c r="M1543" s="31">
        <f>VLOOKUP($C1543,'Four Factors - Home'!$B:$O,12,FALSE)</f>
        <v>0.26700000000000002</v>
      </c>
      <c r="N1543" s="31">
        <f>VLOOKUP($C1543,'Four Factors - Home'!$B:$O,13,FALSE)/100</f>
        <v>0.13400000000000001</v>
      </c>
      <c r="O1543" s="31">
        <f>VLOOKUP($C1543,'Four Factors - Home'!$B:$O,14,FALSE)/100</f>
        <v>0.221</v>
      </c>
      <c r="P1543" s="17">
        <f>VLOOKUP($C1543,'Advanced - Home'!B:T,18,FALSE)</f>
        <v>100.82</v>
      </c>
      <c r="Q1543" s="17">
        <f>(P1543+'Advanced - Home'!$S$33)/2</f>
        <v>99.817883172561608</v>
      </c>
      <c r="R1543" s="31">
        <f t="shared" ref="R1543" si="15183">AVERAGE(H1543,L1542)</f>
        <v>0.52449999999999997</v>
      </c>
      <c r="S1543" s="31">
        <f t="shared" ref="S1543" si="15184">AVERAGE(I1543,M1542)</f>
        <v>0.30099999999999999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0.255</v>
      </c>
      <c r="V1543" s="17">
        <f>Q1543*Q1542/'Advanced - Road'!$S$33</f>
        <v>98.231578595076456</v>
      </c>
      <c r="W1543" s="17">
        <f t="shared" ref="W1543" si="15187">W1542</f>
        <v>98.234141062288899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97.25046087888532</v>
      </c>
      <c r="R1544" s="32">
        <f t="shared" ref="R1544" si="15191">AVERAGE(H1544,L1545)</f>
        <v>0.503</v>
      </c>
      <c r="S1544" s="32">
        <f t="shared" ref="S1544" si="15192">AVERAGE(I1544,M1545)</f>
        <v>0.28000000000000003</v>
      </c>
      <c r="T1544" s="32">
        <f t="shared" ref="T1544" si="15193">AVERAGE(J1544,N1545)</f>
        <v>0.14000000000000001</v>
      </c>
      <c r="U1544" s="32">
        <f t="shared" ref="U1544" si="15194">AVERAGE(K1544,O1545)</f>
        <v>0.22599999999999998</v>
      </c>
      <c r="V1544" s="21">
        <f>Q1544*Q1545/'Advanced - Home'!$S$33</f>
        <v>96.612840593603778</v>
      </c>
      <c r="W1544" s="21">
        <f t="shared" ref="W1544" si="15195">AVERAGE(V1544:V1545)</f>
        <v>96.6103204842411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0.47799999999999998</v>
      </c>
      <c r="I1545" s="32">
        <f>VLOOKUP($C1545,'Four Factors - Home'!$B:$O,8,FALSE)</f>
        <v>0.25900000000000001</v>
      </c>
      <c r="J1545" s="32">
        <f>VLOOKUP($C1545,'Four Factors - Home'!$B:$O,9,FALSE)/100</f>
        <v>0.13300000000000001</v>
      </c>
      <c r="K1545" s="32">
        <f>VLOOKUP($C1545,'Four Factors - Home'!$B:$O,10,FALSE)/100</f>
        <v>0.22800000000000001</v>
      </c>
      <c r="L1545" s="32">
        <f>VLOOKUP($C1545,'Four Factors - Home'!$B:$O,11,FALSE)/100</f>
        <v>0.50800000000000001</v>
      </c>
      <c r="M1545" s="32">
        <f>VLOOKUP($C1545,'Four Factors - Home'!$B:$O,12,FALSE)</f>
        <v>0.27300000000000002</v>
      </c>
      <c r="N1545" s="32">
        <f>VLOOKUP($C1545,'Four Factors - Home'!$B:$O,13,FALSE)/100</f>
        <v>0.13900000000000001</v>
      </c>
      <c r="O1545" s="32">
        <f>VLOOKUP($C1545,'Four Factors - Home'!$B:$O,14,FALSE)/100</f>
        <v>0.22800000000000001</v>
      </c>
      <c r="P1545" s="21">
        <f>VLOOKUP($C1545,'Advanced - Home'!B:T,18,FALSE)</f>
        <v>97.52</v>
      </c>
      <c r="Q1545" s="21">
        <f>(P1545+'Advanced - Home'!$S$33)/2</f>
        <v>98.167883172561616</v>
      </c>
      <c r="R1545" s="32">
        <f t="shared" ref="R1545" si="15203">AVERAGE(H1545,L1544)</f>
        <v>0.504</v>
      </c>
      <c r="S1545" s="32">
        <f t="shared" ref="S1545" si="15204">AVERAGE(I1545,M1544)</f>
        <v>0.27949999999999997</v>
      </c>
      <c r="T1545" s="32">
        <f t="shared" ref="T1545" si="15205">AVERAGE(J1545,N1544)</f>
        <v>0.14350000000000002</v>
      </c>
      <c r="U1545" s="32">
        <f t="shared" ref="U1545" si="15206">AVERAGE(K1545,O1544)</f>
        <v>0.23499999999999999</v>
      </c>
      <c r="V1545" s="21">
        <f>Q1545*Q1544/'Advanced - Road'!$S$33</f>
        <v>96.607800374878437</v>
      </c>
      <c r="W1545" s="21">
        <f t="shared" ref="W1545" si="15207">W1544</f>
        <v>96.6103204842411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97.25046087888532</v>
      </c>
      <c r="R1546" s="31">
        <f t="shared" ref="R1546" si="15211">AVERAGE(H1546,L1547)</f>
        <v>0.497</v>
      </c>
      <c r="S1546" s="31">
        <f t="shared" ref="S1546" si="15212">AVERAGE(I1546,M1547)</f>
        <v>0.30149999999999999</v>
      </c>
      <c r="T1546" s="31">
        <f t="shared" ref="T1546" si="15213">AVERAGE(J1546,N1547)</f>
        <v>0.14200000000000002</v>
      </c>
      <c r="U1546" s="31">
        <f t="shared" ref="U1546" si="15214">AVERAGE(K1546,O1547)</f>
        <v>0.23049999999999998</v>
      </c>
      <c r="V1546" s="17">
        <f>Q1546*Q1547/'Advanced - Home'!$S$33</f>
        <v>98.162891577869644</v>
      </c>
      <c r="W1546" s="17">
        <f t="shared" ref="W1546" si="15215">AVERAGE(V1546:V1547)</f>
        <v>98.160331036014014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0.50600000000000001</v>
      </c>
      <c r="I1547" s="31">
        <f>VLOOKUP($C1547,'Four Factors - Home'!$B:$O,8,FALSE)</f>
        <v>0.26900000000000002</v>
      </c>
      <c r="J1547" s="31">
        <f>VLOOKUP($C1547,'Four Factors - Home'!$B:$O,9,FALSE)/100</f>
        <v>0.16600000000000001</v>
      </c>
      <c r="K1547" s="31">
        <f>VLOOKUP($C1547,'Four Factors - Home'!$B:$O,10,FALSE)/100</f>
        <v>0.215</v>
      </c>
      <c r="L1547" s="31">
        <f>VLOOKUP($C1547,'Four Factors - Home'!$B:$O,11,FALSE)/100</f>
        <v>0.496</v>
      </c>
      <c r="M1547" s="31">
        <f>VLOOKUP($C1547,'Four Factors - Home'!$B:$O,12,FALSE)</f>
        <v>0.316</v>
      </c>
      <c r="N1547" s="31">
        <f>VLOOKUP($C1547,'Four Factors - Home'!$B:$O,13,FALSE)/100</f>
        <v>0.14300000000000002</v>
      </c>
      <c r="O1547" s="31">
        <f>VLOOKUP($C1547,'Four Factors - Home'!$B:$O,14,FALSE)/100</f>
        <v>0.23699999999999999</v>
      </c>
      <c r="P1547" s="17">
        <f>VLOOKUP($C1547,'Advanced - Home'!B:T,18,FALSE)</f>
        <v>100.67</v>
      </c>
      <c r="Q1547" s="17">
        <f>(P1547+'Advanced - Home'!$S$33)/2</f>
        <v>99.742883172561619</v>
      </c>
      <c r="R1547" s="31">
        <f t="shared" ref="R1547" si="15223">AVERAGE(H1547,L1546)</f>
        <v>0.51800000000000002</v>
      </c>
      <c r="S1547" s="31">
        <f t="shared" ref="S1547" si="15224">AVERAGE(I1547,M1546)</f>
        <v>0.28449999999999998</v>
      </c>
      <c r="T1547" s="31">
        <f t="shared" ref="T1547" si="15225">AVERAGE(J1547,N1546)</f>
        <v>0.16</v>
      </c>
      <c r="U1547" s="31">
        <f t="shared" ref="U1547" si="15226">AVERAGE(K1547,O1546)</f>
        <v>0.22849999999999998</v>
      </c>
      <c r="V1547" s="17">
        <f>Q1547*Q1546/'Advanced - Road'!$S$33</f>
        <v>98.15777049415837</v>
      </c>
      <c r="W1547" s="17">
        <f t="shared" ref="W1547" si="15227">W1546</f>
        <v>98.160331036014014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97.25046087888532</v>
      </c>
      <c r="R1548" s="32">
        <f t="shared" ref="R1548" si="15231">AVERAGE(H1548,L1549)</f>
        <v>0.50600000000000001</v>
      </c>
      <c r="S1548" s="32">
        <f t="shared" ref="S1548" si="15232">AVERAGE(I1548,M1549)</f>
        <v>0.311</v>
      </c>
      <c r="T1548" s="32">
        <f t="shared" ref="T1548" si="15233">AVERAGE(J1548,N1549)</f>
        <v>0.14349999999999999</v>
      </c>
      <c r="U1548" s="32">
        <f t="shared" ref="U1548" si="15234">AVERAGE(K1548,O1549)</f>
        <v>0.22349999999999998</v>
      </c>
      <c r="V1548" s="21">
        <f>Q1548*Q1549/'Advanced - Home'!$S$33</f>
        <v>98.837040736105919</v>
      </c>
      <c r="W1548" s="21">
        <f t="shared" ref="W1548" si="15235">AVERAGE(V1548:V1549)</f>
        <v>98.83446260932476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</v>
      </c>
      <c r="I1549" s="32">
        <f>VLOOKUP($C1549,'Four Factors - Home'!$B:$O,8,FALSE)</f>
        <v>0.30199999999999999</v>
      </c>
      <c r="J1549" s="32">
        <f>VLOOKUP($C1549,'Four Factors - Home'!$B:$O,9,FALSE)/100</f>
        <v>0.152</v>
      </c>
      <c r="K1549" s="32">
        <f>VLOOKUP($C1549,'Four Factors - Home'!$B:$O,10,FALSE)/100</f>
        <v>0.26700000000000002</v>
      </c>
      <c r="L1549" s="32">
        <f>VLOOKUP($C1549,'Four Factors - Home'!$B:$O,11,FALSE)/100</f>
        <v>0.51400000000000001</v>
      </c>
      <c r="M1549" s="32">
        <f>VLOOKUP($C1549,'Four Factors - Home'!$B:$O,12,FALSE)</f>
        <v>0.33500000000000002</v>
      </c>
      <c r="N1549" s="32">
        <f>VLOOKUP($C1549,'Four Factors - Home'!$B:$O,13,FALSE)/100</f>
        <v>0.14599999999999999</v>
      </c>
      <c r="O1549" s="32">
        <f>VLOOKUP($C1549,'Four Factors - Home'!$B:$O,14,FALSE)/100</f>
        <v>0.223</v>
      </c>
      <c r="P1549" s="21">
        <f>VLOOKUP($C1549,'Advanced - Home'!B:T,18,FALSE)</f>
        <v>102.04</v>
      </c>
      <c r="Q1549" s="21">
        <f>(P1549+'Advanced - Home'!$S$33)/2</f>
        <v>100.42788317256162</v>
      </c>
      <c r="R1549" s="32">
        <f t="shared" ref="R1549" si="15243">AVERAGE(H1549,L1548)</f>
        <v>0.51500000000000001</v>
      </c>
      <c r="S1549" s="32">
        <f t="shared" ref="S1549" si="15244">AVERAGE(I1549,M1548)</f>
        <v>0.30099999999999999</v>
      </c>
      <c r="T1549" s="32">
        <f t="shared" ref="T1549" si="15245">AVERAGE(J1549,N1548)</f>
        <v>0.153</v>
      </c>
      <c r="U1549" s="32">
        <f t="shared" ref="U1549" si="15246">AVERAGE(K1549,O1548)</f>
        <v>0.2545</v>
      </c>
      <c r="V1549" s="21">
        <f>Q1549*Q1548/'Advanced - Road'!$S$33</f>
        <v>98.831884482543614</v>
      </c>
      <c r="W1549" s="21">
        <f t="shared" ref="W1549" si="15247">W1548</f>
        <v>98.83446260932476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97.25046087888532</v>
      </c>
      <c r="R1550" s="31">
        <f t="shared" ref="R1550" si="15251">AVERAGE(H1550,L1551)</f>
        <v>0.50150000000000006</v>
      </c>
      <c r="S1550" s="31">
        <f t="shared" ref="S1550" si="15252">AVERAGE(I1550,M1551)</f>
        <v>0.30399999999999999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0.22649999999999998</v>
      </c>
      <c r="V1550" s="17">
        <f>Q1550*Q1551/'Advanced - Home'!$S$33</f>
        <v>97.41000967122622</v>
      </c>
      <c r="W1550" s="17">
        <f t="shared" ref="W1550" si="15255">AVERAGE(V1550:V1551)</f>
        <v>97.407468768010034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0.13500000000000001</v>
      </c>
      <c r="K1551" s="31">
        <f>VLOOKUP($C1551,'Four Factors - Home'!$B:$O,10,FALSE)/100</f>
        <v>0.22899999999999998</v>
      </c>
      <c r="L1551" s="31">
        <f>VLOOKUP($C1551,'Four Factors - Home'!$B:$O,11,FALSE)/100</f>
        <v>0.505</v>
      </c>
      <c r="M1551" s="31">
        <f>VLOOKUP($C1551,'Four Factors - Home'!$B:$O,12,FALSE)</f>
        <v>0.32100000000000001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99.14</v>
      </c>
      <c r="Q1551" s="17">
        <f>(P1551+'Advanced - Home'!$S$33)/2</f>
        <v>98.977883172561619</v>
      </c>
      <c r="R1551" s="31">
        <f t="shared" ref="R1551" si="15263">AVERAGE(H1551,L1550)</f>
        <v>0.53049999999999997</v>
      </c>
      <c r="S1551" s="31">
        <f t="shared" ref="S1551" si="15264">AVERAGE(I1551,M1550)</f>
        <v>0.28349999999999997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0.23549999999999999</v>
      </c>
      <c r="V1551" s="17">
        <f>Q1551*Q1550/'Advanced - Road'!$S$33</f>
        <v>97.404927864793834</v>
      </c>
      <c r="W1551" s="17">
        <f t="shared" ref="W1551" si="15267">W1550</f>
        <v>97.407468768010034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97.25046087888532</v>
      </c>
      <c r="R1552" s="32">
        <f t="shared" ref="R1552" si="15271">AVERAGE(H1552,L1553)</f>
        <v>0.51249999999999996</v>
      </c>
      <c r="S1552" s="32">
        <f t="shared" ref="S1552" si="15272">AVERAGE(I1552,M1553)</f>
        <v>0.29649999999999999</v>
      </c>
      <c r="T1552" s="32">
        <f t="shared" ref="T1552" si="15273">AVERAGE(J1552,N1553)</f>
        <v>0.14399999999999999</v>
      </c>
      <c r="U1552" s="32">
        <f t="shared" ref="U1552" si="15274">AVERAGE(K1552,O1553)</f>
        <v>0.22649999999999998</v>
      </c>
      <c r="V1552" s="21">
        <f>Q1552*Q1553/'Advanced - Home'!$S$33</f>
        <v>96.652206967807345</v>
      </c>
      <c r="W1552" s="21">
        <f t="shared" ref="W1552" si="15275">AVERAGE(V1552:V1553)</f>
        <v>96.649685831587718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0.52600000000000002</v>
      </c>
      <c r="I1553" s="32">
        <f>VLOOKUP($C1553,'Four Factors - Home'!$B:$O,8,FALSE)</f>
        <v>0.29599999999999999</v>
      </c>
      <c r="J1553" s="32">
        <f>VLOOKUP($C1553,'Four Factors - Home'!$B:$O,9,FALSE)/100</f>
        <v>0.157</v>
      </c>
      <c r="K1553" s="32">
        <f>VLOOKUP($C1553,'Four Factors - Home'!$B:$O,10,FALSE)/100</f>
        <v>0.20800000000000002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0.30599999999999999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0.22899999999999998</v>
      </c>
      <c r="P1553" s="21">
        <f>VLOOKUP($C1553,'Advanced - Home'!B:T,18,FALSE)</f>
        <v>97.6</v>
      </c>
      <c r="Q1553" s="21">
        <f>(P1553+'Advanced - Home'!$S$33)/2</f>
        <v>98.207883172561623</v>
      </c>
      <c r="R1553" s="32">
        <f t="shared" ref="R1553" si="15283">AVERAGE(H1553,L1552)</f>
        <v>0.52800000000000002</v>
      </c>
      <c r="S1553" s="32">
        <f t="shared" ref="S1553" si="15284">AVERAGE(I1553,M1552)</f>
        <v>0.29799999999999999</v>
      </c>
      <c r="T1553" s="32">
        <f t="shared" ref="T1553" si="15285">AVERAGE(J1553,N1552)</f>
        <v>0.1555</v>
      </c>
      <c r="U1553" s="32">
        <f t="shared" ref="U1553" si="15286">AVERAGE(K1553,O1552)</f>
        <v>0.22500000000000001</v>
      </c>
      <c r="V1553" s="21">
        <f>Q1553*Q1552/'Advanced - Road'!$S$33</f>
        <v>96.64716469536809</v>
      </c>
      <c r="W1553" s="21">
        <f t="shared" ref="W1553" si="15287">W1552</f>
        <v>96.649685831587718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97.25046087888532</v>
      </c>
      <c r="R1554" s="31">
        <f t="shared" ref="R1554" si="15291">AVERAGE(H1554,L1555)</f>
        <v>0.49199999999999999</v>
      </c>
      <c r="S1554" s="31">
        <f t="shared" ref="S1554" si="15292">AVERAGE(I1554,M1555)</f>
        <v>0.26949999999999996</v>
      </c>
      <c r="T1554" s="31">
        <f t="shared" ref="T1554" si="15293">AVERAGE(J1554,N1555)</f>
        <v>0.14699999999999999</v>
      </c>
      <c r="U1554" s="31">
        <f t="shared" ref="U1554" si="15294">AVERAGE(K1554,O1555)</f>
        <v>0.21949999999999997</v>
      </c>
      <c r="V1554" s="17">
        <f>Q1554*Q1555/'Advanced - Home'!$S$33</f>
        <v>96.460295893564904</v>
      </c>
      <c r="W1554" s="17">
        <f t="shared" ref="W1554" si="15295">AVERAGE(V1554:V1555)</f>
        <v>96.457779763272981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0.52900000000000003</v>
      </c>
      <c r="I1555" s="31">
        <f>VLOOKUP($C1555,'Four Factors - Home'!$B:$O,8,FALSE)</f>
        <v>0.29199999999999998</v>
      </c>
      <c r="J1555" s="31">
        <f>VLOOKUP($C1555,'Four Factors - Home'!$B:$O,9,FALSE)/100</f>
        <v>0.13699999999999998</v>
      </c>
      <c r="K1555" s="31">
        <f>VLOOKUP($C1555,'Four Factors - Home'!$B:$O,10,FALSE)/100</f>
        <v>0.22699999999999998</v>
      </c>
      <c r="L1555" s="31">
        <f>VLOOKUP($C1555,'Four Factors - Home'!$B:$O,11,FALSE)/100</f>
        <v>0.48599999999999999</v>
      </c>
      <c r="M1555" s="31">
        <f>VLOOKUP($C1555,'Four Factors - Home'!$B:$O,12,FALSE)</f>
        <v>0.252</v>
      </c>
      <c r="N1555" s="31">
        <f>VLOOKUP($C1555,'Four Factors - Home'!$B:$O,13,FALSE)/100</f>
        <v>0.153</v>
      </c>
      <c r="O1555" s="31">
        <f>VLOOKUP($C1555,'Four Factors - Home'!$B:$O,14,FALSE)/100</f>
        <v>0.215</v>
      </c>
      <c r="P1555" s="17">
        <f>VLOOKUP($C1555,'Advanced - Home'!B:T,18,FALSE)</f>
        <v>97.21</v>
      </c>
      <c r="Q1555" s="17">
        <f>(P1555+'Advanced - Home'!$S$33)/2</f>
        <v>98.012883172561615</v>
      </c>
      <c r="R1555" s="31">
        <f t="shared" ref="R1555" si="15303">AVERAGE(H1555,L1554)</f>
        <v>0.52950000000000008</v>
      </c>
      <c r="S1555" s="31">
        <f t="shared" ref="S1555" si="15304">AVERAGE(I1555,M1554)</f>
        <v>0.29599999999999999</v>
      </c>
      <c r="T1555" s="31">
        <f t="shared" ref="T1555" si="15305">AVERAGE(J1555,N1554)</f>
        <v>0.14549999999999999</v>
      </c>
      <c r="U1555" s="31">
        <f t="shared" ref="U1555" si="15306">AVERAGE(K1555,O1554)</f>
        <v>0.23449999999999999</v>
      </c>
      <c r="V1555" s="17">
        <f>Q1555*Q1554/'Advanced - Road'!$S$33</f>
        <v>96.455263632981044</v>
      </c>
      <c r="W1555" s="17">
        <f t="shared" ref="W1555" si="15307">W1554</f>
        <v>96.457779763272981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97.25046087888532</v>
      </c>
      <c r="R1556" s="32">
        <f t="shared" ref="R1556" si="15311">AVERAGE(H1556,L1557)</f>
        <v>0.501</v>
      </c>
      <c r="S1556" s="32">
        <f t="shared" ref="S1556" si="15312">AVERAGE(I1556,M1557)</f>
        <v>0.28000000000000003</v>
      </c>
      <c r="T1556" s="32">
        <f t="shared" ref="T1556" si="15313">AVERAGE(J1556,N1557)</f>
        <v>0.14200000000000002</v>
      </c>
      <c r="U1556" s="32">
        <f t="shared" ref="U1556" si="15314">AVERAGE(K1556,O1557)</f>
        <v>0.23399999999999999</v>
      </c>
      <c r="V1556" s="21">
        <f>Q1556*Q1557/'Advanced - Home'!$S$33</f>
        <v>96.598078203277439</v>
      </c>
      <c r="W1556" s="21">
        <f t="shared" ref="W1556" si="15315">AVERAGE(V1556:V1557)</f>
        <v>96.595558478986135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98.152883172561616</v>
      </c>
      <c r="R1557" s="32">
        <f t="shared" ref="R1557" si="15323">AVERAGE(H1557,L1556)</f>
        <v>0.52800000000000002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0.25549999999999995</v>
      </c>
      <c r="V1557" s="21">
        <f>Q1557*Q1556/'Advanced - Road'!$S$33</f>
        <v>96.593038754694817</v>
      </c>
      <c r="W1557" s="21">
        <f t="shared" ref="W1557" si="15327">W1556</f>
        <v>96.595558478986135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97.25046087888532</v>
      </c>
      <c r="R1558" s="31">
        <f t="shared" ref="R1558" si="15331">AVERAGE(H1558,L1559)</f>
        <v>0.49199999999999999</v>
      </c>
      <c r="S1558" s="31">
        <f t="shared" ref="S1558" si="15332">AVERAGE(I1558,M1559)</f>
        <v>0.26149999999999995</v>
      </c>
      <c r="T1558" s="31">
        <f t="shared" ref="T1558" si="15333">AVERAGE(J1558,N1559)</f>
        <v>0.13750000000000001</v>
      </c>
      <c r="U1558" s="31">
        <f t="shared" ref="U1558" si="15334">AVERAGE(K1558,O1559)</f>
        <v>0.21549999999999997</v>
      </c>
      <c r="V1558" s="17">
        <f>Q1558*Q1559/'Advanced - Home'!$S$33</f>
        <v>94.767541802811067</v>
      </c>
      <c r="W1558" s="17">
        <f t="shared" ref="W1558" si="15335">AVERAGE(V1558:V1559)</f>
        <v>94.765069827368592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100</v>
      </c>
      <c r="Z1558" s="19">
        <f t="shared" ref="Z1558" si="15336">Y1559-Y1558</f>
        <v>5</v>
      </c>
      <c r="AA1558" s="19">
        <f t="shared" ref="AA1558" si="15337">Y1558+Y1559</f>
        <v>205</v>
      </c>
      <c r="AB1558" s="4">
        <f t="shared" ref="AB1558" si="15338">D1558-Z1558</f>
        <v>-5</v>
      </c>
      <c r="AC1558" s="4">
        <f t="shared" ref="AC1558" si="15339">AA1558-E1558</f>
        <v>205</v>
      </c>
      <c r="AD1558" s="4">
        <f t="shared" si="14779"/>
        <v>100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0.52500000000000002</v>
      </c>
      <c r="I1559" s="31">
        <f>VLOOKUP($C1559,'Four Factors - Home'!$B:$O,8,FALSE)</f>
        <v>0.311</v>
      </c>
      <c r="J1559" s="31">
        <f>VLOOKUP($C1559,'Four Factors - Home'!$B:$O,9,FALSE)/100</f>
        <v>0.14499999999999999</v>
      </c>
      <c r="K1559" s="31">
        <f>VLOOKUP($C1559,'Four Factors - Home'!$B:$O,10,FALSE)/100</f>
        <v>0.215</v>
      </c>
      <c r="L1559" s="31">
        <f>VLOOKUP($C1559,'Four Factors - Home'!$B:$O,11,FALSE)/100</f>
        <v>0.48599999999999999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0.13400000000000001</v>
      </c>
      <c r="O1559" s="31">
        <f>VLOOKUP($C1559,'Four Factors - Home'!$B:$O,14,FALSE)/100</f>
        <v>0.20699999999999999</v>
      </c>
      <c r="P1559" s="17">
        <f>VLOOKUP($C1559,'Advanced - Home'!B:T,18,FALSE)</f>
        <v>93.77</v>
      </c>
      <c r="Q1559" s="17">
        <f>(P1559+'Advanced - Home'!$S$33)/2</f>
        <v>96.292883172561616</v>
      </c>
      <c r="R1559" s="31">
        <f t="shared" ref="R1559" si="15343">AVERAGE(H1559,L1558)</f>
        <v>0.52750000000000008</v>
      </c>
      <c r="S1559" s="31">
        <f t="shared" ref="S1559" si="15344">AVERAGE(I1559,M1558)</f>
        <v>0.30549999999999999</v>
      </c>
      <c r="T1559" s="31">
        <f t="shared" ref="T1559" si="15345">AVERAGE(J1559,N1558)</f>
        <v>0.14949999999999999</v>
      </c>
      <c r="U1559" s="31">
        <f t="shared" ref="U1559" si="15346">AVERAGE(K1559,O1558)</f>
        <v>0.22849999999999998</v>
      </c>
      <c r="V1559" s="17">
        <f>Q1559*Q1558/'Advanced - Road'!$S$33</f>
        <v>94.762597851926131</v>
      </c>
      <c r="W1559" s="17">
        <f t="shared" ref="W1559" si="15347">W1558</f>
        <v>94.765069827368592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-5</v>
      </c>
      <c r="AA1559" s="19">
        <f t="shared" ref="AA1559" si="15349">AA1558</f>
        <v>205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97.25046087888532</v>
      </c>
      <c r="R1560" s="32">
        <f t="shared" ref="R1560" si="15351">AVERAGE(H1560,L1561)</f>
        <v>0.50700000000000001</v>
      </c>
      <c r="S1560" s="32">
        <f t="shared" ref="S1560" si="15352">AVERAGE(I1560,M1561)</f>
        <v>0.28949999999999998</v>
      </c>
      <c r="T1560" s="32">
        <f t="shared" ref="T1560" si="15353">AVERAGE(J1560,N1561)</f>
        <v>0.1515</v>
      </c>
      <c r="U1560" s="32">
        <f t="shared" ref="U1560" si="15354">AVERAGE(K1560,O1561)</f>
        <v>0.24</v>
      </c>
      <c r="V1560" s="21">
        <f>Q1560*Q1561/'Advanced - Home'!$S$33</f>
        <v>97.488742419633382</v>
      </c>
      <c r="W1560" s="21">
        <f t="shared" ref="W1560" si="15355">AVERAGE(V1560:V1561)</f>
        <v>97.486199462703269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</v>
      </c>
      <c r="Q1561" s="21">
        <f>(P1561+'Advanced - Home'!$S$33)/2</f>
        <v>99.057883172561617</v>
      </c>
      <c r="R1561" s="32">
        <f t="shared" ref="R1561" si="15363">AVERAGE(H1561,L1560)</f>
        <v>0.53500000000000003</v>
      </c>
      <c r="S1561" s="32">
        <f t="shared" ref="S1561" si="15364">AVERAGE(I1561,M1560)</f>
        <v>0.28149999999999997</v>
      </c>
      <c r="T1561" s="32">
        <f t="shared" ref="T1561" si="15365">AVERAGE(J1561,N1560)</f>
        <v>0.1515</v>
      </c>
      <c r="U1561" s="32">
        <f t="shared" ref="U1561" si="15366">AVERAGE(K1561,O1560)</f>
        <v>0.247</v>
      </c>
      <c r="V1561" s="21">
        <f>Q1561*Q1560/'Advanced - Road'!$S$33</f>
        <v>97.483656505773141</v>
      </c>
      <c r="W1561" s="21">
        <f t="shared" ref="W1561" si="15367">W1560</f>
        <v>97.486199462703269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0.52400000000000002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0.13600000000000001</v>
      </c>
      <c r="K1562" s="31">
        <f>VLOOKUP($C1562,'Four Factors - Road'!$B:$O,10,FALSE)/100</f>
        <v>0.24600000000000002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0.22600000000000001</v>
      </c>
      <c r="P1562" s="17">
        <f>VLOOKUP($C1562,'Advanced - Road'!B:T,18,FALSE)</f>
        <v>96.42</v>
      </c>
      <c r="Q1562" s="17">
        <f>(P1562+'Advanced - Road'!$S$33)/2</f>
        <v>97.620460878885325</v>
      </c>
      <c r="R1562" s="31">
        <f t="shared" ref="R1562" si="15371">AVERAGE(H1562,L1563)</f>
        <v>0.52449999999999997</v>
      </c>
      <c r="S1562" s="31">
        <f t="shared" ref="S1562" si="15372">AVERAGE(I1562,M1563)</f>
        <v>0.24</v>
      </c>
      <c r="T1562" s="31">
        <f t="shared" ref="T1562" si="15373">AVERAGE(J1562,N1563)</f>
        <v>0.14750000000000002</v>
      </c>
      <c r="U1562" s="31">
        <f t="shared" ref="U1562" si="15374">AVERAGE(K1562,O1563)</f>
        <v>0.2445</v>
      </c>
      <c r="V1562" s="17">
        <f>Q1562*Q1563/'Advanced - Home'!$S$33</f>
        <v>97.583035952663508</v>
      </c>
      <c r="W1562" s="17">
        <f t="shared" ref="W1562" si="15375">AVERAGE(V1562:V1563)</f>
        <v>97.580490536122284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-3</v>
      </c>
      <c r="AA1562" s="19">
        <f t="shared" ref="AA1562" si="15377">Y1562+Y1563</f>
        <v>211</v>
      </c>
      <c r="AB1562" s="4">
        <f t="shared" ref="AB1562" si="15378">D1562-Z1562</f>
        <v>3</v>
      </c>
      <c r="AC1562" s="4">
        <f t="shared" ref="AC1562" si="15379">AA1562-E1562</f>
        <v>211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0.51600000000000001</v>
      </c>
      <c r="I1563" s="31">
        <f>VLOOKUP($C1563,'Four Factors - Home'!$B:$O,8,FALSE)</f>
        <v>0.28899999999999998</v>
      </c>
      <c r="J1563" s="31">
        <f>VLOOKUP($C1563,'Four Factors - Home'!$B:$O,9,FALSE)/100</f>
        <v>0.15</v>
      </c>
      <c r="K1563" s="31">
        <f>VLOOKUP($C1563,'Four Factors - Home'!$B:$O,10,FALSE)/100</f>
        <v>0.248</v>
      </c>
      <c r="L1563" s="31">
        <f>VLOOKUP($C1563,'Four Factors - Home'!$B:$O,11,FALSE)/100</f>
        <v>0.52500000000000002</v>
      </c>
      <c r="M1563" s="31">
        <f>VLOOKUP($C1563,'Four Factors - Home'!$B:$O,12,FALSE)</f>
        <v>0.218</v>
      </c>
      <c r="N1563" s="31">
        <f>VLOOKUP($C1563,'Four Factors - Home'!$B:$O,13,FALSE)/100</f>
        <v>0.159</v>
      </c>
      <c r="O1563" s="31">
        <f>VLOOKUP($C1563,'Four Factors - Home'!$B:$O,14,FALSE)/100</f>
        <v>0.24299999999999999</v>
      </c>
      <c r="P1563" s="17">
        <f>VLOOKUP($C1563,'Advanced - Home'!B:T,18,FALSE)</f>
        <v>98.74</v>
      </c>
      <c r="Q1563" s="17">
        <f>(P1563+'Advanced - Home'!$S$33)/2</f>
        <v>98.777883172561616</v>
      </c>
      <c r="R1563" s="31">
        <f t="shared" ref="R1563" si="15383">AVERAGE(H1563,L1562)</f>
        <v>0.50449999999999995</v>
      </c>
      <c r="S1563" s="31">
        <f t="shared" ref="S1563" si="15384">AVERAGE(I1563,M1562)</f>
        <v>0.27649999999999997</v>
      </c>
      <c r="T1563" s="31">
        <f t="shared" ref="T1563" si="15385">AVERAGE(J1563,N1562)</f>
        <v>0.14900000000000002</v>
      </c>
      <c r="U1563" s="31">
        <f t="shared" ref="U1563" si="15386">AVERAGE(K1563,O1562)</f>
        <v>0.23699999999999999</v>
      </c>
      <c r="V1563" s="17">
        <f>Q1563*Q1562/'Advanced - Road'!$S$33</f>
        <v>97.577945119581045</v>
      </c>
      <c r="W1563" s="17">
        <f t="shared" ref="W1563" si="15387">W1562</f>
        <v>97.580490536122284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3</v>
      </c>
      <c r="AA1563" s="19">
        <f t="shared" ref="AA1563" si="15389">AA1562</f>
        <v>211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0.52400000000000002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0.13600000000000001</v>
      </c>
      <c r="K1564" s="32">
        <f>VLOOKUP($C1564,'Four Factors - Road'!$B:$O,10,FALSE)/100</f>
        <v>0.24600000000000002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0.22600000000000001</v>
      </c>
      <c r="P1564" s="21">
        <f>VLOOKUP($C1564,'Advanced - Road'!B:T,18,FALSE)</f>
        <v>96.42</v>
      </c>
      <c r="Q1564" s="21">
        <f>(P1564+'Advanced - Road'!$S$33)/2</f>
        <v>97.620460878885325</v>
      </c>
      <c r="R1564" s="32">
        <f t="shared" ref="R1564" si="15391">AVERAGE(H1564,L1565)</f>
        <v>0.51600000000000001</v>
      </c>
      <c r="S1564" s="32">
        <f t="shared" ref="S1564" si="15392">AVERAGE(I1564,M1565)</f>
        <v>0.26500000000000001</v>
      </c>
      <c r="T1564" s="32">
        <f t="shared" ref="T1564" si="15393">AVERAGE(J1564,N1565)</f>
        <v>0.13250000000000001</v>
      </c>
      <c r="U1564" s="32">
        <f t="shared" ref="U1564" si="15394">AVERAGE(K1564,O1565)</f>
        <v>0.247</v>
      </c>
      <c r="V1564" s="21">
        <f>Q1564*Q1565/'Advanced - Home'!$S$33</f>
        <v>99.761363604205968</v>
      </c>
      <c r="W1564" s="21">
        <f t="shared" ref="W1564" si="15395">AVERAGE(V1564:V1565)</f>
        <v>99.75876136681282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100.98288317256163</v>
      </c>
      <c r="R1565" s="32">
        <f t="shared" ref="R1565" si="15403">AVERAGE(H1565,L1564)</f>
        <v>0.495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0.21600000000000003</v>
      </c>
      <c r="V1565" s="21">
        <f>Q1565*Q1564/'Advanced - Road'!$S$33</f>
        <v>99.756159129419657</v>
      </c>
      <c r="W1565" s="21">
        <f t="shared" ref="W1565" si="15407">W1564</f>
        <v>99.75876136681282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0.52400000000000002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0.13600000000000001</v>
      </c>
      <c r="K1566" s="31">
        <f>VLOOKUP($C1566,'Four Factors - Road'!$B:$O,10,FALSE)/100</f>
        <v>0.24600000000000002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0.22600000000000001</v>
      </c>
      <c r="P1566" s="17">
        <f>VLOOKUP($C1566,'Advanced - Road'!B:T,18,FALSE)</f>
        <v>96.42</v>
      </c>
      <c r="Q1566" s="17">
        <f>(P1566+'Advanced - Road'!$S$33)/2</f>
        <v>97.620460878885325</v>
      </c>
      <c r="R1566" s="31">
        <f t="shared" ref="R1566" si="15411">AVERAGE(H1566,L1567)</f>
        <v>0.51350000000000007</v>
      </c>
      <c r="S1566" s="31">
        <f t="shared" ref="S1566" si="15412">AVERAGE(I1566,M1567)</f>
        <v>0.26200000000000001</v>
      </c>
      <c r="T1566" s="31">
        <f t="shared" ref="T1566" si="15413">AVERAGE(J1566,N1567)</f>
        <v>0.13600000000000001</v>
      </c>
      <c r="U1566" s="31">
        <f t="shared" ref="U1566" si="15414">AVERAGE(K1566,O1567)</f>
        <v>0.25</v>
      </c>
      <c r="V1566" s="17">
        <f>Q1566*Q1567/'Advanced - Home'!$S$33</f>
        <v>98.111564430475383</v>
      </c>
      <c r="W1566" s="17">
        <f t="shared" ref="W1566" si="15415">AVERAGE(V1566:V1567)</f>
        <v>98.109005227468941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99.312883172561612</v>
      </c>
      <c r="R1567" s="31">
        <f t="shared" ref="R1567" si="15425">AVERAGE(H1567,L1566)</f>
        <v>0.51100000000000001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0.22450000000000001</v>
      </c>
      <c r="V1567" s="17">
        <f>Q1567*Q1566/'Advanced - Road'!$S$33</f>
        <v>98.106446024462514</v>
      </c>
      <c r="W1567" s="17">
        <f t="shared" ref="W1567" si="15429">W1566</f>
        <v>98.109005227468941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0.52400000000000002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0.13600000000000001</v>
      </c>
      <c r="K1568" s="32">
        <f>VLOOKUP($C1568,'Four Factors - Road'!$B:$O,10,FALSE)/100</f>
        <v>0.24600000000000002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0.22600000000000001</v>
      </c>
      <c r="P1568" s="21">
        <f>VLOOKUP($C1568,'Advanced - Road'!B:T,18,FALSE)</f>
        <v>96.42</v>
      </c>
      <c r="Q1568" s="21">
        <f>(P1568+'Advanced - Road'!$S$33)/2</f>
        <v>97.620460878885325</v>
      </c>
      <c r="R1568" s="32">
        <f t="shared" ref="R1568" si="15433">AVERAGE(H1568,L1569)</f>
        <v>0.51350000000000007</v>
      </c>
      <c r="S1568" s="32">
        <f t="shared" ref="S1568" si="15434">AVERAGE(I1568,M1569)</f>
        <v>0.22950000000000001</v>
      </c>
      <c r="T1568" s="32">
        <f t="shared" ref="T1568" si="15435">AVERAGE(J1568,N1569)</f>
        <v>0.13300000000000001</v>
      </c>
      <c r="U1568" s="32">
        <f t="shared" ref="U1568" si="15436">AVERAGE(K1568,O1569)</f>
        <v>0.22100000000000003</v>
      </c>
      <c r="V1568" s="21">
        <f>Q1568*Q1569/'Advanced - Home'!$S$33</f>
        <v>97.726281988705978</v>
      </c>
      <c r="W1568" s="21">
        <f t="shared" ref="W1568" si="15437">AVERAGE(V1568:V1569)</f>
        <v>97.723732835646132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106</v>
      </c>
      <c r="Z1568" s="23">
        <f t="shared" ref="Z1568" si="15438">Y1569-Y1568</f>
        <v>-2</v>
      </c>
      <c r="AA1568" s="23">
        <f t="shared" ref="AA1568" si="15439">Y1568+Y1569</f>
        <v>210</v>
      </c>
      <c r="AB1568" s="22">
        <f t="shared" ref="AB1568" si="15440">D1568-Z1568</f>
        <v>2</v>
      </c>
      <c r="AC1568" s="22">
        <f t="shared" ref="AC1568" si="15441">AA1568-E1568</f>
        <v>210</v>
      </c>
      <c r="AD1568" s="22">
        <f t="shared" si="15421"/>
        <v>106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98.922883172561626</v>
      </c>
      <c r="R1569" s="32">
        <f t="shared" ref="R1569" si="15445">AVERAGE(H1569,L1568)</f>
        <v>0.496</v>
      </c>
      <c r="S1569" s="32">
        <f t="shared" ref="S1569" si="15446">AVERAGE(I1569,M1568)</f>
        <v>0.28549999999999998</v>
      </c>
      <c r="T1569" s="32">
        <f t="shared" ref="T1569" si="15447">AVERAGE(J1569,N1568)</f>
        <v>0.13350000000000001</v>
      </c>
      <c r="U1569" s="32">
        <f t="shared" ref="U1569" si="15448">AVERAGE(K1569,O1568)</f>
        <v>0.2155</v>
      </c>
      <c r="V1569" s="21">
        <f>Q1569*Q1568/'Advanced - Road'!$S$33</f>
        <v>97.7211836825863</v>
      </c>
      <c r="W1569" s="21">
        <f t="shared" ref="W1569" si="15449">W1568</f>
        <v>97.723732835646132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104</v>
      </c>
      <c r="Z1569" s="23">
        <f t="shared" ref="Z1569" si="15450">-Z1568</f>
        <v>2</v>
      </c>
      <c r="AA1569" s="23">
        <f t="shared" ref="AA1569" si="15451">AA1568</f>
        <v>210</v>
      </c>
      <c r="AB1569" s="22"/>
      <c r="AC1569" s="22"/>
      <c r="AD1569" s="22">
        <f t="shared" si="15421"/>
        <v>104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0.52400000000000002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0.13600000000000001</v>
      </c>
      <c r="K1570" s="31">
        <f>VLOOKUP($C1570,'Four Factors - Road'!$B:$O,10,FALSE)/100</f>
        <v>0.24600000000000002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0.22600000000000001</v>
      </c>
      <c r="P1570" s="17">
        <f>VLOOKUP($C1570,'Advanced - Road'!B:T,18,FALSE)</f>
        <v>96.42</v>
      </c>
      <c r="Q1570" s="17">
        <f>(P1570+'Advanced - Road'!$S$33)/2</f>
        <v>97.620460878885325</v>
      </c>
      <c r="R1570" s="31">
        <f t="shared" ref="R1570" si="15453">AVERAGE(H1570,L1571)</f>
        <v>0.52100000000000002</v>
      </c>
      <c r="S1570" s="31">
        <f t="shared" ref="S1570" si="15454">AVERAGE(I1570,M1571)</f>
        <v>0.24099999999999999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0.22450000000000003</v>
      </c>
      <c r="V1570" s="17">
        <f>Q1570*Q1571/'Advanced - Home'!$S$33</f>
        <v>97.000172771525129</v>
      </c>
      <c r="W1570" s="17">
        <f t="shared" ref="W1570" si="15457">AVERAGE(V1570:V1571)</f>
        <v>96.997642558749277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0.28699999999999998</v>
      </c>
      <c r="J1571" s="31">
        <f>VLOOKUP($C1571,'Four Factors - Home'!$B:$O,9,FALSE)/100</f>
        <v>0.13200000000000001</v>
      </c>
      <c r="K1571" s="31">
        <f>VLOOKUP($C1571,'Four Factors - Home'!$B:$O,10,FALSE)/100</f>
        <v>0.29699999999999999</v>
      </c>
      <c r="L1571" s="31">
        <f>VLOOKUP($C1571,'Four Factors - Home'!$B:$O,11,FALSE)/100</f>
        <v>0.51800000000000002</v>
      </c>
      <c r="M1571" s="31">
        <f>VLOOKUP($C1571,'Four Factors - Home'!$B:$O,12,FALSE)</f>
        <v>0.22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97.56</v>
      </c>
      <c r="Q1571" s="17">
        <f>(P1571+'Advanced - Home'!$S$33)/2</f>
        <v>98.187883172561612</v>
      </c>
      <c r="R1571" s="31">
        <f t="shared" ref="R1571" si="15465">AVERAGE(H1571,L1570)</f>
        <v>0.48250000000000004</v>
      </c>
      <c r="S1571" s="31">
        <f t="shared" ref="S1571" si="15466">AVERAGE(I1571,M1570)</f>
        <v>0.27549999999999997</v>
      </c>
      <c r="T1571" s="31">
        <f t="shared" ref="T1571" si="15467">AVERAGE(J1571,N1570)</f>
        <v>0.14000000000000001</v>
      </c>
      <c r="U1571" s="31">
        <f t="shared" ref="U1571" si="15468">AVERAGE(K1571,O1570)</f>
        <v>0.26150000000000001</v>
      </c>
      <c r="V1571" s="17">
        <f>Q1571*Q1570/'Advanced - Road'!$S$33</f>
        <v>96.995112345973411</v>
      </c>
      <c r="W1571" s="17">
        <f t="shared" ref="W1571" si="15469">W1570</f>
        <v>96.997642558749277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0.52400000000000002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0.13600000000000001</v>
      </c>
      <c r="K1572" s="32">
        <f>VLOOKUP($C1572,'Four Factors - Road'!$B:$O,10,FALSE)/100</f>
        <v>0.24600000000000002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0.22600000000000001</v>
      </c>
      <c r="P1572" s="21">
        <f>VLOOKUP($C1572,'Advanced - Road'!B:T,18,FALSE)</f>
        <v>96.42</v>
      </c>
      <c r="Q1572" s="21">
        <f>(P1572+'Advanced - Road'!$S$33)/2</f>
        <v>97.620460878885325</v>
      </c>
      <c r="R1572" s="32">
        <f t="shared" ref="R1572" si="15473">AVERAGE(H1572,L1573)</f>
        <v>0.51200000000000001</v>
      </c>
      <c r="S1572" s="32">
        <f t="shared" ref="S1572" si="15474">AVERAGE(I1572,M1573)</f>
        <v>0.23799999999999999</v>
      </c>
      <c r="T1572" s="32">
        <f t="shared" ref="T1572" si="15475">AVERAGE(J1572,N1573)</f>
        <v>0.13150000000000001</v>
      </c>
      <c r="U1572" s="32">
        <f t="shared" ref="U1572" si="15476">AVERAGE(K1572,O1573)</f>
        <v>0.24149999999999999</v>
      </c>
      <c r="V1572" s="21">
        <f>Q1572*Q1573/'Advanced - Home'!$S$33</f>
        <v>97.583035952663508</v>
      </c>
      <c r="W1572" s="21">
        <f t="shared" ref="W1572" si="15477">AVERAGE(V1572:V1573)</f>
        <v>97.580490536122284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0.27900000000000003</v>
      </c>
      <c r="J1573" s="32">
        <f>VLOOKUP($C1573,'Four Factors - Home'!$B:$O,9,FALSE)/100</f>
        <v>0.13</v>
      </c>
      <c r="K1573" s="32">
        <f>VLOOKUP($C1573,'Four Factors - Home'!$B:$O,10,FALSE)/100</f>
        <v>0.23699999999999999</v>
      </c>
      <c r="L1573" s="32">
        <f>VLOOKUP($C1573,'Four Factors - Home'!$B:$O,11,FALSE)/100</f>
        <v>0.5</v>
      </c>
      <c r="M1573" s="32">
        <f>VLOOKUP($C1573,'Four Factors - Home'!$B:$O,12,FALSE)</f>
        <v>0.214</v>
      </c>
      <c r="N1573" s="32">
        <f>VLOOKUP($C1573,'Four Factors - Home'!$B:$O,13,FALSE)/100</f>
        <v>0.127</v>
      </c>
      <c r="O1573" s="32">
        <f>VLOOKUP($C1573,'Four Factors - Home'!$B:$O,14,FALSE)/100</f>
        <v>0.23699999999999999</v>
      </c>
      <c r="P1573" s="21">
        <f>VLOOKUP($C1573,'Advanced - Home'!B:T,18,FALSE)</f>
        <v>98.74</v>
      </c>
      <c r="Q1573" s="21">
        <f>(P1573+'Advanced - Home'!$S$33)/2</f>
        <v>98.777883172561616</v>
      </c>
      <c r="R1573" s="32">
        <f t="shared" ref="R1573" si="15485">AVERAGE(H1573,L1572)</f>
        <v>0.52500000000000002</v>
      </c>
      <c r="S1573" s="32">
        <f t="shared" ref="S1573" si="15486">AVERAGE(I1573,M1572)</f>
        <v>0.27150000000000002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0.23149999999999998</v>
      </c>
      <c r="V1573" s="21">
        <f>Q1573*Q1572/'Advanced - Road'!$S$33</f>
        <v>97.577945119581045</v>
      </c>
      <c r="W1573" s="21">
        <f t="shared" ref="W1573" si="15489">W1572</f>
        <v>97.580490536122284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0.52400000000000002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0.13600000000000001</v>
      </c>
      <c r="K1574" s="31">
        <f>VLOOKUP($C1574,'Four Factors - Road'!$B:$O,10,FALSE)/100</f>
        <v>0.24600000000000002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0.22600000000000001</v>
      </c>
      <c r="P1574" s="17">
        <f>VLOOKUP($C1574,'Advanced - Road'!B:T,18,FALSE)</f>
        <v>96.42</v>
      </c>
      <c r="Q1574" s="17">
        <f>(P1574+'Advanced - Road'!$S$33)/2</f>
        <v>97.620460878885325</v>
      </c>
      <c r="R1574" s="31">
        <f t="shared" ref="R1574" si="15493">AVERAGE(H1574,L1575)</f>
        <v>0.51350000000000007</v>
      </c>
      <c r="S1574" s="31">
        <f t="shared" ref="S1574" si="15494">AVERAGE(I1574,M1575)</f>
        <v>0.26900000000000002</v>
      </c>
      <c r="T1574" s="31">
        <f t="shared" ref="T1574" si="15495">AVERAGE(J1574,N1575)</f>
        <v>0.14800000000000002</v>
      </c>
      <c r="U1574" s="31">
        <f t="shared" ref="U1574" si="15496">AVERAGE(K1574,O1575)</f>
        <v>0.23700000000000002</v>
      </c>
      <c r="V1574" s="17">
        <f>Q1574*Q1575/'Advanced - Home'!$S$33</f>
        <v>95.083639599646517</v>
      </c>
      <c r="W1574" s="17">
        <f t="shared" ref="W1574" si="15497">AVERAGE(V1574:V1575)</f>
        <v>95.081159378912716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0.246</v>
      </c>
      <c r="J1575" s="31">
        <f>VLOOKUP($C1575,'Four Factors - Home'!$B:$O,9,FALSE)/100</f>
        <v>0.127</v>
      </c>
      <c r="K1575" s="31">
        <f>VLOOKUP($C1575,'Four Factors - Home'!$B:$O,10,FALSE)/100</f>
        <v>0.188</v>
      </c>
      <c r="L1575" s="31">
        <f>VLOOKUP($C1575,'Four Factors - Home'!$B:$O,11,FALSE)/100</f>
        <v>0.503</v>
      </c>
      <c r="M1575" s="31">
        <f>VLOOKUP($C1575,'Four Factors - Home'!$B:$O,12,FALSE)</f>
        <v>0.27600000000000002</v>
      </c>
      <c r="N1575" s="31">
        <f>VLOOKUP($C1575,'Four Factors - Home'!$B:$O,13,FALSE)/100</f>
        <v>0.16</v>
      </c>
      <c r="O1575" s="31">
        <f>VLOOKUP($C1575,'Four Factors - Home'!$B:$O,14,FALSE)/100</f>
        <v>0.22800000000000001</v>
      </c>
      <c r="P1575" s="17">
        <f>VLOOKUP($C1575,'Advanced - Home'!B:T,18,FALSE)</f>
        <v>93.68</v>
      </c>
      <c r="Q1575" s="17">
        <f>(P1575+'Advanced - Home'!$S$33)/2</f>
        <v>96.247883172561615</v>
      </c>
      <c r="R1575" s="31">
        <f t="shared" ref="R1575" si="15505">AVERAGE(H1575,L1574)</f>
        <v>0.503</v>
      </c>
      <c r="S1575" s="31">
        <f t="shared" ref="S1575" si="15506">AVERAGE(I1575,M1574)</f>
        <v>0.255</v>
      </c>
      <c r="T1575" s="31">
        <f t="shared" ref="T1575" si="15507">AVERAGE(J1575,N1574)</f>
        <v>0.13750000000000001</v>
      </c>
      <c r="U1575" s="31">
        <f t="shared" ref="U1575" si="15508">AVERAGE(K1575,O1574)</f>
        <v>0.20700000000000002</v>
      </c>
      <c r="V1575" s="17">
        <f>Q1575*Q1574/'Advanced - Road'!$S$33</f>
        <v>95.078679158178915</v>
      </c>
      <c r="W1575" s="17">
        <f t="shared" ref="W1575" si="15509">W1574</f>
        <v>95.081159378912716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0.52400000000000002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0.13600000000000001</v>
      </c>
      <c r="K1576" s="32">
        <f>VLOOKUP($C1576,'Four Factors - Road'!$B:$O,10,FALSE)/100</f>
        <v>0.24600000000000002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0.22600000000000001</v>
      </c>
      <c r="P1576" s="21">
        <f>VLOOKUP($C1576,'Advanced - Road'!B:T,18,FALSE)</f>
        <v>96.42</v>
      </c>
      <c r="Q1576" s="21">
        <f>(P1576+'Advanced - Road'!$S$33)/2</f>
        <v>97.620460878885325</v>
      </c>
      <c r="R1576" s="32">
        <f t="shared" ref="R1576" si="15513">AVERAGE(H1576,L1577)</f>
        <v>0.52849999999999997</v>
      </c>
      <c r="S1576" s="32">
        <f t="shared" ref="S1576" si="15514">AVERAGE(I1576,M1577)</f>
        <v>0.25850000000000001</v>
      </c>
      <c r="T1576" s="32">
        <f t="shared" ref="T1576" si="15515">AVERAGE(J1576,N1577)</f>
        <v>0.1245</v>
      </c>
      <c r="U1576" s="32">
        <f t="shared" ref="U1576" si="15516">AVERAGE(K1576,O1577)</f>
        <v>0.22750000000000001</v>
      </c>
      <c r="V1576" s="21">
        <f>Q1576*Q1577/'Advanced - Home'!$S$33</f>
        <v>98.200475763191406</v>
      </c>
      <c r="W1576" s="21">
        <f t="shared" ref="W1576" si="15517">AVERAGE(V1576:V1577)</f>
        <v>98.197914240966526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0.53700000000000003</v>
      </c>
      <c r="I1577" s="32">
        <f>VLOOKUP($C1577,'Four Factors - Home'!$B:$O,8,FALSE)</f>
        <v>0.28599999999999998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0.28100000000000003</v>
      </c>
      <c r="L1577" s="32">
        <f>VLOOKUP($C1577,'Four Factors - Home'!$B:$O,11,FALSE)/100</f>
        <v>0.53299999999999992</v>
      </c>
      <c r="M1577" s="32">
        <f>VLOOKUP($C1577,'Four Factors - Home'!$B:$O,12,FALSE)</f>
        <v>0.255</v>
      </c>
      <c r="N1577" s="32">
        <f>VLOOKUP($C1577,'Four Factors - Home'!$B:$O,13,FALSE)/100</f>
        <v>0.113</v>
      </c>
      <c r="O1577" s="32">
        <f>VLOOKUP($C1577,'Four Factors - Home'!$B:$O,14,FALSE)/100</f>
        <v>0.20899999999999999</v>
      </c>
      <c r="P1577" s="21">
        <f>VLOOKUP($C1577,'Advanced - Home'!B:T,18,FALSE)</f>
        <v>99.99</v>
      </c>
      <c r="Q1577" s="21">
        <f>(P1577+'Advanced - Home'!$S$33)/2</f>
        <v>99.402883172561616</v>
      </c>
      <c r="R1577" s="32">
        <f t="shared" ref="R1577" si="15525">AVERAGE(H1577,L1576)</f>
        <v>0.51500000000000001</v>
      </c>
      <c r="S1577" s="32">
        <f t="shared" ref="S1577" si="15526">AVERAGE(I1577,M1576)</f>
        <v>0.27500000000000002</v>
      </c>
      <c r="T1577" s="32">
        <f t="shared" ref="T1577" si="15527">AVERAGE(J1577,N1576)</f>
        <v>0.14600000000000002</v>
      </c>
      <c r="U1577" s="32">
        <f t="shared" ref="U1577" si="15528">AVERAGE(K1577,O1576)</f>
        <v>0.2535</v>
      </c>
      <c r="V1577" s="21">
        <f>Q1577*Q1576/'Advanced - Road'!$S$33</f>
        <v>98.195352718741646</v>
      </c>
      <c r="W1577" s="21">
        <f t="shared" ref="W1577" si="15529">W1576</f>
        <v>98.197914240966526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0.52400000000000002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0.13600000000000001</v>
      </c>
      <c r="K1578" s="31">
        <f>VLOOKUP($C1578,'Four Factors - Road'!$B:$O,10,FALSE)/100</f>
        <v>0.24600000000000002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0.22600000000000001</v>
      </c>
      <c r="P1578" s="17">
        <f>VLOOKUP($C1578,'Advanced - Road'!B:T,18,FALSE)</f>
        <v>96.42</v>
      </c>
      <c r="Q1578" s="17">
        <f>(P1578+'Advanced - Road'!$S$33)/2</f>
        <v>97.620460878885325</v>
      </c>
      <c r="R1578" s="31">
        <f t="shared" ref="R1578" si="15533">AVERAGE(H1578,L1579)</f>
        <v>0.50750000000000006</v>
      </c>
      <c r="S1578" s="31">
        <f t="shared" ref="S1578" si="15534">AVERAGE(I1578,M1579)</f>
        <v>0.26750000000000002</v>
      </c>
      <c r="T1578" s="31">
        <f t="shared" ref="T1578" si="15535">AVERAGE(J1578,N1579)</f>
        <v>0.13750000000000001</v>
      </c>
      <c r="U1578" s="31">
        <f t="shared" ref="U1578" si="15536">AVERAGE(K1578,O1579)</f>
        <v>0.21800000000000003</v>
      </c>
      <c r="V1578" s="17">
        <f>Q1578*Q1579/'Advanced - Home'!$S$33</f>
        <v>97.365697139357664</v>
      </c>
      <c r="W1578" s="17">
        <f t="shared" ref="W1578" si="15537">AVERAGE(V1578:V1579)</f>
        <v>97.363157392017087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0.503</v>
      </c>
      <c r="I1579" s="31">
        <f>VLOOKUP($C1579,'Four Factors - Home'!$B:$O,8,FALSE)</f>
        <v>0.22600000000000001</v>
      </c>
      <c r="J1579" s="31">
        <f>VLOOKUP($C1579,'Four Factors - Home'!$B:$O,9,FALSE)/100</f>
        <v>0.124</v>
      </c>
      <c r="K1579" s="31">
        <f>VLOOKUP($C1579,'Four Factors - Home'!$B:$O,10,FALSE)/100</f>
        <v>0.24199999999999999</v>
      </c>
      <c r="L1579" s="31">
        <f>VLOOKUP($C1579,'Four Factors - Home'!$B:$O,11,FALSE)/100</f>
        <v>0.49099999999999999</v>
      </c>
      <c r="M1579" s="31">
        <f>VLOOKUP($C1579,'Four Factors - Home'!$B:$O,12,FALSE)</f>
        <v>0.27300000000000002</v>
      </c>
      <c r="N1579" s="31">
        <f>VLOOKUP($C1579,'Four Factors - Home'!$B:$O,13,FALSE)/100</f>
        <v>0.13900000000000001</v>
      </c>
      <c r="O1579" s="31">
        <f>VLOOKUP($C1579,'Four Factors - Home'!$B:$O,14,FALSE)/100</f>
        <v>0.19</v>
      </c>
      <c r="P1579" s="17">
        <f>VLOOKUP($C1579,'Advanced - Home'!B:T,18,FALSE)</f>
        <v>98.3</v>
      </c>
      <c r="Q1579" s="17">
        <f>(P1579+'Advanced - Home'!$S$33)/2</f>
        <v>98.557883172561617</v>
      </c>
      <c r="R1579" s="31">
        <f t="shared" ref="R1579" si="15545">AVERAGE(H1579,L1578)</f>
        <v>0.498</v>
      </c>
      <c r="S1579" s="31">
        <f t="shared" ref="S1579" si="15546">AVERAGE(I1579,M1578)</f>
        <v>0.245</v>
      </c>
      <c r="T1579" s="31">
        <f t="shared" ref="T1579" si="15547">AVERAGE(J1579,N1578)</f>
        <v>0.13600000000000001</v>
      </c>
      <c r="U1579" s="31">
        <f t="shared" ref="U1579" si="15548">AVERAGE(K1579,O1578)</f>
        <v>0.23399999999999999</v>
      </c>
      <c r="V1579" s="17">
        <f>Q1579*Q1578/'Advanced - Road'!$S$33</f>
        <v>97.360617644676509</v>
      </c>
      <c r="W1579" s="17">
        <f t="shared" ref="W1579" si="15549">W1578</f>
        <v>97.363157392017087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0.52400000000000002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0.13600000000000001</v>
      </c>
      <c r="K1580" s="32">
        <f>VLOOKUP($C1580,'Four Factors - Road'!$B:$O,10,FALSE)/100</f>
        <v>0.24600000000000002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0.22600000000000001</v>
      </c>
      <c r="P1580" s="21">
        <f>VLOOKUP($C1580,'Advanced - Road'!B:T,18,FALSE)</f>
        <v>96.42</v>
      </c>
      <c r="Q1580" s="21">
        <f>(P1580+'Advanced - Road'!$S$33)/2</f>
        <v>97.620460878885325</v>
      </c>
      <c r="R1580" s="32">
        <f t="shared" ref="R1580" si="15553">AVERAGE(H1580,L1581)</f>
        <v>0.50050000000000006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0.13900000000000001</v>
      </c>
      <c r="U1580" s="32">
        <f t="shared" ref="U1580" si="15556">AVERAGE(K1580,O1581)</f>
        <v>0.24049999999999999</v>
      </c>
      <c r="V1580" s="21">
        <f>Q1580*Q1581/'Advanced - Home'!$S$33</f>
        <v>99.544024790900139</v>
      </c>
      <c r="W1580" s="21">
        <f t="shared" ref="W1580" si="15557">AVERAGE(V1580:V1581)</f>
        <v>99.541428222707623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100.76288317256162</v>
      </c>
      <c r="R1581" s="32">
        <f t="shared" ref="R1581" si="15565">AVERAGE(H1581,L1580)</f>
        <v>0.54200000000000004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0.22600000000000001</v>
      </c>
      <c r="V1581" s="21">
        <f>Q1581*Q1580/'Advanced - Road'!$S$33</f>
        <v>99.538831654515121</v>
      </c>
      <c r="W1581" s="21">
        <f t="shared" ref="W1581" si="15569">W1580</f>
        <v>99.541428222707623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0.52400000000000002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0.13600000000000001</v>
      </c>
      <c r="K1582" s="31">
        <f>VLOOKUP($C1582,'Four Factors - Road'!$B:$O,10,FALSE)/100</f>
        <v>0.24600000000000002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0.22600000000000001</v>
      </c>
      <c r="P1582" s="17">
        <f>VLOOKUP($C1582,'Advanced - Road'!B:T,18,FALSE)</f>
        <v>96.42</v>
      </c>
      <c r="Q1582" s="17">
        <f>(P1582+'Advanced - Road'!$S$33)/2</f>
        <v>97.620460878885325</v>
      </c>
      <c r="R1582" s="31">
        <f t="shared" ref="R1582" si="15573">AVERAGE(H1582,L1583)</f>
        <v>0.51649999999999996</v>
      </c>
      <c r="S1582" s="31">
        <f t="shared" ref="S1582" si="15574">AVERAGE(I1582,M1583)</f>
        <v>0.2495</v>
      </c>
      <c r="T1582" s="31">
        <f t="shared" ref="T1582" si="15575">AVERAGE(J1582,N1583)</f>
        <v>0.14250000000000002</v>
      </c>
      <c r="U1582" s="31">
        <f t="shared" ref="U1582" si="15576">AVERAGE(K1582,O1583)</f>
        <v>0.24600000000000002</v>
      </c>
      <c r="V1582" s="17">
        <f>Q1582*Q1583/'Advanced - Home'!$S$33</f>
        <v>99.385960199405005</v>
      </c>
      <c r="W1582" s="17">
        <f t="shared" ref="W1582" si="15577">AVERAGE(V1582:V1583)</f>
        <v>99.38336775426751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0.54500000000000004</v>
      </c>
      <c r="I1583" s="31">
        <f>VLOOKUP($C1583,'Four Factors - Home'!$B:$O,8,FALSE)</f>
        <v>0.312</v>
      </c>
      <c r="J1583" s="31">
        <f>VLOOKUP($C1583,'Four Factors - Home'!$B:$O,9,FALSE)/100</f>
        <v>0.13800000000000001</v>
      </c>
      <c r="K1583" s="31">
        <f>VLOOKUP($C1583,'Four Factors - Home'!$B:$O,10,FALSE)/100</f>
        <v>0.252</v>
      </c>
      <c r="L1583" s="31">
        <f>VLOOKUP($C1583,'Four Factors - Home'!$B:$O,11,FALSE)/100</f>
        <v>0.50900000000000001</v>
      </c>
      <c r="M1583" s="31">
        <f>VLOOKUP($C1583,'Four Factors - Home'!$B:$O,12,FALSE)</f>
        <v>0.23699999999999999</v>
      </c>
      <c r="N1583" s="31">
        <f>VLOOKUP($C1583,'Four Factors - Home'!$B:$O,13,FALSE)/100</f>
        <v>0.14899999999999999</v>
      </c>
      <c r="O1583" s="31">
        <f>VLOOKUP($C1583,'Four Factors - Home'!$B:$O,14,FALSE)/100</f>
        <v>0.24600000000000002</v>
      </c>
      <c r="P1583" s="17">
        <f>VLOOKUP($C1583,'Advanced - Home'!B:T,18,FALSE)</f>
        <v>102.39</v>
      </c>
      <c r="Q1583" s="17">
        <f>(P1583+'Advanced - Home'!$S$33)/2</f>
        <v>100.60288317256162</v>
      </c>
      <c r="R1583" s="31">
        <f t="shared" ref="R1583" si="15585">AVERAGE(H1583,L1582)</f>
        <v>0.51900000000000002</v>
      </c>
      <c r="S1583" s="31">
        <f t="shared" ref="S1583" si="15586">AVERAGE(I1583,M1582)</f>
        <v>0.28800000000000003</v>
      </c>
      <c r="T1583" s="31">
        <f t="shared" ref="T1583" si="15587">AVERAGE(J1583,N1582)</f>
        <v>0.14300000000000002</v>
      </c>
      <c r="U1583" s="31">
        <f t="shared" ref="U1583" si="15588">AVERAGE(K1583,O1582)</f>
        <v>0.23899999999999999</v>
      </c>
      <c r="V1583" s="17">
        <f>Q1583*Q1582/'Advanced - Road'!$S$33</f>
        <v>99.38077530913003</v>
      </c>
      <c r="W1583" s="17">
        <f t="shared" ref="W1583" si="15589">W1582</f>
        <v>99.38336775426751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0.52400000000000002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0.13600000000000001</v>
      </c>
      <c r="K1584" s="32">
        <f>VLOOKUP($C1584,'Four Factors - Road'!$B:$O,10,FALSE)/100</f>
        <v>0.24600000000000002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0.22600000000000001</v>
      </c>
      <c r="P1584" s="21">
        <f>VLOOKUP($C1584,'Advanced - Road'!B:T,18,FALSE)</f>
        <v>96.42</v>
      </c>
      <c r="Q1584" s="21">
        <f>(P1584+'Advanced - Road'!$S$33)/2</f>
        <v>97.620460878885325</v>
      </c>
      <c r="R1584" s="32">
        <f t="shared" ref="R1584" si="15593">AVERAGE(H1584,L1585)</f>
        <v>0.51050000000000006</v>
      </c>
      <c r="S1584" s="32">
        <f t="shared" ref="S1584" si="15594">AVERAGE(I1584,M1585)</f>
        <v>0.27150000000000002</v>
      </c>
      <c r="T1584" s="32">
        <f t="shared" ref="T1584" si="15595">AVERAGE(J1584,N1585)</f>
        <v>0.14300000000000002</v>
      </c>
      <c r="U1584" s="32">
        <f t="shared" ref="U1584" si="15596">AVERAGE(K1584,O1585)</f>
        <v>0.24249999999999999</v>
      </c>
      <c r="V1584" s="21">
        <f>Q1584*Q1585/'Advanced - Home'!$S$33</f>
        <v>97.538580286305503</v>
      </c>
      <c r="W1584" s="21">
        <f t="shared" ref="W1584" si="15597">AVERAGE(V1584:V1585)</f>
        <v>97.536036029373491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0.52500000000000002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98.732883172561628</v>
      </c>
      <c r="R1585" s="32">
        <f t="shared" ref="R1585" si="15605">AVERAGE(H1585,L1584)</f>
        <v>0.50900000000000001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0.21100000000000002</v>
      </c>
      <c r="V1585" s="21">
        <f>Q1585*Q1584/'Advanced - Road'!$S$33</f>
        <v>97.533491772441494</v>
      </c>
      <c r="W1585" s="21">
        <f t="shared" ref="W1585" si="15609">W1584</f>
        <v>97.536036029373491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0.52400000000000002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0.13600000000000001</v>
      </c>
      <c r="K1586" s="31">
        <f>VLOOKUP($C1586,'Four Factors - Road'!$B:$O,10,FALSE)/100</f>
        <v>0.24600000000000002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0.22600000000000001</v>
      </c>
      <c r="P1586" s="17">
        <f>VLOOKUP($C1586,'Advanced - Road'!B:T,18,FALSE)</f>
        <v>96.42</v>
      </c>
      <c r="Q1586" s="17">
        <f>(P1586+'Advanced - Road'!$S$33)/2</f>
        <v>97.620460878885325</v>
      </c>
      <c r="R1586" s="31">
        <f t="shared" ref="R1586" si="15613">AVERAGE(H1586,L1587)</f>
        <v>0.50600000000000001</v>
      </c>
      <c r="S1586" s="31">
        <f t="shared" ref="S1586" si="15614">AVERAGE(I1586,M1587)</f>
        <v>0.27150000000000002</v>
      </c>
      <c r="T1586" s="31">
        <f t="shared" ref="T1586" si="15615">AVERAGE(J1586,N1587)</f>
        <v>0.14350000000000002</v>
      </c>
      <c r="U1586" s="31">
        <f t="shared" ref="U1586" si="15616">AVERAGE(K1586,O1587)</f>
        <v>0.247</v>
      </c>
      <c r="V1586" s="17">
        <f>Q1586*Q1587/'Advanced - Home'!$S$33</f>
        <v>97.434850398136788</v>
      </c>
      <c r="W1586" s="17">
        <f t="shared" ref="W1586" si="15617">AVERAGE(V1586:V1587)</f>
        <v>97.432308846959643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0.53799999999999992</v>
      </c>
      <c r="I1587" s="31">
        <f>VLOOKUP($C1587,'Four Factors - Home'!$B:$O,8,FALSE)</f>
        <v>0.29599999999999999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0.48799999999999999</v>
      </c>
      <c r="M1587" s="31">
        <f>VLOOKUP($C1587,'Four Factors - Home'!$B:$O,12,FALSE)</f>
        <v>0.28100000000000003</v>
      </c>
      <c r="N1587" s="31">
        <f>VLOOKUP($C1587,'Four Factors - Home'!$B:$O,13,FALSE)/100</f>
        <v>0.151</v>
      </c>
      <c r="O1587" s="31">
        <f>VLOOKUP($C1587,'Four Factors - Home'!$B:$O,14,FALSE)/100</f>
        <v>0.248</v>
      </c>
      <c r="P1587" s="17">
        <f>VLOOKUP($C1587,'Advanced - Home'!B:T,18,FALSE)</f>
        <v>98.44</v>
      </c>
      <c r="Q1587" s="17">
        <f>(P1587+'Advanced - Home'!$S$33)/2</f>
        <v>98.62788317256161</v>
      </c>
      <c r="R1587" s="31">
        <f t="shared" ref="R1587" si="15625">AVERAGE(H1587,L1586)</f>
        <v>0.51549999999999996</v>
      </c>
      <c r="S1587" s="31">
        <f t="shared" ref="S1587" si="15626">AVERAGE(I1587,M1586)</f>
        <v>0.28000000000000003</v>
      </c>
      <c r="T1587" s="31">
        <f t="shared" ref="T1587" si="15627">AVERAGE(J1587,N1586)</f>
        <v>0.14200000000000002</v>
      </c>
      <c r="U1587" s="31">
        <f t="shared" ref="U1587" si="15628">AVERAGE(K1587,O1586)</f>
        <v>0.2235</v>
      </c>
      <c r="V1587" s="17">
        <f>Q1587*Q1586/'Advanced - Road'!$S$33</f>
        <v>97.429767295782483</v>
      </c>
      <c r="W1587" s="17">
        <f t="shared" ref="W1587" si="15629">W1586</f>
        <v>97.432308846959643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0.52400000000000002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0.13600000000000001</v>
      </c>
      <c r="K1588" s="32">
        <f>VLOOKUP($C1588,'Four Factors - Road'!$B:$O,10,FALSE)/100</f>
        <v>0.24600000000000002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0.22600000000000001</v>
      </c>
      <c r="P1588" s="21">
        <f>VLOOKUP($C1588,'Advanced - Road'!B:T,18,FALSE)</f>
        <v>96.42</v>
      </c>
      <c r="Q1588" s="21">
        <f>(P1588+'Advanced - Road'!$S$33)/2</f>
        <v>97.620460878885325</v>
      </c>
      <c r="R1588" s="32">
        <f t="shared" ref="R1588" si="15633">AVERAGE(H1588,L1589)</f>
        <v>0.52800000000000002</v>
      </c>
      <c r="S1588" s="32">
        <f t="shared" ref="S1588" si="15634">AVERAGE(I1588,M1589)</f>
        <v>0.26500000000000001</v>
      </c>
      <c r="T1588" s="32">
        <f t="shared" ref="T1588" si="15635">AVERAGE(J1588,N1589)</f>
        <v>0.14000000000000001</v>
      </c>
      <c r="U1588" s="32">
        <f t="shared" ref="U1588" si="15636">AVERAGE(K1588,O1589)</f>
        <v>0.24</v>
      </c>
      <c r="V1588" s="21">
        <f>Q1588*Q1589/'Advanced - Home'!$S$33</f>
        <v>98.378298428623467</v>
      </c>
      <c r="W1588" s="21">
        <f t="shared" ref="W1588" si="15637">AVERAGE(V1588:V1589)</f>
        <v>98.375732267961695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0.51500000000000001</v>
      </c>
      <c r="I1589" s="32">
        <f>VLOOKUP($C1589,'Four Factors - Home'!$B:$O,8,FALSE)</f>
        <v>0.26200000000000001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0.26400000000000001</v>
      </c>
      <c r="L1589" s="32">
        <f>VLOOKUP($C1589,'Four Factors - Home'!$B:$O,11,FALSE)/100</f>
        <v>0.53200000000000003</v>
      </c>
      <c r="M1589" s="32">
        <f>VLOOKUP($C1589,'Four Factors - Home'!$B:$O,12,FALSE)</f>
        <v>0.26800000000000002</v>
      </c>
      <c r="N1589" s="32">
        <f>VLOOKUP($C1589,'Four Factors - Home'!$B:$O,13,FALSE)/100</f>
        <v>0.14400000000000002</v>
      </c>
      <c r="O1589" s="32">
        <f>VLOOKUP($C1589,'Four Factors - Home'!$B:$O,14,FALSE)/100</f>
        <v>0.23399999999999999</v>
      </c>
      <c r="P1589" s="21">
        <f>VLOOKUP($C1589,'Advanced - Home'!B:T,18,FALSE)</f>
        <v>100.35</v>
      </c>
      <c r="Q1589" s="21">
        <f>(P1589+'Advanced - Home'!$S$33)/2</f>
        <v>99.582883172561623</v>
      </c>
      <c r="R1589" s="32">
        <f t="shared" ref="R1589" si="15645">AVERAGE(H1589,L1588)</f>
        <v>0.504</v>
      </c>
      <c r="S1589" s="32">
        <f t="shared" ref="S1589" si="15646">AVERAGE(I1589,M1588)</f>
        <v>0.26300000000000001</v>
      </c>
      <c r="T1589" s="32">
        <f t="shared" ref="T1589" si="15647">AVERAGE(J1589,N1588)</f>
        <v>0.14750000000000002</v>
      </c>
      <c r="U1589" s="32">
        <f t="shared" ref="U1589" si="15648">AVERAGE(K1589,O1588)</f>
        <v>0.245</v>
      </c>
      <c r="V1589" s="21">
        <f>Q1589*Q1588/'Advanced - Road'!$S$33</f>
        <v>98.373166107299909</v>
      </c>
      <c r="W1589" s="21">
        <f t="shared" ref="W1589" si="15649">W1588</f>
        <v>98.375732267961695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0.52400000000000002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0.13600000000000001</v>
      </c>
      <c r="K1590" s="31">
        <f>VLOOKUP($C1590,'Four Factors - Road'!$B:$O,10,FALSE)/100</f>
        <v>0.24600000000000002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0.22600000000000001</v>
      </c>
      <c r="P1590" s="17">
        <f>VLOOKUP($C1590,'Advanced - Road'!B:T,18,FALSE)</f>
        <v>96.42</v>
      </c>
      <c r="Q1590" s="17">
        <f>(P1590+'Advanced - Road'!$S$33)/2</f>
        <v>97.620460878885325</v>
      </c>
      <c r="R1590" s="31">
        <f t="shared" ref="R1590" si="15653">AVERAGE(H1590,L1591)</f>
        <v>0.50050000000000006</v>
      </c>
      <c r="S1590" s="31">
        <f t="shared" ref="S1590" si="15654">AVERAGE(I1590,M1591)</f>
        <v>0.307</v>
      </c>
      <c r="T1590" s="31">
        <f t="shared" ref="T1590" si="15655">AVERAGE(J1590,N1591)</f>
        <v>0.14350000000000002</v>
      </c>
      <c r="U1590" s="31">
        <f t="shared" ref="U1590" si="15656">AVERAGE(K1590,O1591)</f>
        <v>0.22900000000000001</v>
      </c>
      <c r="V1590" s="17">
        <f>Q1590*Q1591/'Advanced - Home'!$S$33</f>
        <v>96.180212703144093</v>
      </c>
      <c r="W1590" s="17">
        <f t="shared" ref="W1590" si="15657">AVERAGE(V1590:V1591)</f>
        <v>96.17770387871613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0.46899999999999997</v>
      </c>
      <c r="I1591" s="31">
        <f>VLOOKUP($C1591,'Four Factors - Home'!$B:$O,8,FALSE)</f>
        <v>0.29699999999999999</v>
      </c>
      <c r="J1591" s="31">
        <f>VLOOKUP($C1591,'Four Factors - Home'!$B:$O,9,FALSE)/100</f>
        <v>0.14199999999999999</v>
      </c>
      <c r="K1591" s="31">
        <f>VLOOKUP($C1591,'Four Factors - Home'!$B:$O,10,FALSE)/100</f>
        <v>0.27399999999999997</v>
      </c>
      <c r="L1591" s="31">
        <f>VLOOKUP($C1591,'Four Factors - Home'!$B:$O,11,FALSE)/100</f>
        <v>0.47700000000000004</v>
      </c>
      <c r="M1591" s="31">
        <f>VLOOKUP($C1591,'Four Factors - Home'!$B:$O,12,FALSE)</f>
        <v>0.35199999999999998</v>
      </c>
      <c r="N1591" s="31">
        <f>VLOOKUP($C1591,'Four Factors - Home'!$B:$O,13,FALSE)/100</f>
        <v>0.151</v>
      </c>
      <c r="O1591" s="31">
        <f>VLOOKUP($C1591,'Four Factors - Home'!$B:$O,14,FALSE)/100</f>
        <v>0.21199999999999999</v>
      </c>
      <c r="P1591" s="17">
        <f>VLOOKUP($C1591,'Advanced - Home'!B:T,18,FALSE)</f>
        <v>95.9</v>
      </c>
      <c r="Q1591" s="17">
        <f>(P1591+'Advanced - Home'!$S$33)/2</f>
        <v>97.357883172561628</v>
      </c>
      <c r="R1591" s="31">
        <f t="shared" ref="R1591" si="15665">AVERAGE(H1591,L1590)</f>
        <v>0.48099999999999998</v>
      </c>
      <c r="S1591" s="31">
        <f t="shared" ref="S1591" si="15666">AVERAGE(I1591,M1590)</f>
        <v>0.28049999999999997</v>
      </c>
      <c r="T1591" s="31">
        <f t="shared" ref="T1591" si="15667">AVERAGE(J1591,N1590)</f>
        <v>0.14500000000000002</v>
      </c>
      <c r="U1591" s="31">
        <f t="shared" ref="U1591" si="15668">AVERAGE(K1591,O1590)</f>
        <v>0.25</v>
      </c>
      <c r="V1591" s="17">
        <f>Q1591*Q1590/'Advanced - Road'!$S$33</f>
        <v>96.175195054288153</v>
      </c>
      <c r="W1591" s="17">
        <f t="shared" ref="W1591" si="15669">W1590</f>
        <v>96.17770387871613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0.52400000000000002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0.13600000000000001</v>
      </c>
      <c r="K1592" s="32">
        <f>VLOOKUP($C1592,'Four Factors - Road'!$B:$O,10,FALSE)/100</f>
        <v>0.24600000000000002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0.22600000000000001</v>
      </c>
      <c r="P1592" s="21">
        <f>VLOOKUP($C1592,'Advanced - Road'!B:T,18,FALSE)</f>
        <v>96.42</v>
      </c>
      <c r="Q1592" s="21">
        <f>(P1592+'Advanced - Road'!$S$33)/2</f>
        <v>97.620460878885325</v>
      </c>
      <c r="R1592" s="32">
        <f t="shared" ref="R1592" si="15673">AVERAGE(H1592,L1593)</f>
        <v>0.50649999999999995</v>
      </c>
      <c r="S1592" s="32">
        <f t="shared" ref="S1592" si="15674">AVERAGE(I1592,M1593)</f>
        <v>0.26200000000000001</v>
      </c>
      <c r="T1592" s="32">
        <f t="shared" ref="T1592" si="15675">AVERAGE(J1592,N1593)</f>
        <v>0.13500000000000001</v>
      </c>
      <c r="U1592" s="32">
        <f t="shared" ref="U1592" si="15676">AVERAGE(K1592,O1593)</f>
        <v>0.23400000000000001</v>
      </c>
      <c r="V1592" s="21">
        <f>Q1592*Q1593/'Advanced - Home'!$S$33</f>
        <v>97.311362436031203</v>
      </c>
      <c r="W1592" s="21">
        <f t="shared" ref="W1592" si="15677">AVERAGE(V1592:V1593)</f>
        <v>97.30882410599078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0.53100000000000003</v>
      </c>
      <c r="I1593" s="32">
        <f>VLOOKUP($C1593,'Four Factors - Home'!$B:$O,8,FALSE)</f>
        <v>0.27100000000000002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0.221</v>
      </c>
      <c r="L1593" s="32">
        <f>VLOOKUP($C1593,'Four Factors - Home'!$B:$O,11,FALSE)/100</f>
        <v>0.48899999999999999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0.222</v>
      </c>
      <c r="P1593" s="21">
        <f>VLOOKUP($C1593,'Advanced - Home'!B:T,18,FALSE)</f>
        <v>98.19</v>
      </c>
      <c r="Q1593" s="21">
        <f>(P1593+'Advanced - Home'!$S$33)/2</f>
        <v>98.50288317256161</v>
      </c>
      <c r="R1593" s="32">
        <f t="shared" ref="R1593" si="15685">AVERAGE(H1593,L1592)</f>
        <v>0.51200000000000001</v>
      </c>
      <c r="S1593" s="32">
        <f t="shared" ref="S1593" si="15686">AVERAGE(I1593,M1592)</f>
        <v>0.26750000000000002</v>
      </c>
      <c r="T1593" s="32">
        <f t="shared" ref="T1593" si="15687">AVERAGE(J1593,N1592)</f>
        <v>0.14350000000000002</v>
      </c>
      <c r="U1593" s="32">
        <f t="shared" ref="U1593" si="15688">AVERAGE(K1593,O1592)</f>
        <v>0.2235</v>
      </c>
      <c r="V1593" s="21">
        <f>Q1593*Q1592/'Advanced - Road'!$S$33</f>
        <v>97.306285775950357</v>
      </c>
      <c r="W1593" s="21">
        <f t="shared" ref="W1593" si="15689">W1592</f>
        <v>97.30882410599078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0.52400000000000002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0.13600000000000001</v>
      </c>
      <c r="K1594" s="31">
        <f>VLOOKUP($C1594,'Four Factors - Road'!$B:$O,10,FALSE)/100</f>
        <v>0.24600000000000002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0.22600000000000001</v>
      </c>
      <c r="P1594" s="17">
        <f>VLOOKUP($C1594,'Advanced - Road'!B:T,18,FALSE)</f>
        <v>96.42</v>
      </c>
      <c r="Q1594" s="17">
        <f>(P1594+'Advanced - Road'!$S$33)/2</f>
        <v>97.620460878885325</v>
      </c>
      <c r="R1594" s="31">
        <f t="shared" ref="R1594" si="15693">AVERAGE(H1594,L1595)</f>
        <v>0.52400000000000002</v>
      </c>
      <c r="S1594" s="31">
        <f t="shared" ref="S1594" si="15694">AVERAGE(I1594,M1595)</f>
        <v>0.28249999999999997</v>
      </c>
      <c r="T1594" s="31">
        <f t="shared" ref="T1594" si="15695">AVERAGE(J1594,N1595)</f>
        <v>0.14900000000000002</v>
      </c>
      <c r="U1594" s="31">
        <f t="shared" ref="U1594" si="15696">AVERAGE(K1594,O1595)</f>
        <v>0.24</v>
      </c>
      <c r="V1594" s="17">
        <f>Q1594*Q1595/'Advanced - Home'!$S$33</f>
        <v>97.375576176326121</v>
      </c>
      <c r="W1594" s="17">
        <f t="shared" ref="W1594" si="15697">AVERAGE(V1594:V1595)</f>
        <v>97.373036171294601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-2</v>
      </c>
      <c r="AA1594" s="19">
        <f t="shared" ref="AA1594" si="15699">Y1594+Y1595</f>
        <v>212</v>
      </c>
      <c r="AB1594" s="4">
        <f t="shared" ref="AB1594" si="15700">D1594-Z1594</f>
        <v>2</v>
      </c>
      <c r="AC1594" s="4">
        <f t="shared" ref="AC1594" si="15701">AA1594-E1594</f>
        <v>212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0.53500000000000003</v>
      </c>
      <c r="I1595" s="31">
        <f>VLOOKUP($C1595,'Four Factors - Home'!$B:$O,8,FALSE)</f>
        <v>0.29599999999999999</v>
      </c>
      <c r="J1595" s="31">
        <f>VLOOKUP($C1595,'Four Factors - Home'!$B:$O,9,FALSE)/100</f>
        <v>0.14099999999999999</v>
      </c>
      <c r="K1595" s="31">
        <f>VLOOKUP($C1595,'Four Factors - Home'!$B:$O,10,FALSE)/100</f>
        <v>0.21199999999999999</v>
      </c>
      <c r="L1595" s="31">
        <f>VLOOKUP($C1595,'Four Factors - Home'!$B:$O,11,FALSE)/100</f>
        <v>0.52400000000000002</v>
      </c>
      <c r="M1595" s="31">
        <f>VLOOKUP($C1595,'Four Factors - Home'!$B:$O,12,FALSE)</f>
        <v>0.30299999999999999</v>
      </c>
      <c r="N1595" s="31">
        <f>VLOOKUP($C1595,'Four Factors - Home'!$B:$O,13,FALSE)/100</f>
        <v>0.16200000000000001</v>
      </c>
      <c r="O1595" s="31">
        <f>VLOOKUP($C1595,'Four Factors - Home'!$B:$O,14,FALSE)/100</f>
        <v>0.23399999999999999</v>
      </c>
      <c r="P1595" s="17">
        <f>VLOOKUP($C1595,'Advanced - Home'!B:T,18,FALSE)</f>
        <v>98.32</v>
      </c>
      <c r="Q1595" s="17">
        <f>(P1595+'Advanced - Home'!$S$33)/2</f>
        <v>98.567883172561608</v>
      </c>
      <c r="R1595" s="31">
        <f t="shared" ref="R1595" si="15705">AVERAGE(H1595,L1594)</f>
        <v>0.51400000000000001</v>
      </c>
      <c r="S1595" s="31">
        <f t="shared" ref="S1595" si="15706">AVERAGE(I1595,M1594)</f>
        <v>0.28000000000000003</v>
      </c>
      <c r="T1595" s="31">
        <f t="shared" ref="T1595" si="15707">AVERAGE(J1595,N1594)</f>
        <v>0.14450000000000002</v>
      </c>
      <c r="U1595" s="31">
        <f t="shared" ref="U1595" si="15708">AVERAGE(K1595,O1594)</f>
        <v>0.219</v>
      </c>
      <c r="V1595" s="17">
        <f>Q1595*Q1594/'Advanced - Road'!$S$33</f>
        <v>97.370496166263081</v>
      </c>
      <c r="W1595" s="17">
        <f t="shared" ref="W1595" si="15709">W1594</f>
        <v>97.373036171294601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2</v>
      </c>
      <c r="AA1595" s="19">
        <f t="shared" ref="AA1595" si="15711">AA1594</f>
        <v>212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0.52400000000000002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0.13600000000000001</v>
      </c>
      <c r="K1596" s="32">
        <f>VLOOKUP($C1596,'Four Factors - Road'!$B:$O,10,FALSE)/100</f>
        <v>0.24600000000000002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0.22600000000000001</v>
      </c>
      <c r="P1596" s="21">
        <f>VLOOKUP($C1596,'Advanced - Road'!B:T,18,FALSE)</f>
        <v>96.42</v>
      </c>
      <c r="Q1596" s="21">
        <f>(P1596+'Advanced - Road'!$S$33)/2</f>
        <v>97.620460878885325</v>
      </c>
      <c r="R1596" s="32">
        <f t="shared" ref="R1596" si="15713">AVERAGE(H1596,L1597)</f>
        <v>0.52700000000000002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0.14400000000000002</v>
      </c>
      <c r="U1596" s="32">
        <f t="shared" ref="U1596" si="15716">AVERAGE(K1596,O1597)</f>
        <v>0.23150000000000001</v>
      </c>
      <c r="V1596" s="21">
        <f>Q1596*Q1597/'Advanced - Home'!$S$33</f>
        <v>96.545737070976614</v>
      </c>
      <c r="W1596" s="21">
        <f t="shared" ref="W1596" si="15717">AVERAGE(V1596:V1597)</f>
        <v>96.543218711983911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-3</v>
      </c>
      <c r="AA1596" s="23">
        <f t="shared" ref="AA1596" si="15719">Y1596+Y1597</f>
        <v>211</v>
      </c>
      <c r="AB1596" s="22">
        <f t="shared" ref="AB1596" si="15720">D1596-Z1596</f>
        <v>3</v>
      </c>
      <c r="AC1596" s="22">
        <f t="shared" ref="AC1596" si="15721">AA1596-E1596</f>
        <v>211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97.727883172561619</v>
      </c>
      <c r="R1597" s="32">
        <f t="shared" ref="R1597" si="15725">AVERAGE(H1597,L1596)</f>
        <v>0.50849999999999995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0.2475</v>
      </c>
      <c r="V1597" s="21">
        <f>Q1597*Q1596/'Advanced - Road'!$S$33</f>
        <v>96.540700352991223</v>
      </c>
      <c r="W1597" s="21">
        <f t="shared" ref="W1597" si="15729">W1596</f>
        <v>96.543218711983911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104</v>
      </c>
      <c r="Z1597" s="23">
        <f t="shared" ref="Z1597" si="15730">-Z1596</f>
        <v>3</v>
      </c>
      <c r="AA1597" s="23">
        <f t="shared" ref="AA1597" si="15731">AA1596</f>
        <v>211</v>
      </c>
      <c r="AB1597" s="22"/>
      <c r="AC1597" s="22"/>
      <c r="AD1597" s="22">
        <f t="shared" si="15421"/>
        <v>104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0.52400000000000002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0.13600000000000001</v>
      </c>
      <c r="K1598" s="31">
        <f>VLOOKUP($C1598,'Four Factors - Road'!$B:$O,10,FALSE)/100</f>
        <v>0.24600000000000002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0.22600000000000001</v>
      </c>
      <c r="P1598" s="17">
        <f>VLOOKUP($C1598,'Advanced - Road'!B:T,18,FALSE)</f>
        <v>96.42</v>
      </c>
      <c r="Q1598" s="17">
        <f>(P1598+'Advanced - Road'!$S$33)/2</f>
        <v>97.620460878885325</v>
      </c>
      <c r="R1598" s="31">
        <f t="shared" ref="R1598" si="15733">AVERAGE(H1598,L1599)</f>
        <v>0.51350000000000007</v>
      </c>
      <c r="S1598" s="31">
        <f t="shared" ref="S1598" si="15734">AVERAGE(I1598,M1599)</f>
        <v>0.251</v>
      </c>
      <c r="T1598" s="31">
        <f t="shared" ref="T1598" si="15735">AVERAGE(J1598,N1599)</f>
        <v>0.13350000000000001</v>
      </c>
      <c r="U1598" s="31">
        <f t="shared" ref="U1598" si="15736">AVERAGE(K1598,O1599)</f>
        <v>0.23649999999999999</v>
      </c>
      <c r="V1598" s="17">
        <f>Q1598*Q1599/'Advanced - Home'!$S$33</f>
        <v>98.595637241929282</v>
      </c>
      <c r="W1598" s="17">
        <f t="shared" ref="W1598" si="15737">AVERAGE(V1598:V1599)</f>
        <v>98.593065412066863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0.26300000000000001</v>
      </c>
      <c r="J1599" s="31">
        <f>VLOOKUP($C1599,'Four Factors - Home'!$B:$O,9,FALSE)/100</f>
        <v>0.12300000000000001</v>
      </c>
      <c r="K1599" s="31">
        <f>VLOOKUP($C1599,'Four Factors - Home'!$B:$O,10,FALSE)/100</f>
        <v>0.184</v>
      </c>
      <c r="L1599" s="31">
        <f>VLOOKUP($C1599,'Four Factors - Home'!$B:$O,11,FALSE)/100</f>
        <v>0.503</v>
      </c>
      <c r="M1599" s="31">
        <f>VLOOKUP($C1599,'Four Factors - Home'!$B:$O,12,FALSE)</f>
        <v>0.24</v>
      </c>
      <c r="N1599" s="31">
        <f>VLOOKUP($C1599,'Four Factors - Home'!$B:$O,13,FALSE)/100</f>
        <v>0.13100000000000001</v>
      </c>
      <c r="O1599" s="31">
        <f>VLOOKUP($C1599,'Four Factors - Home'!$B:$O,14,FALSE)/100</f>
        <v>0.22699999999999998</v>
      </c>
      <c r="P1599" s="17">
        <f>VLOOKUP($C1599,'Advanced - Home'!B:T,18,FALSE)</f>
        <v>100.79</v>
      </c>
      <c r="Q1599" s="17">
        <f>(P1599+'Advanced - Home'!$S$33)/2</f>
        <v>99.802883172561621</v>
      </c>
      <c r="R1599" s="31">
        <f t="shared" ref="R1599" si="15745">AVERAGE(H1599,L1598)</f>
        <v>0.498</v>
      </c>
      <c r="S1599" s="31">
        <f t="shared" ref="S1599" si="15746">AVERAGE(I1599,M1598)</f>
        <v>0.26350000000000001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0.20500000000000002</v>
      </c>
      <c r="V1599" s="17">
        <f>Q1599*Q1598/'Advanced - Road'!$S$33</f>
        <v>98.590493582204445</v>
      </c>
      <c r="W1599" s="17">
        <f t="shared" ref="W1599" si="15749">W1598</f>
        <v>98.593065412066863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0.52400000000000002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0.13600000000000001</v>
      </c>
      <c r="K1600" s="32">
        <f>VLOOKUP($C1600,'Four Factors - Road'!$B:$O,10,FALSE)/100</f>
        <v>0.24600000000000002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0.22600000000000001</v>
      </c>
      <c r="P1600" s="21">
        <f>VLOOKUP($C1600,'Advanced - Road'!B:T,18,FALSE)</f>
        <v>96.42</v>
      </c>
      <c r="Q1600" s="21">
        <f>(P1600+'Advanced - Road'!$S$33)/2</f>
        <v>97.620460878885325</v>
      </c>
      <c r="R1600" s="32">
        <f t="shared" ref="R1600" si="15753">AVERAGE(H1600,L1601)</f>
        <v>0.51600000000000001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0.13250000000000001</v>
      </c>
      <c r="U1600" s="32">
        <f t="shared" ref="U1600" si="15756">AVERAGE(K1600,O1601)</f>
        <v>0.25750000000000001</v>
      </c>
      <c r="V1600" s="21">
        <f>Q1600*Q1601/'Advanced - Home'!$S$33</f>
        <v>97.276785806641655</v>
      </c>
      <c r="W1600" s="21">
        <f t="shared" ref="W1600" si="15757">AVERAGE(V1600:V1601)</f>
        <v>97.274248378519516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98.467883172561613</v>
      </c>
      <c r="R1601" s="32">
        <f t="shared" ref="R1601" si="15765">AVERAGE(H1601,L1600)</f>
        <v>0.50649999999999995</v>
      </c>
      <c r="S1601" s="32">
        <f t="shared" ref="S1601" si="15766">AVERAGE(I1601,M1600)</f>
        <v>0.247</v>
      </c>
      <c r="T1601" s="32">
        <f t="shared" ref="T1601" si="15767">AVERAGE(J1601,N1600)</f>
        <v>0.14650000000000002</v>
      </c>
      <c r="U1601" s="32">
        <f t="shared" ref="U1601" si="15768">AVERAGE(K1601,O1600)</f>
        <v>0.2495</v>
      </c>
      <c r="V1601" s="21">
        <f>Q1601*Q1600/'Advanced - Road'!$S$33</f>
        <v>97.271710950397377</v>
      </c>
      <c r="W1601" s="21">
        <f t="shared" ref="W1601" si="15769">W1600</f>
        <v>97.274248378519516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0.52400000000000002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0.13600000000000001</v>
      </c>
      <c r="K1602" s="31">
        <f>VLOOKUP($C1602,'Four Factors - Road'!$B:$O,10,FALSE)/100</f>
        <v>0.24600000000000002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0.22600000000000001</v>
      </c>
      <c r="P1602" s="17">
        <f>VLOOKUP($C1602,'Advanced - Road'!B:T,18,FALSE)</f>
        <v>96.42</v>
      </c>
      <c r="Q1602" s="17">
        <f>(P1602+'Advanced - Road'!$S$33)/2</f>
        <v>97.620460878885325</v>
      </c>
      <c r="R1602" s="31">
        <f t="shared" ref="R1602" si="15773">AVERAGE(H1602,L1603)</f>
        <v>0.51</v>
      </c>
      <c r="S1602" s="31">
        <f t="shared" ref="S1602" si="15774">AVERAGE(I1602,M1603)</f>
        <v>0.26450000000000001</v>
      </c>
      <c r="T1602" s="31">
        <f t="shared" ref="T1602" si="15775">AVERAGE(J1602,N1603)</f>
        <v>0.13500000000000001</v>
      </c>
      <c r="U1602" s="31">
        <f t="shared" ref="U1602" si="15776">AVERAGE(K1602,O1603)</f>
        <v>0.23350000000000001</v>
      </c>
      <c r="V1602" s="17">
        <f>Q1602*Q1603/'Advanced - Home'!$S$33</f>
        <v>98.610455797381931</v>
      </c>
      <c r="W1602" s="17">
        <f t="shared" ref="W1602" si="15777">AVERAGE(V1602:V1603)</f>
        <v>98.607883580983099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-1</v>
      </c>
      <c r="AA1602" s="19">
        <f t="shared" ref="AA1602" si="15779">Y1602+Y1603</f>
        <v>213</v>
      </c>
      <c r="AB1602" s="4">
        <f t="shared" ref="AB1602" si="15780">D1602-Z1602</f>
        <v>1</v>
      </c>
      <c r="AC1602" s="4">
        <f t="shared" ref="AC1602" si="15781">AA1602-E1602</f>
        <v>213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0.51900000000000002</v>
      </c>
      <c r="I1603" s="31">
        <f>VLOOKUP($C1603,'Four Factors - Home'!$B:$O,8,FALSE)</f>
        <v>0.30199999999999999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0.26800000000000002</v>
      </c>
      <c r="L1603" s="31">
        <f>VLOOKUP($C1603,'Four Factors - Home'!$B:$O,11,FALSE)/100</f>
        <v>0.496</v>
      </c>
      <c r="M1603" s="31">
        <f>VLOOKUP($C1603,'Four Factors - Home'!$B:$O,12,FALSE)</f>
        <v>0.26700000000000002</v>
      </c>
      <c r="N1603" s="31">
        <f>VLOOKUP($C1603,'Four Factors - Home'!$B:$O,13,FALSE)/100</f>
        <v>0.13400000000000001</v>
      </c>
      <c r="O1603" s="31">
        <f>VLOOKUP($C1603,'Four Factors - Home'!$B:$O,14,FALSE)/100</f>
        <v>0.221</v>
      </c>
      <c r="P1603" s="17">
        <f>VLOOKUP($C1603,'Advanced - Home'!B:T,18,FALSE)</f>
        <v>100.82</v>
      </c>
      <c r="Q1603" s="17">
        <f>(P1603+'Advanced - Home'!$S$33)/2</f>
        <v>99.817883172561608</v>
      </c>
      <c r="R1603" s="31">
        <f t="shared" ref="R1603" si="15785">AVERAGE(H1603,L1602)</f>
        <v>0.50600000000000001</v>
      </c>
      <c r="S1603" s="31">
        <f t="shared" ref="S1603" si="15786">AVERAGE(I1603,M1602)</f>
        <v>0.28300000000000003</v>
      </c>
      <c r="T1603" s="31">
        <f t="shared" ref="T1603" si="15787">AVERAGE(J1603,N1602)</f>
        <v>0.14750000000000002</v>
      </c>
      <c r="U1603" s="31">
        <f t="shared" ref="U1603" si="15788">AVERAGE(K1603,O1602)</f>
        <v>0.247</v>
      </c>
      <c r="V1603" s="17">
        <f>Q1603*Q1602/'Advanced - Road'!$S$33</f>
        <v>98.605311364584281</v>
      </c>
      <c r="W1603" s="17">
        <f t="shared" ref="W1603" si="15789">W1602</f>
        <v>98.607883580983099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106</v>
      </c>
      <c r="Z1603" s="19">
        <f t="shared" ref="Z1603" si="15790">-Z1602</f>
        <v>1</v>
      </c>
      <c r="AA1603" s="19">
        <f t="shared" ref="AA1603" si="15791">AA1602</f>
        <v>213</v>
      </c>
      <c r="AB1603" s="4"/>
      <c r="AC1603" s="4"/>
      <c r="AD1603" s="4">
        <f t="shared" si="15421"/>
        <v>106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0.52400000000000002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0.13600000000000001</v>
      </c>
      <c r="K1604" s="32">
        <f>VLOOKUP($C1604,'Four Factors - Road'!$B:$O,10,FALSE)/100</f>
        <v>0.24600000000000002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0.22600000000000001</v>
      </c>
      <c r="P1604" s="21">
        <f>VLOOKUP($C1604,'Advanced - Road'!B:T,18,FALSE)</f>
        <v>96.42</v>
      </c>
      <c r="Q1604" s="21">
        <f>(P1604+'Advanced - Road'!$S$33)/2</f>
        <v>97.620460878885325</v>
      </c>
      <c r="R1604" s="32">
        <f t="shared" ref="R1604" si="15793">AVERAGE(H1604,L1605)</f>
        <v>0.51600000000000001</v>
      </c>
      <c r="S1604" s="32">
        <f t="shared" ref="S1604" si="15794">AVERAGE(I1604,M1605)</f>
        <v>0.26750000000000002</v>
      </c>
      <c r="T1604" s="32">
        <f t="shared" ref="T1604" si="15795">AVERAGE(J1604,N1605)</f>
        <v>0.13750000000000001</v>
      </c>
      <c r="U1604" s="32">
        <f t="shared" ref="U1604" si="15796">AVERAGE(K1604,O1605)</f>
        <v>0.23700000000000002</v>
      </c>
      <c r="V1604" s="21">
        <f>Q1604*Q1605/'Advanced - Home'!$S$33</f>
        <v>96.980414697588259</v>
      </c>
      <c r="W1604" s="21">
        <f t="shared" ref="W1604" si="15797">AVERAGE(V1604:V1605)</f>
        <v>96.977885000194277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0.47799999999999998</v>
      </c>
      <c r="I1605" s="32">
        <f>VLOOKUP($C1605,'Four Factors - Home'!$B:$O,8,FALSE)</f>
        <v>0.25900000000000001</v>
      </c>
      <c r="J1605" s="32">
        <f>VLOOKUP($C1605,'Four Factors - Home'!$B:$O,9,FALSE)/100</f>
        <v>0.13300000000000001</v>
      </c>
      <c r="K1605" s="32">
        <f>VLOOKUP($C1605,'Four Factors - Home'!$B:$O,10,FALSE)/100</f>
        <v>0.22800000000000001</v>
      </c>
      <c r="L1605" s="32">
        <f>VLOOKUP($C1605,'Four Factors - Home'!$B:$O,11,FALSE)/100</f>
        <v>0.50800000000000001</v>
      </c>
      <c r="M1605" s="32">
        <f>VLOOKUP($C1605,'Four Factors - Home'!$B:$O,12,FALSE)</f>
        <v>0.27300000000000002</v>
      </c>
      <c r="N1605" s="32">
        <f>VLOOKUP($C1605,'Four Factors - Home'!$B:$O,13,FALSE)/100</f>
        <v>0.13900000000000001</v>
      </c>
      <c r="O1605" s="32">
        <f>VLOOKUP($C1605,'Four Factors - Home'!$B:$O,14,FALSE)/100</f>
        <v>0.22800000000000001</v>
      </c>
      <c r="P1605" s="21">
        <f>VLOOKUP($C1605,'Advanced - Home'!B:T,18,FALSE)</f>
        <v>97.52</v>
      </c>
      <c r="Q1605" s="21">
        <f>(P1605+'Advanced - Home'!$S$33)/2</f>
        <v>98.167883172561616</v>
      </c>
      <c r="R1605" s="32">
        <f t="shared" ref="R1605" si="15805">AVERAGE(H1605,L1604)</f>
        <v>0.48549999999999999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0.14050000000000001</v>
      </c>
      <c r="U1605" s="32">
        <f t="shared" ref="U1605" si="15808">AVERAGE(K1605,O1604)</f>
        <v>0.22700000000000001</v>
      </c>
      <c r="V1605" s="21">
        <f>Q1605*Q1604/'Advanced - Road'!$S$33</f>
        <v>96.975355302800295</v>
      </c>
      <c r="W1605" s="21">
        <f t="shared" ref="W1605" si="15809">W1604</f>
        <v>96.977885000194277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0.52400000000000002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0.13600000000000001</v>
      </c>
      <c r="K1606" s="31">
        <f>VLOOKUP($C1606,'Four Factors - Road'!$B:$O,10,FALSE)/100</f>
        <v>0.24600000000000002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0.22600000000000001</v>
      </c>
      <c r="P1606" s="17">
        <f>VLOOKUP($C1606,'Advanced - Road'!B:T,18,FALSE)</f>
        <v>96.42</v>
      </c>
      <c r="Q1606" s="17">
        <f>(P1606+'Advanced - Road'!$S$33)/2</f>
        <v>97.620460878885325</v>
      </c>
      <c r="R1606" s="31">
        <f t="shared" ref="R1606" si="15813">AVERAGE(H1606,L1607)</f>
        <v>0.51</v>
      </c>
      <c r="S1606" s="31">
        <f t="shared" ref="S1606" si="15814">AVERAGE(I1606,M1607)</f>
        <v>0.28900000000000003</v>
      </c>
      <c r="T1606" s="31">
        <f t="shared" ref="T1606" si="15815">AVERAGE(J1606,N1607)</f>
        <v>0.13950000000000001</v>
      </c>
      <c r="U1606" s="31">
        <f t="shared" ref="U1606" si="15816">AVERAGE(K1606,O1607)</f>
        <v>0.24149999999999999</v>
      </c>
      <c r="V1606" s="17">
        <f>Q1606*Q1607/'Advanced - Home'!$S$33</f>
        <v>98.536363020118586</v>
      </c>
      <c r="W1606" s="17">
        <f t="shared" ref="W1606" si="15817">AVERAGE(V1606:V1607)</f>
        <v>98.533792736401807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0.50600000000000001</v>
      </c>
      <c r="I1607" s="31">
        <f>VLOOKUP($C1607,'Four Factors - Home'!$B:$O,8,FALSE)</f>
        <v>0.26900000000000002</v>
      </c>
      <c r="J1607" s="31">
        <f>VLOOKUP($C1607,'Four Factors - Home'!$B:$O,9,FALSE)/100</f>
        <v>0.16600000000000001</v>
      </c>
      <c r="K1607" s="31">
        <f>VLOOKUP($C1607,'Four Factors - Home'!$B:$O,10,FALSE)/100</f>
        <v>0.215</v>
      </c>
      <c r="L1607" s="31">
        <f>VLOOKUP($C1607,'Four Factors - Home'!$B:$O,11,FALSE)/100</f>
        <v>0.496</v>
      </c>
      <c r="M1607" s="31">
        <f>VLOOKUP($C1607,'Four Factors - Home'!$B:$O,12,FALSE)</f>
        <v>0.316</v>
      </c>
      <c r="N1607" s="31">
        <f>VLOOKUP($C1607,'Four Factors - Home'!$B:$O,13,FALSE)/100</f>
        <v>0.14300000000000002</v>
      </c>
      <c r="O1607" s="31">
        <f>VLOOKUP($C1607,'Four Factors - Home'!$B:$O,14,FALSE)/100</f>
        <v>0.23699999999999999</v>
      </c>
      <c r="P1607" s="17">
        <f>VLOOKUP($C1607,'Advanced - Home'!B:T,18,FALSE)</f>
        <v>100.67</v>
      </c>
      <c r="Q1607" s="17">
        <f>(P1607+'Advanced - Home'!$S$33)/2</f>
        <v>99.742883172561619</v>
      </c>
      <c r="R1607" s="31">
        <f t="shared" ref="R1607" si="15825">AVERAGE(H1607,L1606)</f>
        <v>0.4995</v>
      </c>
      <c r="S1607" s="31">
        <f t="shared" ref="S1607" si="15826">AVERAGE(I1607,M1606)</f>
        <v>0.26650000000000001</v>
      </c>
      <c r="T1607" s="31">
        <f t="shared" ref="T1607" si="15827">AVERAGE(J1607,N1606)</f>
        <v>0.15700000000000003</v>
      </c>
      <c r="U1607" s="31">
        <f t="shared" ref="U1607" si="15828">AVERAGE(K1607,O1606)</f>
        <v>0.2205</v>
      </c>
      <c r="V1607" s="17">
        <f>Q1607*Q1606/'Advanced - Road'!$S$33</f>
        <v>98.531222452685014</v>
      </c>
      <c r="W1607" s="17">
        <f t="shared" ref="W1607" si="15829">W1606</f>
        <v>98.533792736401807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0.52400000000000002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0.13600000000000001</v>
      </c>
      <c r="K1608" s="32">
        <f>VLOOKUP($C1608,'Four Factors - Road'!$B:$O,10,FALSE)/100</f>
        <v>0.24600000000000002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0.22600000000000001</v>
      </c>
      <c r="P1608" s="21">
        <f>VLOOKUP($C1608,'Advanced - Road'!B:T,18,FALSE)</f>
        <v>96.42</v>
      </c>
      <c r="Q1608" s="21">
        <f>(P1608+'Advanced - Road'!$S$33)/2</f>
        <v>97.620460878885325</v>
      </c>
      <c r="R1608" s="32">
        <f t="shared" ref="R1608" si="15833">AVERAGE(H1608,L1609)</f>
        <v>0.51900000000000002</v>
      </c>
      <c r="S1608" s="32">
        <f t="shared" ref="S1608" si="15834">AVERAGE(I1608,M1609)</f>
        <v>0.29849999999999999</v>
      </c>
      <c r="T1608" s="32">
        <f t="shared" ref="T1608" si="15835">AVERAGE(J1608,N1609)</f>
        <v>0.14100000000000001</v>
      </c>
      <c r="U1608" s="32">
        <f t="shared" ref="U1608" si="15836">AVERAGE(K1608,O1609)</f>
        <v>0.23450000000000001</v>
      </c>
      <c r="V1608" s="21">
        <f>Q1608*Q1609/'Advanced - Home'!$S$33</f>
        <v>99.213077052457194</v>
      </c>
      <c r="W1608" s="21">
        <f t="shared" ref="W1608" si="15837">AVERAGE(V1608:V1609)</f>
        <v>99.21048911691112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</v>
      </c>
      <c r="I1609" s="32">
        <f>VLOOKUP($C1609,'Four Factors - Home'!$B:$O,8,FALSE)</f>
        <v>0.30199999999999999</v>
      </c>
      <c r="J1609" s="32">
        <f>VLOOKUP($C1609,'Four Factors - Home'!$B:$O,9,FALSE)/100</f>
        <v>0.152</v>
      </c>
      <c r="K1609" s="32">
        <f>VLOOKUP($C1609,'Four Factors - Home'!$B:$O,10,FALSE)/100</f>
        <v>0.26700000000000002</v>
      </c>
      <c r="L1609" s="32">
        <f>VLOOKUP($C1609,'Four Factors - Home'!$B:$O,11,FALSE)/100</f>
        <v>0.51400000000000001</v>
      </c>
      <c r="M1609" s="32">
        <f>VLOOKUP($C1609,'Four Factors - Home'!$B:$O,12,FALSE)</f>
        <v>0.33500000000000002</v>
      </c>
      <c r="N1609" s="32">
        <f>VLOOKUP($C1609,'Four Factors - Home'!$B:$O,13,FALSE)/100</f>
        <v>0.14599999999999999</v>
      </c>
      <c r="O1609" s="32">
        <f>VLOOKUP($C1609,'Four Factors - Home'!$B:$O,14,FALSE)/100</f>
        <v>0.223</v>
      </c>
      <c r="P1609" s="21">
        <f>VLOOKUP($C1609,'Advanced - Home'!B:T,18,FALSE)</f>
        <v>102.04</v>
      </c>
      <c r="Q1609" s="21">
        <f>(P1609+'Advanced - Home'!$S$33)/2</f>
        <v>100.42788317256162</v>
      </c>
      <c r="R1609" s="32">
        <f t="shared" ref="R1609" si="15845">AVERAGE(H1609,L1608)</f>
        <v>0.4965</v>
      </c>
      <c r="S1609" s="32">
        <f t="shared" ref="S1609" si="15846">AVERAGE(I1609,M1608)</f>
        <v>0.28300000000000003</v>
      </c>
      <c r="T1609" s="32">
        <f t="shared" ref="T1609" si="15847">AVERAGE(J1609,N1608)</f>
        <v>0.15000000000000002</v>
      </c>
      <c r="U1609" s="32">
        <f t="shared" ref="U1609" si="15848">AVERAGE(K1609,O1608)</f>
        <v>0.2465</v>
      </c>
      <c r="V1609" s="21">
        <f>Q1609*Q1608/'Advanced - Road'!$S$33</f>
        <v>99.207901181365045</v>
      </c>
      <c r="W1609" s="21">
        <f t="shared" ref="W1609" si="15849">W1608</f>
        <v>99.21048911691112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0.52400000000000002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0.13600000000000001</v>
      </c>
      <c r="K1610" s="31">
        <f>VLOOKUP($C1610,'Four Factors - Road'!$B:$O,10,FALSE)/100</f>
        <v>0.24600000000000002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0.22600000000000001</v>
      </c>
      <c r="P1610" s="17">
        <f>VLOOKUP($C1610,'Advanced - Road'!B:T,18,FALSE)</f>
        <v>96.42</v>
      </c>
      <c r="Q1610" s="17">
        <f>(P1610+'Advanced - Road'!$S$33)/2</f>
        <v>97.620460878885325</v>
      </c>
      <c r="R1610" s="31">
        <f t="shared" ref="R1610" si="15853">AVERAGE(H1610,L1611)</f>
        <v>0.51449999999999996</v>
      </c>
      <c r="S1610" s="31">
        <f t="shared" ref="S1610" si="15854">AVERAGE(I1610,M1611)</f>
        <v>0.29149999999999998</v>
      </c>
      <c r="T1610" s="31">
        <f t="shared" ref="T1610" si="15855">AVERAGE(J1610,N1611)</f>
        <v>0.13250000000000001</v>
      </c>
      <c r="U1610" s="31">
        <f t="shared" ref="U1610" si="15856">AVERAGE(K1610,O1611)</f>
        <v>0.23749999999999999</v>
      </c>
      <c r="V1610" s="17">
        <f>Q1610*Q1611/'Advanced - Home'!$S$33</f>
        <v>97.780616692032424</v>
      </c>
      <c r="W1610" s="17">
        <f t="shared" ref="W1610" si="15857">AVERAGE(V1610:V1611)</f>
        <v>97.778066121672424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-3</v>
      </c>
      <c r="AA1610" s="19">
        <f t="shared" ref="AA1610" si="15859">Y1610+Y1611</f>
        <v>215</v>
      </c>
      <c r="AB1610" s="4">
        <f t="shared" ref="AB1610" si="15860">D1610-Z1610</f>
        <v>3</v>
      </c>
      <c r="AC1610" s="4">
        <f t="shared" ref="AC1610" si="15861">AA1610-E1610</f>
        <v>215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0.13500000000000001</v>
      </c>
      <c r="K1611" s="31">
        <f>VLOOKUP($C1611,'Four Factors - Home'!$B:$O,10,FALSE)/100</f>
        <v>0.22899999999999998</v>
      </c>
      <c r="L1611" s="31">
        <f>VLOOKUP($C1611,'Four Factors - Home'!$B:$O,11,FALSE)/100</f>
        <v>0.505</v>
      </c>
      <c r="M1611" s="31">
        <f>VLOOKUP($C1611,'Four Factors - Home'!$B:$O,12,FALSE)</f>
        <v>0.32100000000000001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99.14</v>
      </c>
      <c r="Q1611" s="17">
        <f>(P1611+'Advanced - Home'!$S$33)/2</f>
        <v>98.977883172561619</v>
      </c>
      <c r="R1611" s="31">
        <f t="shared" ref="R1611" si="15865">AVERAGE(H1611,L1610)</f>
        <v>0.51200000000000001</v>
      </c>
      <c r="S1611" s="31">
        <f t="shared" ref="S1611" si="15866">AVERAGE(I1611,M1610)</f>
        <v>0.26550000000000001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0.22749999999999998</v>
      </c>
      <c r="V1611" s="17">
        <f>Q1611*Q1610/'Advanced - Road'!$S$33</f>
        <v>97.775515551312424</v>
      </c>
      <c r="W1611" s="17">
        <f t="shared" ref="W1611" si="15869">W1610</f>
        <v>97.778066121672424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3</v>
      </c>
      <c r="AA1611" s="19">
        <f t="shared" ref="AA1611" si="15871">AA1610</f>
        <v>215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0.52400000000000002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0.13600000000000001</v>
      </c>
      <c r="K1612" s="32">
        <f>VLOOKUP($C1612,'Four Factors - Road'!$B:$O,10,FALSE)/100</f>
        <v>0.24600000000000002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0.22600000000000001</v>
      </c>
      <c r="P1612" s="21">
        <f>VLOOKUP($C1612,'Advanced - Road'!B:T,18,FALSE)</f>
        <v>96.42</v>
      </c>
      <c r="Q1612" s="21">
        <f>(P1612+'Advanced - Road'!$S$33)/2</f>
        <v>97.620460878885325</v>
      </c>
      <c r="R1612" s="32">
        <f t="shared" ref="R1612" si="15873">AVERAGE(H1612,L1613)</f>
        <v>0.52550000000000008</v>
      </c>
      <c r="S1612" s="32">
        <f t="shared" ref="S1612" si="15874">AVERAGE(I1612,M1613)</f>
        <v>0.28400000000000003</v>
      </c>
      <c r="T1612" s="32">
        <f t="shared" ref="T1612" si="15875">AVERAGE(J1612,N1613)</f>
        <v>0.14150000000000001</v>
      </c>
      <c r="U1612" s="32">
        <f t="shared" ref="U1612" si="15876">AVERAGE(K1612,O1613)</f>
        <v>0.23749999999999999</v>
      </c>
      <c r="V1612" s="21">
        <f>Q1612*Q1613/'Advanced - Home'!$S$33</f>
        <v>97.019930845462042</v>
      </c>
      <c r="W1612" s="21">
        <f t="shared" ref="W1612" si="15877">AVERAGE(V1612:V1613)</f>
        <v>97.017400117304305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0.52600000000000002</v>
      </c>
      <c r="I1613" s="32">
        <f>VLOOKUP($C1613,'Four Factors - Home'!$B:$O,8,FALSE)</f>
        <v>0.29599999999999999</v>
      </c>
      <c r="J1613" s="32">
        <f>VLOOKUP($C1613,'Four Factors - Home'!$B:$O,9,FALSE)/100</f>
        <v>0.157</v>
      </c>
      <c r="K1613" s="32">
        <f>VLOOKUP($C1613,'Four Factors - Home'!$B:$O,10,FALSE)/100</f>
        <v>0.20800000000000002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0.30599999999999999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0.22899999999999998</v>
      </c>
      <c r="P1613" s="21">
        <f>VLOOKUP($C1613,'Advanced - Home'!B:T,18,FALSE)</f>
        <v>97.6</v>
      </c>
      <c r="Q1613" s="21">
        <f>(P1613+'Advanced - Home'!$S$33)/2</f>
        <v>98.207883172561623</v>
      </c>
      <c r="R1613" s="32">
        <f t="shared" ref="R1613" si="15885">AVERAGE(H1613,L1612)</f>
        <v>0.50950000000000006</v>
      </c>
      <c r="S1613" s="32">
        <f t="shared" ref="S1613" si="15886">AVERAGE(I1613,M1612)</f>
        <v>0.28000000000000003</v>
      </c>
      <c r="T1613" s="32">
        <f t="shared" ref="T1613" si="15887">AVERAGE(J1613,N1612)</f>
        <v>0.15250000000000002</v>
      </c>
      <c r="U1613" s="32">
        <f t="shared" ref="U1613" si="15888">AVERAGE(K1613,O1612)</f>
        <v>0.21700000000000003</v>
      </c>
      <c r="V1613" s="21">
        <f>Q1613*Q1612/'Advanced - Road'!$S$33</f>
        <v>97.014869389146583</v>
      </c>
      <c r="W1613" s="21">
        <f t="shared" ref="W1613" si="15889">W1612</f>
        <v>97.017400117304305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0.52400000000000002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0.13600000000000001</v>
      </c>
      <c r="K1614" s="31">
        <f>VLOOKUP($C1614,'Four Factors - Road'!$B:$O,10,FALSE)/100</f>
        <v>0.24600000000000002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0.22600000000000001</v>
      </c>
      <c r="P1614" s="17">
        <f>VLOOKUP($C1614,'Advanced - Road'!B:T,18,FALSE)</f>
        <v>96.42</v>
      </c>
      <c r="Q1614" s="17">
        <f>(P1614+'Advanced - Road'!$S$33)/2</f>
        <v>97.620460878885325</v>
      </c>
      <c r="R1614" s="31">
        <f t="shared" ref="R1614" si="15893">AVERAGE(H1614,L1615)</f>
        <v>0.505</v>
      </c>
      <c r="S1614" s="31">
        <f t="shared" ref="S1614" si="15894">AVERAGE(I1614,M1615)</f>
        <v>0.25700000000000001</v>
      </c>
      <c r="T1614" s="31">
        <f t="shared" ref="T1614" si="15895">AVERAGE(J1614,N1615)</f>
        <v>0.14450000000000002</v>
      </c>
      <c r="U1614" s="31">
        <f t="shared" ref="U1614" si="15896">AVERAGE(K1614,O1615)</f>
        <v>0.23050000000000001</v>
      </c>
      <c r="V1614" s="17">
        <f>Q1614*Q1615/'Advanced - Home'!$S$33</f>
        <v>96.827289624577332</v>
      </c>
      <c r="W1614" s="17">
        <f t="shared" ref="W1614" si="15897">AVERAGE(V1614:V1615)</f>
        <v>96.824763921392901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0.52900000000000003</v>
      </c>
      <c r="I1615" s="31">
        <f>VLOOKUP($C1615,'Four Factors - Home'!$B:$O,8,FALSE)</f>
        <v>0.29199999999999998</v>
      </c>
      <c r="J1615" s="31">
        <f>VLOOKUP($C1615,'Four Factors - Home'!$B:$O,9,FALSE)/100</f>
        <v>0.13699999999999998</v>
      </c>
      <c r="K1615" s="31">
        <f>VLOOKUP($C1615,'Four Factors - Home'!$B:$O,10,FALSE)/100</f>
        <v>0.22699999999999998</v>
      </c>
      <c r="L1615" s="31">
        <f>VLOOKUP($C1615,'Four Factors - Home'!$B:$O,11,FALSE)/100</f>
        <v>0.48599999999999999</v>
      </c>
      <c r="M1615" s="31">
        <f>VLOOKUP($C1615,'Four Factors - Home'!$B:$O,12,FALSE)</f>
        <v>0.252</v>
      </c>
      <c r="N1615" s="31">
        <f>VLOOKUP($C1615,'Four Factors - Home'!$B:$O,13,FALSE)/100</f>
        <v>0.153</v>
      </c>
      <c r="O1615" s="31">
        <f>VLOOKUP($C1615,'Four Factors - Home'!$B:$O,14,FALSE)/100</f>
        <v>0.215</v>
      </c>
      <c r="P1615" s="17">
        <f>VLOOKUP($C1615,'Advanced - Home'!B:T,18,FALSE)</f>
        <v>97.21</v>
      </c>
      <c r="Q1615" s="17">
        <f>(P1615+'Advanced - Home'!$S$33)/2</f>
        <v>98.012883172561615</v>
      </c>
      <c r="R1615" s="31">
        <f t="shared" ref="R1615" si="15905">AVERAGE(H1615,L1614)</f>
        <v>0.51100000000000001</v>
      </c>
      <c r="S1615" s="31">
        <f t="shared" ref="S1615" si="15906">AVERAGE(I1615,M1614)</f>
        <v>0.27800000000000002</v>
      </c>
      <c r="T1615" s="31">
        <f t="shared" ref="T1615" si="15907">AVERAGE(J1615,N1614)</f>
        <v>0.14250000000000002</v>
      </c>
      <c r="U1615" s="31">
        <f t="shared" ref="U1615" si="15908">AVERAGE(K1615,O1614)</f>
        <v>0.22649999999999998</v>
      </c>
      <c r="V1615" s="17">
        <f>Q1615*Q1614/'Advanced - Road'!$S$33</f>
        <v>96.822238218208454</v>
      </c>
      <c r="W1615" s="17">
        <f t="shared" ref="W1615" si="15909">W1614</f>
        <v>96.824763921392901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0.52400000000000002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0.13600000000000001</v>
      </c>
      <c r="K1616" s="32">
        <f>VLOOKUP($C1616,'Four Factors - Road'!$B:$O,10,FALSE)/100</f>
        <v>0.24600000000000002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0.22600000000000001</v>
      </c>
      <c r="P1616" s="21">
        <f>VLOOKUP($C1616,'Advanced - Road'!B:T,18,FALSE)</f>
        <v>96.42</v>
      </c>
      <c r="Q1616" s="21">
        <f>(P1616+'Advanced - Road'!$S$33)/2</f>
        <v>97.620460878885325</v>
      </c>
      <c r="R1616" s="32">
        <f t="shared" ref="R1616" si="15913">AVERAGE(H1616,L1617)</f>
        <v>0.51400000000000001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0.13950000000000001</v>
      </c>
      <c r="U1616" s="32">
        <f t="shared" ref="U1616" si="15916">AVERAGE(K1616,O1617)</f>
        <v>0.245</v>
      </c>
      <c r="V1616" s="21">
        <f>Q1616*Q1617/'Advanced - Home'!$S$33</f>
        <v>96.965596142135581</v>
      </c>
      <c r="W1616" s="21">
        <f t="shared" ref="W1616" si="15917">AVERAGE(V1616:V1617)</f>
        <v>96.963066831278013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98.152883172561616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0.13750000000000001</v>
      </c>
      <c r="U1617" s="32">
        <f t="shared" ref="U1617" si="15928">AVERAGE(K1617,O1616)</f>
        <v>0.2475</v>
      </c>
      <c r="V1617" s="21">
        <f>Q1617*Q1616/'Advanced - Road'!$S$33</f>
        <v>96.960537520420431</v>
      </c>
      <c r="W1617" s="21">
        <f t="shared" ref="W1617" si="15929">W1616</f>
        <v>96.963066831278013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0.52400000000000002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0.13600000000000001</v>
      </c>
      <c r="K1618" s="31">
        <f>VLOOKUP($C1618,'Four Factors - Road'!$B:$O,10,FALSE)/100</f>
        <v>0.24600000000000002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0.22600000000000001</v>
      </c>
      <c r="P1618" s="17">
        <f>VLOOKUP($C1618,'Advanced - Road'!B:T,18,FALSE)</f>
        <v>96.42</v>
      </c>
      <c r="Q1618" s="17">
        <f>(P1618+'Advanced - Road'!$S$33)/2</f>
        <v>97.620460878885325</v>
      </c>
      <c r="R1618" s="31">
        <f t="shared" ref="R1618" si="15933">AVERAGE(H1618,L1619)</f>
        <v>0.505</v>
      </c>
      <c r="S1618" s="31">
        <f t="shared" ref="S1618" si="15934">AVERAGE(I1618,M1619)</f>
        <v>0.249</v>
      </c>
      <c r="T1618" s="31">
        <f t="shared" ref="T1618" si="15935">AVERAGE(J1618,N1619)</f>
        <v>0.13500000000000001</v>
      </c>
      <c r="U1618" s="31">
        <f t="shared" ref="U1618" si="15936">AVERAGE(K1618,O1619)</f>
        <v>0.22650000000000001</v>
      </c>
      <c r="V1618" s="17">
        <f>Q1618*Q1619/'Advanced - Home'!$S$33</f>
        <v>95.128095266004507</v>
      </c>
      <c r="W1618" s="17">
        <f t="shared" ref="W1618" si="15937">AVERAGE(V1618:V1619)</f>
        <v>95.125613885661494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0.52500000000000002</v>
      </c>
      <c r="I1619" s="31">
        <f>VLOOKUP($C1619,'Four Factors - Home'!$B:$O,8,FALSE)</f>
        <v>0.311</v>
      </c>
      <c r="J1619" s="31">
        <f>VLOOKUP($C1619,'Four Factors - Home'!$B:$O,9,FALSE)/100</f>
        <v>0.14499999999999999</v>
      </c>
      <c r="K1619" s="31">
        <f>VLOOKUP($C1619,'Four Factors - Home'!$B:$O,10,FALSE)/100</f>
        <v>0.215</v>
      </c>
      <c r="L1619" s="31">
        <f>VLOOKUP($C1619,'Four Factors - Home'!$B:$O,11,FALSE)/100</f>
        <v>0.48599999999999999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0.13400000000000001</v>
      </c>
      <c r="O1619" s="31">
        <f>VLOOKUP($C1619,'Four Factors - Home'!$B:$O,14,FALSE)/100</f>
        <v>0.20699999999999999</v>
      </c>
      <c r="P1619" s="17">
        <f>VLOOKUP($C1619,'Advanced - Home'!B:T,18,FALSE)</f>
        <v>93.77</v>
      </c>
      <c r="Q1619" s="17">
        <f>(P1619+'Advanced - Home'!$S$33)/2</f>
        <v>96.292883172561616</v>
      </c>
      <c r="R1619" s="31">
        <f t="shared" ref="R1619" si="15945">AVERAGE(H1619,L1618)</f>
        <v>0.50900000000000001</v>
      </c>
      <c r="S1619" s="31">
        <f t="shared" ref="S1619" si="15946">AVERAGE(I1619,M1618)</f>
        <v>0.28749999999999998</v>
      </c>
      <c r="T1619" s="31">
        <f t="shared" ref="T1619" si="15947">AVERAGE(J1619,N1618)</f>
        <v>0.14650000000000002</v>
      </c>
      <c r="U1619" s="31">
        <f t="shared" ref="U1619" si="15948">AVERAGE(K1619,O1618)</f>
        <v>0.2205</v>
      </c>
      <c r="V1619" s="17">
        <f>Q1619*Q1618/'Advanced - Road'!$S$33</f>
        <v>95.123132505318466</v>
      </c>
      <c r="W1619" s="17">
        <f t="shared" ref="W1619" si="15949">W1618</f>
        <v>95.125613885661494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0.52400000000000002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0.13600000000000001</v>
      </c>
      <c r="K1620" s="32">
        <f>VLOOKUP($C1620,'Four Factors - Road'!$B:$O,10,FALSE)/100</f>
        <v>0.24600000000000002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0.22600000000000001</v>
      </c>
      <c r="P1620" s="21">
        <f>VLOOKUP($C1620,'Advanced - Road'!B:T,18,FALSE)</f>
        <v>96.42</v>
      </c>
      <c r="Q1620" s="21">
        <f>(P1620+'Advanced - Road'!$S$33)/2</f>
        <v>97.620460878885325</v>
      </c>
      <c r="R1620" s="32">
        <f t="shared" ref="R1620" si="15953">AVERAGE(H1620,L1621)</f>
        <v>0.52</v>
      </c>
      <c r="S1620" s="32">
        <f t="shared" ref="S1620" si="15954">AVERAGE(I1620,M1621)</f>
        <v>0.27700000000000002</v>
      </c>
      <c r="T1620" s="32">
        <f t="shared" ref="T1620" si="15955">AVERAGE(J1620,N1621)</f>
        <v>0.14900000000000002</v>
      </c>
      <c r="U1620" s="32">
        <f t="shared" ref="U1620" si="15956">AVERAGE(K1620,O1621)</f>
        <v>0.251</v>
      </c>
      <c r="V1620" s="21">
        <f>Q1620*Q1621/'Advanced - Home'!$S$33</f>
        <v>97.859648987780005</v>
      </c>
      <c r="W1620" s="21">
        <f t="shared" ref="W1620" si="15957">AVERAGE(V1620:V1621)</f>
        <v>97.857096355892509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108</v>
      </c>
      <c r="Z1620" s="23">
        <f t="shared" ref="Z1620" si="15958">Y1621-Y1620</f>
        <v>-2</v>
      </c>
      <c r="AA1620" s="23">
        <f t="shared" ref="AA1620" si="15959">Y1620+Y1621</f>
        <v>214</v>
      </c>
      <c r="AB1620" s="22">
        <f t="shared" ref="AB1620" si="15960">D1620-Z1620</f>
        <v>2</v>
      </c>
      <c r="AC1620" s="22">
        <f t="shared" ref="AC1620" si="15961">AA1620-E1620</f>
        <v>214</v>
      </c>
      <c r="AD1620" s="22">
        <f t="shared" si="15421"/>
        <v>108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</v>
      </c>
      <c r="Q1621" s="21">
        <f>(P1621+'Advanced - Home'!$S$33)/2</f>
        <v>99.057883172561617</v>
      </c>
      <c r="R1621" s="32">
        <f t="shared" ref="R1621" si="15965">AVERAGE(H1621,L1620)</f>
        <v>0.51649999999999996</v>
      </c>
      <c r="S1621" s="32">
        <f t="shared" ref="S1621" si="15966">AVERAGE(I1621,M1620)</f>
        <v>0.26350000000000001</v>
      </c>
      <c r="T1621" s="32">
        <f t="shared" ref="T1621" si="15967">AVERAGE(J1621,N1620)</f>
        <v>0.14850000000000002</v>
      </c>
      <c r="U1621" s="32">
        <f t="shared" ref="U1621" si="15968">AVERAGE(K1621,O1620)</f>
        <v>0.23899999999999999</v>
      </c>
      <c r="V1621" s="21">
        <f>Q1621*Q1620/'Advanced - Road'!$S$33</f>
        <v>97.854543724004998</v>
      </c>
      <c r="W1621" s="21">
        <f t="shared" ref="W1621" si="15969">W1620</f>
        <v>97.857096355892509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2</v>
      </c>
      <c r="AA1621" s="23">
        <f t="shared" ref="AA1621" si="15971">AA1620</f>
        <v>214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0.50800000000000001</v>
      </c>
      <c r="I1622" s="31">
        <f>VLOOKUP($C1622,'Four Factors - Road'!$B:$O,8,FALSE)</f>
        <v>0.28100000000000003</v>
      </c>
      <c r="J1622" s="31">
        <f>VLOOKUP($C1622,'Four Factors - Road'!$B:$O,9,FALSE)/100</f>
        <v>0.126</v>
      </c>
      <c r="K1622" s="31">
        <f>VLOOKUP($C1622,'Four Factors - Road'!$B:$O,10,FALSE)/100</f>
        <v>0.222</v>
      </c>
      <c r="L1622" s="31">
        <f>VLOOKUP($C1622,'Four Factors - Road'!$B:$O,11,FALSE)/100</f>
        <v>0.52</v>
      </c>
      <c r="M1622" s="31">
        <f>VLOOKUP($C1622,'Four Factors - Road'!$B:$O,12,FALSE)</f>
        <v>0.311</v>
      </c>
      <c r="N1622" s="31">
        <f>VLOOKUP($C1622,'Four Factors - Road'!$B:$O,13,FALSE)/100</f>
        <v>0.159</v>
      </c>
      <c r="O1622" s="31">
        <f>VLOOKUP($C1622,'Four Factors - Road'!$B:$O,14,FALSE)/100</f>
        <v>0.24100000000000002</v>
      </c>
      <c r="P1622" s="17">
        <f>VLOOKUP($C1622,'Advanced - Road'!B:T,18,FALSE)</f>
        <v>97.28</v>
      </c>
      <c r="Q1622" s="17">
        <f>(P1622+'Advanced - Road'!$S$33)/2</f>
        <v>98.050460878885332</v>
      </c>
      <c r="R1622" s="31">
        <f t="shared" ref="R1622" si="15973">AVERAGE(H1622,L1623)</f>
        <v>0.51649999999999996</v>
      </c>
      <c r="S1622" s="31">
        <f t="shared" ref="S1622" si="15974">AVERAGE(I1622,M1623)</f>
        <v>0.2495</v>
      </c>
      <c r="T1622" s="31">
        <f t="shared" ref="T1622" si="15975">AVERAGE(J1622,N1623)</f>
        <v>0.14250000000000002</v>
      </c>
      <c r="U1622" s="31">
        <f t="shared" ref="U1622" si="15976">AVERAGE(K1622,O1623)</f>
        <v>0.23249999999999998</v>
      </c>
      <c r="V1622" s="17">
        <f>Q1622*Q1623/'Advanced - Home'!$S$33</f>
        <v>98.012871102814088</v>
      </c>
      <c r="W1622" s="17">
        <f t="shared" ref="W1622" si="15977">AVERAGE(V1622:V1623)</f>
        <v>98.010314474185734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0.51600000000000001</v>
      </c>
      <c r="I1623" s="31">
        <f>VLOOKUP($C1623,'Four Factors - Home'!$B:$O,8,FALSE)</f>
        <v>0.28899999999999998</v>
      </c>
      <c r="J1623" s="31">
        <f>VLOOKUP($C1623,'Four Factors - Home'!$B:$O,9,FALSE)/100</f>
        <v>0.15</v>
      </c>
      <c r="K1623" s="31">
        <f>VLOOKUP($C1623,'Four Factors - Home'!$B:$O,10,FALSE)/100</f>
        <v>0.248</v>
      </c>
      <c r="L1623" s="31">
        <f>VLOOKUP($C1623,'Four Factors - Home'!$B:$O,11,FALSE)/100</f>
        <v>0.52500000000000002</v>
      </c>
      <c r="M1623" s="31">
        <f>VLOOKUP($C1623,'Four Factors - Home'!$B:$O,12,FALSE)</f>
        <v>0.218</v>
      </c>
      <c r="N1623" s="31">
        <f>VLOOKUP($C1623,'Four Factors - Home'!$B:$O,13,FALSE)/100</f>
        <v>0.159</v>
      </c>
      <c r="O1623" s="31">
        <f>VLOOKUP($C1623,'Four Factors - Home'!$B:$O,14,FALSE)/100</f>
        <v>0.24299999999999999</v>
      </c>
      <c r="P1623" s="17">
        <f>VLOOKUP($C1623,'Advanced - Home'!B:T,18,FALSE)</f>
        <v>98.74</v>
      </c>
      <c r="Q1623" s="17">
        <f>(P1623+'Advanced - Home'!$S$33)/2</f>
        <v>98.777883172561616</v>
      </c>
      <c r="R1623" s="31">
        <f t="shared" ref="R1623" si="15985">AVERAGE(H1623,L1622)</f>
        <v>0.51800000000000002</v>
      </c>
      <c r="S1623" s="31">
        <f t="shared" ref="S1623" si="15986">AVERAGE(I1623,M1622)</f>
        <v>0.3</v>
      </c>
      <c r="T1623" s="31">
        <f t="shared" ref="T1623" si="15987">AVERAGE(J1623,N1622)</f>
        <v>0.1545</v>
      </c>
      <c r="U1623" s="31">
        <f t="shared" ref="U1623" si="15988">AVERAGE(K1623,O1622)</f>
        <v>0.2445</v>
      </c>
      <c r="V1623" s="17">
        <f>Q1623*Q1622/'Advanced - Road'!$S$33</f>
        <v>98.007757845557379</v>
      </c>
      <c r="W1623" s="17">
        <f t="shared" ref="W1623" si="15989">W1622</f>
        <v>98.010314474185734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0.50800000000000001</v>
      </c>
      <c r="I1624" s="32">
        <f>VLOOKUP($C1624,'Four Factors - Road'!$B:$O,8,FALSE)</f>
        <v>0.28100000000000003</v>
      </c>
      <c r="J1624" s="32">
        <f>VLOOKUP($C1624,'Four Factors - Road'!$B:$O,9,FALSE)/100</f>
        <v>0.126</v>
      </c>
      <c r="K1624" s="32">
        <f>VLOOKUP($C1624,'Four Factors - Road'!$B:$O,10,FALSE)/100</f>
        <v>0.222</v>
      </c>
      <c r="L1624" s="32">
        <f>VLOOKUP($C1624,'Four Factors - Road'!$B:$O,11,FALSE)/100</f>
        <v>0.52</v>
      </c>
      <c r="M1624" s="32">
        <f>VLOOKUP($C1624,'Four Factors - Road'!$B:$O,12,FALSE)</f>
        <v>0.311</v>
      </c>
      <c r="N1624" s="32">
        <f>VLOOKUP($C1624,'Four Factors - Road'!$B:$O,13,FALSE)/100</f>
        <v>0.159</v>
      </c>
      <c r="O1624" s="32">
        <f>VLOOKUP($C1624,'Four Factors - Road'!$B:$O,14,FALSE)/100</f>
        <v>0.24100000000000002</v>
      </c>
      <c r="P1624" s="21">
        <f>VLOOKUP($C1624,'Advanced - Road'!B:T,18,FALSE)</f>
        <v>97.28</v>
      </c>
      <c r="Q1624" s="21">
        <f>(P1624+'Advanced - Road'!$S$33)/2</f>
        <v>98.050460878885332</v>
      </c>
      <c r="R1624" s="32">
        <f t="shared" ref="R1624" si="15993">AVERAGE(H1624,L1625)</f>
        <v>0.50800000000000001</v>
      </c>
      <c r="S1624" s="32">
        <f t="shared" ref="S1624" si="15994">AVERAGE(I1624,M1625)</f>
        <v>0.27450000000000002</v>
      </c>
      <c r="T1624" s="32">
        <f t="shared" ref="T1624" si="15995">AVERAGE(J1624,N1625)</f>
        <v>0.1275</v>
      </c>
      <c r="U1624" s="32">
        <f t="shared" ref="U1624" si="15996">AVERAGE(K1624,O1625)</f>
        <v>0.23499999999999999</v>
      </c>
      <c r="V1624" s="21">
        <f>Q1624*Q1625/'Advanced - Home'!$S$33</f>
        <v>100.20079388310039</v>
      </c>
      <c r="W1624" s="21">
        <f t="shared" ref="W1624" si="15997">AVERAGE(V1624:V1625)</f>
        <v>100.19818018333481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100.98288317256163</v>
      </c>
      <c r="R1625" s="32">
        <f t="shared" ref="R1625" si="16005">AVERAGE(H1625,L1624)</f>
        <v>0.50850000000000006</v>
      </c>
      <c r="S1625" s="32">
        <f t="shared" ref="S1625" si="16006">AVERAGE(I1625,M1624)</f>
        <v>0.29049999999999998</v>
      </c>
      <c r="T1625" s="32">
        <f t="shared" ref="T1625" si="16007">AVERAGE(J1625,N1624)</f>
        <v>0.16299999999999998</v>
      </c>
      <c r="U1625" s="32">
        <f t="shared" ref="U1625" si="16008">AVERAGE(K1625,O1624)</f>
        <v>0.22350000000000003</v>
      </c>
      <c r="V1625" s="21">
        <f>Q1625*Q1624/'Advanced - Road'!$S$33</f>
        <v>100.19556648356922</v>
      </c>
      <c r="W1625" s="21">
        <f t="shared" ref="W1625" si="16009">W1624</f>
        <v>100.19818018333481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0.50800000000000001</v>
      </c>
      <c r="I1626" s="31">
        <f>VLOOKUP($C1626,'Four Factors - Road'!$B:$O,8,FALSE)</f>
        <v>0.28100000000000003</v>
      </c>
      <c r="J1626" s="31">
        <f>VLOOKUP($C1626,'Four Factors - Road'!$B:$O,9,FALSE)/100</f>
        <v>0.126</v>
      </c>
      <c r="K1626" s="31">
        <f>VLOOKUP($C1626,'Four Factors - Road'!$B:$O,10,FALSE)/100</f>
        <v>0.222</v>
      </c>
      <c r="L1626" s="31">
        <f>VLOOKUP($C1626,'Four Factors - Road'!$B:$O,11,FALSE)/100</f>
        <v>0.52</v>
      </c>
      <c r="M1626" s="31">
        <f>VLOOKUP($C1626,'Four Factors - Road'!$B:$O,12,FALSE)</f>
        <v>0.311</v>
      </c>
      <c r="N1626" s="31">
        <f>VLOOKUP($C1626,'Four Factors - Road'!$B:$O,13,FALSE)/100</f>
        <v>0.159</v>
      </c>
      <c r="O1626" s="31">
        <f>VLOOKUP($C1626,'Four Factors - Road'!$B:$O,14,FALSE)/100</f>
        <v>0.24100000000000002</v>
      </c>
      <c r="P1626" s="17">
        <f>VLOOKUP($C1626,'Advanced - Road'!B:T,18,FALSE)</f>
        <v>97.28</v>
      </c>
      <c r="Q1626" s="17">
        <f>(P1626+'Advanced - Road'!$S$33)/2</f>
        <v>98.050460878885332</v>
      </c>
      <c r="R1626" s="31">
        <f t="shared" ref="R1626" si="16013">AVERAGE(H1626,L1627)</f>
        <v>0.50550000000000006</v>
      </c>
      <c r="S1626" s="31">
        <f t="shared" ref="S1626" si="16014">AVERAGE(I1626,M1627)</f>
        <v>0.27150000000000002</v>
      </c>
      <c r="T1626" s="31">
        <f t="shared" ref="T1626" si="16015">AVERAGE(J1626,N1627)</f>
        <v>0.13100000000000001</v>
      </c>
      <c r="U1626" s="31">
        <f t="shared" ref="U1626" si="16016">AVERAGE(K1626,O1627)</f>
        <v>0.23799999999999999</v>
      </c>
      <c r="V1626" s="17">
        <f>Q1626*Q1627/'Advanced - Home'!$S$33</f>
        <v>98.543727650411896</v>
      </c>
      <c r="W1626" s="17">
        <f t="shared" ref="W1626" si="16017">AVERAGE(V1626:V1627)</f>
        <v>98.541157174591518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99.312883172561612</v>
      </c>
      <c r="R1627" s="31">
        <f t="shared" ref="R1627" si="16025">AVERAGE(H1627,L1626)</f>
        <v>0.52449999999999997</v>
      </c>
      <c r="S1627" s="31">
        <f t="shared" ref="S1627" si="16026">AVERAGE(I1627,M1626)</f>
        <v>0.28900000000000003</v>
      </c>
      <c r="T1627" s="31">
        <f t="shared" ref="T1627" si="16027">AVERAGE(J1627,N1626)</f>
        <v>0.14900000000000002</v>
      </c>
      <c r="U1627" s="31">
        <f t="shared" ref="U1627" si="16028">AVERAGE(K1627,O1626)</f>
        <v>0.23200000000000001</v>
      </c>
      <c r="V1627" s="17">
        <f>Q1627*Q1626/'Advanced - Road'!$S$33</f>
        <v>98.538586698771127</v>
      </c>
      <c r="W1627" s="17">
        <f t="shared" ref="W1627" si="16029">W1626</f>
        <v>98.541157174591518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0.50800000000000001</v>
      </c>
      <c r="I1628" s="32">
        <f>VLOOKUP($C1628,'Four Factors - Road'!$B:$O,8,FALSE)</f>
        <v>0.28100000000000003</v>
      </c>
      <c r="J1628" s="32">
        <f>VLOOKUP($C1628,'Four Factors - Road'!$B:$O,9,FALSE)/100</f>
        <v>0.126</v>
      </c>
      <c r="K1628" s="32">
        <f>VLOOKUP($C1628,'Four Factors - Road'!$B:$O,10,FALSE)/100</f>
        <v>0.222</v>
      </c>
      <c r="L1628" s="32">
        <f>VLOOKUP($C1628,'Four Factors - Road'!$B:$O,11,FALSE)/100</f>
        <v>0.52</v>
      </c>
      <c r="M1628" s="32">
        <f>VLOOKUP($C1628,'Four Factors - Road'!$B:$O,12,FALSE)</f>
        <v>0.311</v>
      </c>
      <c r="N1628" s="32">
        <f>VLOOKUP($C1628,'Four Factors - Road'!$B:$O,13,FALSE)/100</f>
        <v>0.159</v>
      </c>
      <c r="O1628" s="32">
        <f>VLOOKUP($C1628,'Four Factors - Road'!$B:$O,14,FALSE)/100</f>
        <v>0.24100000000000002</v>
      </c>
      <c r="P1628" s="21">
        <f>VLOOKUP($C1628,'Advanced - Road'!B:T,18,FALSE)</f>
        <v>97.28</v>
      </c>
      <c r="Q1628" s="21">
        <f>(P1628+'Advanced - Road'!$S$33)/2</f>
        <v>98.050460878885332</v>
      </c>
      <c r="R1628" s="32">
        <f t="shared" ref="R1628" si="16033">AVERAGE(H1628,L1629)</f>
        <v>0.50550000000000006</v>
      </c>
      <c r="S1628" s="32">
        <f t="shared" ref="S1628" si="16034">AVERAGE(I1628,M1629)</f>
        <v>0.23900000000000002</v>
      </c>
      <c r="T1628" s="32">
        <f t="shared" ref="T1628" si="16035">AVERAGE(J1628,N1629)</f>
        <v>0.128</v>
      </c>
      <c r="U1628" s="32">
        <f t="shared" ref="U1628" si="16036">AVERAGE(K1628,O1629)</f>
        <v>0.20900000000000002</v>
      </c>
      <c r="V1628" s="21">
        <f>Q1628*Q1629/'Advanced - Home'!$S$33</f>
        <v>98.156748111041551</v>
      </c>
      <c r="W1628" s="21">
        <f t="shared" ref="W1628" si="16037">AVERAGE(V1628:V1629)</f>
        <v>98.154187729435918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98.922883172561626</v>
      </c>
      <c r="R1629" s="32">
        <f t="shared" ref="R1629" si="16045">AVERAGE(H1629,L1628)</f>
        <v>0.50950000000000006</v>
      </c>
      <c r="S1629" s="32">
        <f t="shared" ref="S1629" si="16046">AVERAGE(I1629,M1628)</f>
        <v>0.309</v>
      </c>
      <c r="T1629" s="32">
        <f t="shared" ref="T1629" si="16047">AVERAGE(J1629,N1628)</f>
        <v>0.13900000000000001</v>
      </c>
      <c r="U1629" s="32">
        <f t="shared" ref="U1629" si="16048">AVERAGE(K1629,O1628)</f>
        <v>0.223</v>
      </c>
      <c r="V1629" s="21">
        <f>Q1629*Q1628/'Advanced - Road'!$S$33</f>
        <v>98.151627347830285</v>
      </c>
      <c r="W1629" s="21">
        <f t="shared" ref="W1629" si="16049">W1628</f>
        <v>98.154187729435918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0.50800000000000001</v>
      </c>
      <c r="I1630" s="31">
        <f>VLOOKUP($C1630,'Four Factors - Road'!$B:$O,8,FALSE)</f>
        <v>0.28100000000000003</v>
      </c>
      <c r="J1630" s="31">
        <f>VLOOKUP($C1630,'Four Factors - Road'!$B:$O,9,FALSE)/100</f>
        <v>0.126</v>
      </c>
      <c r="K1630" s="31">
        <f>VLOOKUP($C1630,'Four Factors - Road'!$B:$O,10,FALSE)/100</f>
        <v>0.222</v>
      </c>
      <c r="L1630" s="31">
        <f>VLOOKUP($C1630,'Four Factors - Road'!$B:$O,11,FALSE)/100</f>
        <v>0.52</v>
      </c>
      <c r="M1630" s="31">
        <f>VLOOKUP($C1630,'Four Factors - Road'!$B:$O,12,FALSE)</f>
        <v>0.311</v>
      </c>
      <c r="N1630" s="31">
        <f>VLOOKUP($C1630,'Four Factors - Road'!$B:$O,13,FALSE)/100</f>
        <v>0.159</v>
      </c>
      <c r="O1630" s="31">
        <f>VLOOKUP($C1630,'Four Factors - Road'!$B:$O,14,FALSE)/100</f>
        <v>0.24100000000000002</v>
      </c>
      <c r="P1630" s="17">
        <f>VLOOKUP($C1630,'Advanced - Road'!B:T,18,FALSE)</f>
        <v>97.28</v>
      </c>
      <c r="Q1630" s="17">
        <f>(P1630+'Advanced - Road'!$S$33)/2</f>
        <v>98.050460878885332</v>
      </c>
      <c r="R1630" s="31">
        <f t="shared" ref="R1630" si="16053">AVERAGE(H1630,L1631)</f>
        <v>0.51300000000000001</v>
      </c>
      <c r="S1630" s="31">
        <f t="shared" ref="S1630" si="16054">AVERAGE(I1630,M1631)</f>
        <v>0.2505</v>
      </c>
      <c r="T1630" s="31">
        <f t="shared" ref="T1630" si="16055">AVERAGE(J1630,N1631)</f>
        <v>0.13150000000000001</v>
      </c>
      <c r="U1630" s="31">
        <f t="shared" ref="U1630" si="16056">AVERAGE(K1630,O1631)</f>
        <v>0.21250000000000002</v>
      </c>
      <c r="V1630" s="17">
        <f>Q1630*Q1631/'Advanced - Home'!$S$33</f>
        <v>97.42744051761278</v>
      </c>
      <c r="W1630" s="17">
        <f t="shared" ref="W1630" si="16057">AVERAGE(V1630:V1631)</f>
        <v>97.424899159719558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0.28699999999999998</v>
      </c>
      <c r="J1631" s="31">
        <f>VLOOKUP($C1631,'Four Factors - Home'!$B:$O,9,FALSE)/100</f>
        <v>0.13200000000000001</v>
      </c>
      <c r="K1631" s="31">
        <f>VLOOKUP($C1631,'Four Factors - Home'!$B:$O,10,FALSE)/100</f>
        <v>0.29699999999999999</v>
      </c>
      <c r="L1631" s="31">
        <f>VLOOKUP($C1631,'Four Factors - Home'!$B:$O,11,FALSE)/100</f>
        <v>0.51800000000000002</v>
      </c>
      <c r="M1631" s="31">
        <f>VLOOKUP($C1631,'Four Factors - Home'!$B:$O,12,FALSE)</f>
        <v>0.22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97.56</v>
      </c>
      <c r="Q1631" s="17">
        <f>(P1631+'Advanced - Home'!$S$33)/2</f>
        <v>98.187883172561612</v>
      </c>
      <c r="R1631" s="31">
        <f t="shared" ref="R1631" si="16067">AVERAGE(H1631,L1630)</f>
        <v>0.496</v>
      </c>
      <c r="S1631" s="31">
        <f t="shared" ref="S1631" si="16068">AVERAGE(I1631,M1630)</f>
        <v>0.29899999999999999</v>
      </c>
      <c r="T1631" s="31">
        <f t="shared" ref="T1631" si="16069">AVERAGE(J1631,N1630)</f>
        <v>0.14550000000000002</v>
      </c>
      <c r="U1631" s="31">
        <f t="shared" ref="U1631" si="16070">AVERAGE(K1631,O1630)</f>
        <v>0.26900000000000002</v>
      </c>
      <c r="V1631" s="17">
        <f>Q1631*Q1630/'Advanced - Road'!$S$33</f>
        <v>97.422357801826323</v>
      </c>
      <c r="W1631" s="17">
        <f t="shared" ref="W1631" si="16071">W1630</f>
        <v>97.424899159719558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0.50800000000000001</v>
      </c>
      <c r="I1632" s="32">
        <f>VLOOKUP($C1632,'Four Factors - Road'!$B:$O,8,FALSE)</f>
        <v>0.28100000000000003</v>
      </c>
      <c r="J1632" s="32">
        <f>VLOOKUP($C1632,'Four Factors - Road'!$B:$O,9,FALSE)/100</f>
        <v>0.126</v>
      </c>
      <c r="K1632" s="32">
        <f>VLOOKUP($C1632,'Four Factors - Road'!$B:$O,10,FALSE)/100</f>
        <v>0.222</v>
      </c>
      <c r="L1632" s="32">
        <f>VLOOKUP($C1632,'Four Factors - Road'!$B:$O,11,FALSE)/100</f>
        <v>0.52</v>
      </c>
      <c r="M1632" s="32">
        <f>VLOOKUP($C1632,'Four Factors - Road'!$B:$O,12,FALSE)</f>
        <v>0.311</v>
      </c>
      <c r="N1632" s="32">
        <f>VLOOKUP($C1632,'Four Factors - Road'!$B:$O,13,FALSE)/100</f>
        <v>0.159</v>
      </c>
      <c r="O1632" s="32">
        <f>VLOOKUP($C1632,'Four Factors - Road'!$B:$O,14,FALSE)/100</f>
        <v>0.24100000000000002</v>
      </c>
      <c r="P1632" s="21">
        <f>VLOOKUP($C1632,'Advanced - Road'!B:T,18,FALSE)</f>
        <v>97.28</v>
      </c>
      <c r="Q1632" s="21">
        <f>(P1632+'Advanced - Road'!$S$33)/2</f>
        <v>98.050460878885332</v>
      </c>
      <c r="R1632" s="32">
        <f t="shared" ref="R1632" si="16075">AVERAGE(H1632,L1633)</f>
        <v>0.504</v>
      </c>
      <c r="S1632" s="32">
        <f t="shared" ref="S1632" si="16076">AVERAGE(I1632,M1633)</f>
        <v>0.2475</v>
      </c>
      <c r="T1632" s="32">
        <f t="shared" ref="T1632" si="16077">AVERAGE(J1632,N1633)</f>
        <v>0.1265</v>
      </c>
      <c r="U1632" s="32">
        <f t="shared" ref="U1632" si="16078">AVERAGE(K1632,O1633)</f>
        <v>0.22949999999999998</v>
      </c>
      <c r="V1632" s="21">
        <f>Q1632*Q1633/'Advanced - Home'!$S$33</f>
        <v>98.012871102814088</v>
      </c>
      <c r="W1632" s="21">
        <f t="shared" ref="W1632" si="16079">AVERAGE(V1632:V1633)</f>
        <v>98.010314474185734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0.27900000000000003</v>
      </c>
      <c r="J1633" s="32">
        <f>VLOOKUP($C1633,'Four Factors - Home'!$B:$O,9,FALSE)/100</f>
        <v>0.13</v>
      </c>
      <c r="K1633" s="32">
        <f>VLOOKUP($C1633,'Four Factors - Home'!$B:$O,10,FALSE)/100</f>
        <v>0.23699999999999999</v>
      </c>
      <c r="L1633" s="32">
        <f>VLOOKUP($C1633,'Four Factors - Home'!$B:$O,11,FALSE)/100</f>
        <v>0.5</v>
      </c>
      <c r="M1633" s="32">
        <f>VLOOKUP($C1633,'Four Factors - Home'!$B:$O,12,FALSE)</f>
        <v>0.214</v>
      </c>
      <c r="N1633" s="32">
        <f>VLOOKUP($C1633,'Four Factors - Home'!$B:$O,13,FALSE)/100</f>
        <v>0.127</v>
      </c>
      <c r="O1633" s="32">
        <f>VLOOKUP($C1633,'Four Factors - Home'!$B:$O,14,FALSE)/100</f>
        <v>0.23699999999999999</v>
      </c>
      <c r="P1633" s="21">
        <f>VLOOKUP($C1633,'Advanced - Home'!B:T,18,FALSE)</f>
        <v>98.74</v>
      </c>
      <c r="Q1633" s="21">
        <f>(P1633+'Advanced - Home'!$S$33)/2</f>
        <v>98.777883172561616</v>
      </c>
      <c r="R1633" s="32">
        <f t="shared" ref="R1633" si="16087">AVERAGE(H1633,L1632)</f>
        <v>0.53849999999999998</v>
      </c>
      <c r="S1633" s="32">
        <f t="shared" ref="S1633" si="16088">AVERAGE(I1633,M1632)</f>
        <v>0.29500000000000004</v>
      </c>
      <c r="T1633" s="32">
        <f t="shared" ref="T1633" si="16089">AVERAGE(J1633,N1632)</f>
        <v>0.14450000000000002</v>
      </c>
      <c r="U1633" s="32">
        <f t="shared" ref="U1633" si="16090">AVERAGE(K1633,O1632)</f>
        <v>0.23899999999999999</v>
      </c>
      <c r="V1633" s="21">
        <f>Q1633*Q1632/'Advanced - Road'!$S$33</f>
        <v>98.007757845557379</v>
      </c>
      <c r="W1633" s="21">
        <f t="shared" ref="W1633" si="16091">W1632</f>
        <v>98.010314474185734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0.50800000000000001</v>
      </c>
      <c r="I1634" s="31">
        <f>VLOOKUP($C1634,'Four Factors - Road'!$B:$O,8,FALSE)</f>
        <v>0.28100000000000003</v>
      </c>
      <c r="J1634" s="31">
        <f>VLOOKUP($C1634,'Four Factors - Road'!$B:$O,9,FALSE)/100</f>
        <v>0.126</v>
      </c>
      <c r="K1634" s="31">
        <f>VLOOKUP($C1634,'Four Factors - Road'!$B:$O,10,FALSE)/100</f>
        <v>0.222</v>
      </c>
      <c r="L1634" s="31">
        <f>VLOOKUP($C1634,'Four Factors - Road'!$B:$O,11,FALSE)/100</f>
        <v>0.52</v>
      </c>
      <c r="M1634" s="31">
        <f>VLOOKUP($C1634,'Four Factors - Road'!$B:$O,12,FALSE)</f>
        <v>0.311</v>
      </c>
      <c r="N1634" s="31">
        <f>VLOOKUP($C1634,'Four Factors - Road'!$B:$O,13,FALSE)/100</f>
        <v>0.159</v>
      </c>
      <c r="O1634" s="31">
        <f>VLOOKUP($C1634,'Four Factors - Road'!$B:$O,14,FALSE)/100</f>
        <v>0.24100000000000002</v>
      </c>
      <c r="P1634" s="17">
        <f>VLOOKUP($C1634,'Advanced - Road'!B:T,18,FALSE)</f>
        <v>97.28</v>
      </c>
      <c r="Q1634" s="17">
        <f>(P1634+'Advanced - Road'!$S$33)/2</f>
        <v>98.050460878885332</v>
      </c>
      <c r="R1634" s="31">
        <f t="shared" ref="R1634" si="16095">AVERAGE(H1634,L1635)</f>
        <v>0.50550000000000006</v>
      </c>
      <c r="S1634" s="31">
        <f t="shared" ref="S1634" si="16096">AVERAGE(I1634,M1635)</f>
        <v>0.27850000000000003</v>
      </c>
      <c r="T1634" s="31">
        <f t="shared" ref="T1634" si="16097">AVERAGE(J1634,N1635)</f>
        <v>0.14300000000000002</v>
      </c>
      <c r="U1634" s="31">
        <f t="shared" ref="U1634" si="16098">AVERAGE(K1634,O1635)</f>
        <v>0.22500000000000001</v>
      </c>
      <c r="V1634" s="17">
        <f>Q1634*Q1635/'Advanced - Home'!$S$33</f>
        <v>95.502465373052488</v>
      </c>
      <c r="W1634" s="17">
        <f t="shared" ref="W1634" si="16099">AVERAGE(V1634:V1635)</f>
        <v>95.499974227406994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0.246</v>
      </c>
      <c r="J1635" s="31">
        <f>VLOOKUP($C1635,'Four Factors - Home'!$B:$O,9,FALSE)/100</f>
        <v>0.127</v>
      </c>
      <c r="K1635" s="31">
        <f>VLOOKUP($C1635,'Four Factors - Home'!$B:$O,10,FALSE)/100</f>
        <v>0.188</v>
      </c>
      <c r="L1635" s="31">
        <f>VLOOKUP($C1635,'Four Factors - Home'!$B:$O,11,FALSE)/100</f>
        <v>0.503</v>
      </c>
      <c r="M1635" s="31">
        <f>VLOOKUP($C1635,'Four Factors - Home'!$B:$O,12,FALSE)</f>
        <v>0.27600000000000002</v>
      </c>
      <c r="N1635" s="31">
        <f>VLOOKUP($C1635,'Four Factors - Home'!$B:$O,13,FALSE)/100</f>
        <v>0.16</v>
      </c>
      <c r="O1635" s="31">
        <f>VLOOKUP($C1635,'Four Factors - Home'!$B:$O,14,FALSE)/100</f>
        <v>0.22800000000000001</v>
      </c>
      <c r="P1635" s="17">
        <f>VLOOKUP($C1635,'Advanced - Home'!B:T,18,FALSE)</f>
        <v>93.68</v>
      </c>
      <c r="Q1635" s="17">
        <f>(P1635+'Advanced - Home'!$S$33)/2</f>
        <v>96.247883172561615</v>
      </c>
      <c r="R1635" s="31">
        <f t="shared" ref="R1635" si="16107">AVERAGE(H1635,L1634)</f>
        <v>0.51649999999999996</v>
      </c>
      <c r="S1635" s="31">
        <f t="shared" ref="S1635" si="16108">AVERAGE(I1635,M1634)</f>
        <v>0.27849999999999997</v>
      </c>
      <c r="T1635" s="31">
        <f t="shared" ref="T1635" si="16109">AVERAGE(J1635,N1634)</f>
        <v>0.14300000000000002</v>
      </c>
      <c r="U1635" s="31">
        <f t="shared" ref="U1635" si="16110">AVERAGE(K1635,O1634)</f>
        <v>0.21450000000000002</v>
      </c>
      <c r="V1635" s="17">
        <f>Q1635*Q1634/'Advanced - Road'!$S$33</f>
        <v>95.497483081761487</v>
      </c>
      <c r="W1635" s="17">
        <f t="shared" ref="W1635" si="16111">W1634</f>
        <v>95.499974227406994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0.50800000000000001</v>
      </c>
      <c r="I1636" s="32">
        <f>VLOOKUP($C1636,'Four Factors - Road'!$B:$O,8,FALSE)</f>
        <v>0.28100000000000003</v>
      </c>
      <c r="J1636" s="32">
        <f>VLOOKUP($C1636,'Four Factors - Road'!$B:$O,9,FALSE)/100</f>
        <v>0.126</v>
      </c>
      <c r="K1636" s="32">
        <f>VLOOKUP($C1636,'Four Factors - Road'!$B:$O,10,FALSE)/100</f>
        <v>0.222</v>
      </c>
      <c r="L1636" s="32">
        <f>VLOOKUP($C1636,'Four Factors - Road'!$B:$O,11,FALSE)/100</f>
        <v>0.52</v>
      </c>
      <c r="M1636" s="32">
        <f>VLOOKUP($C1636,'Four Factors - Road'!$B:$O,12,FALSE)</f>
        <v>0.311</v>
      </c>
      <c r="N1636" s="32">
        <f>VLOOKUP($C1636,'Four Factors - Road'!$B:$O,13,FALSE)/100</f>
        <v>0.159</v>
      </c>
      <c r="O1636" s="32">
        <f>VLOOKUP($C1636,'Four Factors - Road'!$B:$O,14,FALSE)/100</f>
        <v>0.24100000000000002</v>
      </c>
      <c r="P1636" s="21">
        <f>VLOOKUP($C1636,'Advanced - Road'!B:T,18,FALSE)</f>
        <v>97.28</v>
      </c>
      <c r="Q1636" s="21">
        <f>(P1636+'Advanced - Road'!$S$33)/2</f>
        <v>98.050460878885332</v>
      </c>
      <c r="R1636" s="32">
        <f t="shared" ref="R1636" si="16115">AVERAGE(H1636,L1637)</f>
        <v>0.52049999999999996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0.1195</v>
      </c>
      <c r="U1636" s="32">
        <f t="shared" ref="U1636" si="16118">AVERAGE(K1636,O1637)</f>
        <v>0.2155</v>
      </c>
      <c r="V1636" s="21">
        <f>Q1636*Q1637/'Advanced - Home'!$S$33</f>
        <v>98.633030621035815</v>
      </c>
      <c r="W1636" s="21">
        <f t="shared" ref="W1636" si="16119">AVERAGE(V1636:V1637)</f>
        <v>98.630457815781256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0</v>
      </c>
      <c r="AA1636" s="23">
        <f t="shared" ref="AA1636" si="16121">Y1636+Y1637</f>
        <v>220</v>
      </c>
      <c r="AB1636" s="22">
        <f t="shared" ref="AB1636" si="16122">D1636-Z1636</f>
        <v>0</v>
      </c>
      <c r="AC1636" s="22">
        <f t="shared" ref="AC1636" si="16123">AA1636-E1636</f>
        <v>220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0.53700000000000003</v>
      </c>
      <c r="I1637" s="32">
        <f>VLOOKUP($C1637,'Four Factors - Home'!$B:$O,8,FALSE)</f>
        <v>0.28599999999999998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0.28100000000000003</v>
      </c>
      <c r="L1637" s="32">
        <f>VLOOKUP($C1637,'Four Factors - Home'!$B:$O,11,FALSE)/100</f>
        <v>0.53299999999999992</v>
      </c>
      <c r="M1637" s="32">
        <f>VLOOKUP($C1637,'Four Factors - Home'!$B:$O,12,FALSE)</f>
        <v>0.255</v>
      </c>
      <c r="N1637" s="32">
        <f>VLOOKUP($C1637,'Four Factors - Home'!$B:$O,13,FALSE)/100</f>
        <v>0.113</v>
      </c>
      <c r="O1637" s="32">
        <f>VLOOKUP($C1637,'Four Factors - Home'!$B:$O,14,FALSE)/100</f>
        <v>0.20899999999999999</v>
      </c>
      <c r="P1637" s="21">
        <f>VLOOKUP($C1637,'Advanced - Home'!B:T,18,FALSE)</f>
        <v>99.99</v>
      </c>
      <c r="Q1637" s="21">
        <f>(P1637+'Advanced - Home'!$S$33)/2</f>
        <v>99.402883172561616</v>
      </c>
      <c r="R1637" s="32">
        <f t="shared" ref="R1637" si="16127">AVERAGE(H1637,L1636)</f>
        <v>0.52849999999999997</v>
      </c>
      <c r="S1637" s="32">
        <f t="shared" ref="S1637" si="16128">AVERAGE(I1637,M1636)</f>
        <v>0.29849999999999999</v>
      </c>
      <c r="T1637" s="32">
        <f t="shared" ref="T1637" si="16129">AVERAGE(J1637,N1636)</f>
        <v>0.15150000000000002</v>
      </c>
      <c r="U1637" s="32">
        <f t="shared" ref="U1637" si="16130">AVERAGE(K1637,O1636)</f>
        <v>0.26100000000000001</v>
      </c>
      <c r="V1637" s="21">
        <f>Q1637*Q1636/'Advanced - Road'!$S$33</f>
        <v>98.627885010526711</v>
      </c>
      <c r="W1637" s="21">
        <f t="shared" ref="W1637" si="16131">W1636</f>
        <v>98.630457815781256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0</v>
      </c>
      <c r="AA1637" s="23">
        <f t="shared" ref="AA1637" si="16133">AA1636</f>
        <v>220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0.50800000000000001</v>
      </c>
      <c r="I1638" s="31">
        <f>VLOOKUP($C1638,'Four Factors - Road'!$B:$O,8,FALSE)</f>
        <v>0.28100000000000003</v>
      </c>
      <c r="J1638" s="31">
        <f>VLOOKUP($C1638,'Four Factors - Road'!$B:$O,9,FALSE)/100</f>
        <v>0.126</v>
      </c>
      <c r="K1638" s="31">
        <f>VLOOKUP($C1638,'Four Factors - Road'!$B:$O,10,FALSE)/100</f>
        <v>0.222</v>
      </c>
      <c r="L1638" s="31">
        <f>VLOOKUP($C1638,'Four Factors - Road'!$B:$O,11,FALSE)/100</f>
        <v>0.52</v>
      </c>
      <c r="M1638" s="31">
        <f>VLOOKUP($C1638,'Four Factors - Road'!$B:$O,12,FALSE)</f>
        <v>0.311</v>
      </c>
      <c r="N1638" s="31">
        <f>VLOOKUP($C1638,'Four Factors - Road'!$B:$O,13,FALSE)/100</f>
        <v>0.159</v>
      </c>
      <c r="O1638" s="31">
        <f>VLOOKUP($C1638,'Four Factors - Road'!$B:$O,14,FALSE)/100</f>
        <v>0.24100000000000002</v>
      </c>
      <c r="P1638" s="17">
        <f>VLOOKUP($C1638,'Advanced - Road'!B:T,18,FALSE)</f>
        <v>97.28</v>
      </c>
      <c r="Q1638" s="17">
        <f>(P1638+'Advanced - Road'!$S$33)/2</f>
        <v>98.050460878885332</v>
      </c>
      <c r="R1638" s="31">
        <f t="shared" ref="R1638" si="16135">AVERAGE(H1638,L1639)</f>
        <v>0.4995</v>
      </c>
      <c r="S1638" s="31">
        <f t="shared" ref="S1638" si="16136">AVERAGE(I1638,M1639)</f>
        <v>0.27700000000000002</v>
      </c>
      <c r="T1638" s="31">
        <f t="shared" ref="T1638" si="16137">AVERAGE(J1638,N1639)</f>
        <v>0.13250000000000001</v>
      </c>
      <c r="U1638" s="31">
        <f t="shared" ref="U1638" si="16138">AVERAGE(K1638,O1639)</f>
        <v>0.20600000000000002</v>
      </c>
      <c r="V1638" s="17">
        <f>Q1638*Q1639/'Advanced - Home'!$S$33</f>
        <v>97.794574952400041</v>
      </c>
      <c r="W1638" s="17">
        <f t="shared" ref="W1638" si="16139">AVERAGE(V1638:V1639)</f>
        <v>97.792024017944101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2</v>
      </c>
      <c r="AA1638" s="19">
        <f t="shared" ref="AA1638" si="16141">Y1638+Y1639</f>
        <v>210</v>
      </c>
      <c r="AB1638" s="4">
        <f t="shared" ref="AB1638" si="16142">D1638-Z1638</f>
        <v>-2</v>
      </c>
      <c r="AC1638" s="4">
        <f t="shared" ref="AC1638" si="16143">AA1638-E1638</f>
        <v>210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0.503</v>
      </c>
      <c r="I1639" s="31">
        <f>VLOOKUP($C1639,'Four Factors - Home'!$B:$O,8,FALSE)</f>
        <v>0.22600000000000001</v>
      </c>
      <c r="J1639" s="31">
        <f>VLOOKUP($C1639,'Four Factors - Home'!$B:$O,9,FALSE)/100</f>
        <v>0.124</v>
      </c>
      <c r="K1639" s="31">
        <f>VLOOKUP($C1639,'Four Factors - Home'!$B:$O,10,FALSE)/100</f>
        <v>0.24199999999999999</v>
      </c>
      <c r="L1639" s="31">
        <f>VLOOKUP($C1639,'Four Factors - Home'!$B:$O,11,FALSE)/100</f>
        <v>0.49099999999999999</v>
      </c>
      <c r="M1639" s="31">
        <f>VLOOKUP($C1639,'Four Factors - Home'!$B:$O,12,FALSE)</f>
        <v>0.27300000000000002</v>
      </c>
      <c r="N1639" s="31">
        <f>VLOOKUP($C1639,'Four Factors - Home'!$B:$O,13,FALSE)/100</f>
        <v>0.13900000000000001</v>
      </c>
      <c r="O1639" s="31">
        <f>VLOOKUP($C1639,'Four Factors - Home'!$B:$O,14,FALSE)/100</f>
        <v>0.19</v>
      </c>
      <c r="P1639" s="17">
        <f>VLOOKUP($C1639,'Advanced - Home'!B:T,18,FALSE)</f>
        <v>98.3</v>
      </c>
      <c r="Q1639" s="17">
        <f>(P1639+'Advanced - Home'!$S$33)/2</f>
        <v>98.557883172561617</v>
      </c>
      <c r="R1639" s="31">
        <f t="shared" ref="R1639" si="16147">AVERAGE(H1639,L1638)</f>
        <v>0.51150000000000007</v>
      </c>
      <c r="S1639" s="31">
        <f t="shared" ref="S1639" si="16148">AVERAGE(I1639,M1638)</f>
        <v>0.26850000000000002</v>
      </c>
      <c r="T1639" s="31">
        <f t="shared" ref="T1639" si="16149">AVERAGE(J1639,N1638)</f>
        <v>0.14150000000000001</v>
      </c>
      <c r="U1639" s="31">
        <f t="shared" ref="U1639" si="16150">AVERAGE(K1639,O1638)</f>
        <v>0.24149999999999999</v>
      </c>
      <c r="V1639" s="17">
        <f>Q1639*Q1638/'Advanced - Road'!$S$33</f>
        <v>97.789473083488176</v>
      </c>
      <c r="W1639" s="17">
        <f t="shared" ref="W1639" si="16151">W1638</f>
        <v>97.792024017944101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-2</v>
      </c>
      <c r="AA1639" s="19">
        <f t="shared" ref="AA1639" si="16153">AA1638</f>
        <v>210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0.50800000000000001</v>
      </c>
      <c r="I1640" s="32">
        <f>VLOOKUP($C1640,'Four Factors - Road'!$B:$O,8,FALSE)</f>
        <v>0.28100000000000003</v>
      </c>
      <c r="J1640" s="32">
        <f>VLOOKUP($C1640,'Four Factors - Road'!$B:$O,9,FALSE)/100</f>
        <v>0.126</v>
      </c>
      <c r="K1640" s="32">
        <f>VLOOKUP($C1640,'Four Factors - Road'!$B:$O,10,FALSE)/100</f>
        <v>0.222</v>
      </c>
      <c r="L1640" s="32">
        <f>VLOOKUP($C1640,'Four Factors - Road'!$B:$O,11,FALSE)/100</f>
        <v>0.52</v>
      </c>
      <c r="M1640" s="32">
        <f>VLOOKUP($C1640,'Four Factors - Road'!$B:$O,12,FALSE)</f>
        <v>0.311</v>
      </c>
      <c r="N1640" s="32">
        <f>VLOOKUP($C1640,'Four Factors - Road'!$B:$O,13,FALSE)/100</f>
        <v>0.159</v>
      </c>
      <c r="O1640" s="32">
        <f>VLOOKUP($C1640,'Four Factors - Road'!$B:$O,14,FALSE)/100</f>
        <v>0.24100000000000002</v>
      </c>
      <c r="P1640" s="21">
        <f>VLOOKUP($C1640,'Advanced - Road'!B:T,18,FALSE)</f>
        <v>97.28</v>
      </c>
      <c r="Q1640" s="21">
        <f>(P1640+'Advanced - Road'!$S$33)/2</f>
        <v>98.050460878885332</v>
      </c>
      <c r="R1640" s="32">
        <f t="shared" ref="R1640" si="16155">AVERAGE(H1640,L1641)</f>
        <v>0.49250000000000005</v>
      </c>
      <c r="S1640" s="32">
        <f t="shared" ref="S1640" si="16156">AVERAGE(I1640,M1641)</f>
        <v>0.26750000000000002</v>
      </c>
      <c r="T1640" s="32">
        <f t="shared" ref="T1640" si="16157">AVERAGE(J1640,N1641)</f>
        <v>0.13400000000000001</v>
      </c>
      <c r="U1640" s="32">
        <f t="shared" ref="U1640" si="16158">AVERAGE(K1640,O1641)</f>
        <v>0.22849999999999998</v>
      </c>
      <c r="V1640" s="21">
        <f>Q1640*Q1641/'Advanced - Home'!$S$33</f>
        <v>99.982497732686326</v>
      </c>
      <c r="W1640" s="21">
        <f t="shared" ref="W1640" si="16159">AVERAGE(V1640:V1641)</f>
        <v>99.979889727093166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100.76288317256162</v>
      </c>
      <c r="R1641" s="32">
        <f t="shared" ref="R1641" si="16167">AVERAGE(H1641,L1640)</f>
        <v>0.55549999999999999</v>
      </c>
      <c r="S1641" s="32">
        <f t="shared" ref="S1641" si="16168">AVERAGE(I1641,M1640)</f>
        <v>0.28300000000000003</v>
      </c>
      <c r="T1641" s="32">
        <f t="shared" ref="T1641" si="16169">AVERAGE(J1641,N1640)</f>
        <v>0.15</v>
      </c>
      <c r="U1641" s="32">
        <f t="shared" ref="U1641" si="16170">AVERAGE(K1641,O1640)</f>
        <v>0.23350000000000001</v>
      </c>
      <c r="V1641" s="21">
        <f>Q1641*Q1640/'Advanced - Road'!$S$33</f>
        <v>99.977281721500006</v>
      </c>
      <c r="W1641" s="21">
        <f t="shared" ref="W1641" si="16171">W1640</f>
        <v>99.979889727093166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0.50800000000000001</v>
      </c>
      <c r="I1642" s="31">
        <f>VLOOKUP($C1642,'Four Factors - Road'!$B:$O,8,FALSE)</f>
        <v>0.28100000000000003</v>
      </c>
      <c r="J1642" s="31">
        <f>VLOOKUP($C1642,'Four Factors - Road'!$B:$O,9,FALSE)/100</f>
        <v>0.126</v>
      </c>
      <c r="K1642" s="31">
        <f>VLOOKUP($C1642,'Four Factors - Road'!$B:$O,10,FALSE)/100</f>
        <v>0.222</v>
      </c>
      <c r="L1642" s="31">
        <f>VLOOKUP($C1642,'Four Factors - Road'!$B:$O,11,FALSE)/100</f>
        <v>0.52</v>
      </c>
      <c r="M1642" s="31">
        <f>VLOOKUP($C1642,'Four Factors - Road'!$B:$O,12,FALSE)</f>
        <v>0.311</v>
      </c>
      <c r="N1642" s="31">
        <f>VLOOKUP($C1642,'Four Factors - Road'!$B:$O,13,FALSE)/100</f>
        <v>0.159</v>
      </c>
      <c r="O1642" s="31">
        <f>VLOOKUP($C1642,'Four Factors - Road'!$B:$O,14,FALSE)/100</f>
        <v>0.24100000000000002</v>
      </c>
      <c r="P1642" s="17">
        <f>VLOOKUP($C1642,'Advanced - Road'!B:T,18,FALSE)</f>
        <v>97.28</v>
      </c>
      <c r="Q1642" s="17">
        <f>(P1642+'Advanced - Road'!$S$33)/2</f>
        <v>98.050460878885332</v>
      </c>
      <c r="R1642" s="31">
        <f t="shared" ref="R1642" si="16175">AVERAGE(H1642,L1643)</f>
        <v>0.50849999999999995</v>
      </c>
      <c r="S1642" s="31">
        <f t="shared" ref="S1642" si="16176">AVERAGE(I1642,M1643)</f>
        <v>0.25900000000000001</v>
      </c>
      <c r="T1642" s="31">
        <f t="shared" ref="T1642" si="16177">AVERAGE(J1642,N1643)</f>
        <v>0.13750000000000001</v>
      </c>
      <c r="U1642" s="31">
        <f t="shared" ref="U1642" si="16178">AVERAGE(K1642,O1643)</f>
        <v>0.23400000000000001</v>
      </c>
      <c r="V1642" s="17">
        <f>Q1642*Q1643/'Advanced - Home'!$S$33</f>
        <v>99.823736896021572</v>
      </c>
      <c r="W1642" s="17">
        <f t="shared" ref="W1642" si="16179">AVERAGE(V1642:V1643)</f>
        <v>99.82113303164472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0.54500000000000004</v>
      </c>
      <c r="I1643" s="31">
        <f>VLOOKUP($C1643,'Four Factors - Home'!$B:$O,8,FALSE)</f>
        <v>0.312</v>
      </c>
      <c r="J1643" s="31">
        <f>VLOOKUP($C1643,'Four Factors - Home'!$B:$O,9,FALSE)/100</f>
        <v>0.13800000000000001</v>
      </c>
      <c r="K1643" s="31">
        <f>VLOOKUP($C1643,'Four Factors - Home'!$B:$O,10,FALSE)/100</f>
        <v>0.252</v>
      </c>
      <c r="L1643" s="31">
        <f>VLOOKUP($C1643,'Four Factors - Home'!$B:$O,11,FALSE)/100</f>
        <v>0.50900000000000001</v>
      </c>
      <c r="M1643" s="31">
        <f>VLOOKUP($C1643,'Four Factors - Home'!$B:$O,12,FALSE)</f>
        <v>0.23699999999999999</v>
      </c>
      <c r="N1643" s="31">
        <f>VLOOKUP($C1643,'Four Factors - Home'!$B:$O,13,FALSE)/100</f>
        <v>0.14899999999999999</v>
      </c>
      <c r="O1643" s="31">
        <f>VLOOKUP($C1643,'Four Factors - Home'!$B:$O,14,FALSE)/100</f>
        <v>0.24600000000000002</v>
      </c>
      <c r="P1643" s="17">
        <f>VLOOKUP($C1643,'Advanced - Home'!B:T,18,FALSE)</f>
        <v>102.39</v>
      </c>
      <c r="Q1643" s="17">
        <f>(P1643+'Advanced - Home'!$S$33)/2</f>
        <v>100.60288317256162</v>
      </c>
      <c r="R1643" s="31">
        <f t="shared" ref="R1643" si="16187">AVERAGE(H1643,L1642)</f>
        <v>0.53249999999999997</v>
      </c>
      <c r="S1643" s="31">
        <f t="shared" ref="S1643" si="16188">AVERAGE(I1643,M1642)</f>
        <v>0.3115</v>
      </c>
      <c r="T1643" s="31">
        <f t="shared" ref="T1643" si="16189">AVERAGE(J1643,N1642)</f>
        <v>0.14850000000000002</v>
      </c>
      <c r="U1643" s="31">
        <f t="shared" ref="U1643" si="16190">AVERAGE(K1643,O1642)</f>
        <v>0.2465</v>
      </c>
      <c r="V1643" s="17">
        <f>Q1643*Q1642/'Advanced - Road'!$S$33</f>
        <v>99.818529167267869</v>
      </c>
      <c r="W1643" s="17">
        <f t="shared" ref="W1643" si="16191">W1642</f>
        <v>99.82113303164472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0.50800000000000001</v>
      </c>
      <c r="I1644" s="32">
        <f>VLOOKUP($C1644,'Four Factors - Road'!$B:$O,8,FALSE)</f>
        <v>0.28100000000000003</v>
      </c>
      <c r="J1644" s="32">
        <f>VLOOKUP($C1644,'Four Factors - Road'!$B:$O,9,FALSE)/100</f>
        <v>0.126</v>
      </c>
      <c r="K1644" s="32">
        <f>VLOOKUP($C1644,'Four Factors - Road'!$B:$O,10,FALSE)/100</f>
        <v>0.222</v>
      </c>
      <c r="L1644" s="32">
        <f>VLOOKUP($C1644,'Four Factors - Road'!$B:$O,11,FALSE)/100</f>
        <v>0.52</v>
      </c>
      <c r="M1644" s="32">
        <f>VLOOKUP($C1644,'Four Factors - Road'!$B:$O,12,FALSE)</f>
        <v>0.311</v>
      </c>
      <c r="N1644" s="32">
        <f>VLOOKUP($C1644,'Four Factors - Road'!$B:$O,13,FALSE)/100</f>
        <v>0.159</v>
      </c>
      <c r="O1644" s="32">
        <f>VLOOKUP($C1644,'Four Factors - Road'!$B:$O,14,FALSE)/100</f>
        <v>0.24100000000000002</v>
      </c>
      <c r="P1644" s="21">
        <f>VLOOKUP($C1644,'Advanced - Road'!B:T,18,FALSE)</f>
        <v>97.28</v>
      </c>
      <c r="Q1644" s="21">
        <f>(P1644+'Advanced - Road'!$S$33)/2</f>
        <v>98.050460878885332</v>
      </c>
      <c r="R1644" s="32">
        <f t="shared" ref="R1644" si="16195">AVERAGE(H1644,L1645)</f>
        <v>0.50250000000000006</v>
      </c>
      <c r="S1644" s="32">
        <f t="shared" ref="S1644" si="16196">AVERAGE(I1644,M1645)</f>
        <v>0.28100000000000003</v>
      </c>
      <c r="T1644" s="32">
        <f t="shared" ref="T1644" si="16197">AVERAGE(J1644,N1645)</f>
        <v>0.13800000000000001</v>
      </c>
      <c r="U1644" s="32">
        <f t="shared" ref="U1644" si="16198">AVERAGE(K1644,O1645)</f>
        <v>0.23049999999999998</v>
      </c>
      <c r="V1644" s="21">
        <f>Q1644*Q1645/'Advanced - Home'!$S$33</f>
        <v>97.968219617502129</v>
      </c>
      <c r="W1644" s="21">
        <f t="shared" ref="W1644" si="16199">AVERAGE(V1644:V1645)</f>
        <v>97.965664153590865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0.52500000000000002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98.732883172561628</v>
      </c>
      <c r="R1645" s="32">
        <f t="shared" ref="R1645" si="16207">AVERAGE(H1645,L1644)</f>
        <v>0.52249999999999996</v>
      </c>
      <c r="S1645" s="32">
        <f t="shared" ref="S1645" si="16208">AVERAGE(I1645,M1644)</f>
        <v>0.28100000000000003</v>
      </c>
      <c r="T1645" s="32">
        <f t="shared" ref="T1645" si="16209">AVERAGE(J1645,N1644)</f>
        <v>0.14550000000000002</v>
      </c>
      <c r="U1645" s="32">
        <f t="shared" ref="U1645" si="16210">AVERAGE(K1645,O1644)</f>
        <v>0.21850000000000003</v>
      </c>
      <c r="V1645" s="21">
        <f>Q1645*Q1644/'Advanced - Road'!$S$33</f>
        <v>97.963108689679601</v>
      </c>
      <c r="W1645" s="21">
        <f t="shared" ref="W1645" si="16211">W1644</f>
        <v>97.965664153590865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0.50800000000000001</v>
      </c>
      <c r="I1646" s="31">
        <f>VLOOKUP($C1646,'Four Factors - Road'!$B:$O,8,FALSE)</f>
        <v>0.28100000000000003</v>
      </c>
      <c r="J1646" s="31">
        <f>VLOOKUP($C1646,'Four Factors - Road'!$B:$O,9,FALSE)/100</f>
        <v>0.126</v>
      </c>
      <c r="K1646" s="31">
        <f>VLOOKUP($C1646,'Four Factors - Road'!$B:$O,10,FALSE)/100</f>
        <v>0.222</v>
      </c>
      <c r="L1646" s="31">
        <f>VLOOKUP($C1646,'Four Factors - Road'!$B:$O,11,FALSE)/100</f>
        <v>0.52</v>
      </c>
      <c r="M1646" s="31">
        <f>VLOOKUP($C1646,'Four Factors - Road'!$B:$O,12,FALSE)</f>
        <v>0.311</v>
      </c>
      <c r="N1646" s="31">
        <f>VLOOKUP($C1646,'Four Factors - Road'!$B:$O,13,FALSE)/100</f>
        <v>0.159</v>
      </c>
      <c r="O1646" s="31">
        <f>VLOOKUP($C1646,'Four Factors - Road'!$B:$O,14,FALSE)/100</f>
        <v>0.24100000000000002</v>
      </c>
      <c r="P1646" s="17">
        <f>VLOOKUP($C1646,'Advanced - Road'!B:T,18,FALSE)</f>
        <v>97.28</v>
      </c>
      <c r="Q1646" s="17">
        <f>(P1646+'Advanced - Road'!$S$33)/2</f>
        <v>98.050460878885332</v>
      </c>
      <c r="R1646" s="31">
        <f t="shared" ref="R1646" si="16215">AVERAGE(H1646,L1647)</f>
        <v>0.498</v>
      </c>
      <c r="S1646" s="31">
        <f t="shared" ref="S1646" si="16216">AVERAGE(I1646,M1647)</f>
        <v>0.28100000000000003</v>
      </c>
      <c r="T1646" s="31">
        <f t="shared" ref="T1646" si="16217">AVERAGE(J1646,N1647)</f>
        <v>0.13850000000000001</v>
      </c>
      <c r="U1646" s="31">
        <f t="shared" ref="U1646" si="16218">AVERAGE(K1646,O1647)</f>
        <v>0.23499999999999999</v>
      </c>
      <c r="V1646" s="17">
        <f>Q1646*Q1647/'Advanced - Home'!$S$33</f>
        <v>97.864032818440862</v>
      </c>
      <c r="W1646" s="17">
        <f t="shared" ref="W1646" si="16219">AVERAGE(V1646:V1647)</f>
        <v>97.861480072202795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0.53799999999999992</v>
      </c>
      <c r="I1647" s="31">
        <f>VLOOKUP($C1647,'Four Factors - Home'!$B:$O,8,FALSE)</f>
        <v>0.29599999999999999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0.48799999999999999</v>
      </c>
      <c r="M1647" s="31">
        <f>VLOOKUP($C1647,'Four Factors - Home'!$B:$O,12,FALSE)</f>
        <v>0.28100000000000003</v>
      </c>
      <c r="N1647" s="31">
        <f>VLOOKUP($C1647,'Four Factors - Home'!$B:$O,13,FALSE)/100</f>
        <v>0.151</v>
      </c>
      <c r="O1647" s="31">
        <f>VLOOKUP($C1647,'Four Factors - Home'!$B:$O,14,FALSE)/100</f>
        <v>0.248</v>
      </c>
      <c r="P1647" s="17">
        <f>VLOOKUP($C1647,'Advanced - Home'!B:T,18,FALSE)</f>
        <v>98.44</v>
      </c>
      <c r="Q1647" s="17">
        <f>(P1647+'Advanced - Home'!$S$33)/2</f>
        <v>98.62788317256161</v>
      </c>
      <c r="R1647" s="31">
        <f t="shared" ref="R1647" si="16227">AVERAGE(H1647,L1646)</f>
        <v>0.52899999999999991</v>
      </c>
      <c r="S1647" s="31">
        <f t="shared" ref="S1647" si="16228">AVERAGE(I1647,M1646)</f>
        <v>0.30349999999999999</v>
      </c>
      <c r="T1647" s="31">
        <f t="shared" ref="T1647" si="16229">AVERAGE(J1647,N1646)</f>
        <v>0.14750000000000002</v>
      </c>
      <c r="U1647" s="31">
        <f t="shared" ref="U1647" si="16230">AVERAGE(K1647,O1646)</f>
        <v>0.23100000000000001</v>
      </c>
      <c r="V1647" s="17">
        <f>Q1647*Q1646/'Advanced - Road'!$S$33</f>
        <v>97.858927325964729</v>
      </c>
      <c r="W1647" s="17">
        <f t="shared" ref="W1647" si="16231">W1646</f>
        <v>97.861480072202795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0.50800000000000001</v>
      </c>
      <c r="I1648" s="32">
        <f>VLOOKUP($C1648,'Four Factors - Road'!$B:$O,8,FALSE)</f>
        <v>0.28100000000000003</v>
      </c>
      <c r="J1648" s="32">
        <f>VLOOKUP($C1648,'Four Factors - Road'!$B:$O,9,FALSE)/100</f>
        <v>0.126</v>
      </c>
      <c r="K1648" s="32">
        <f>VLOOKUP($C1648,'Four Factors - Road'!$B:$O,10,FALSE)/100</f>
        <v>0.222</v>
      </c>
      <c r="L1648" s="32">
        <f>VLOOKUP($C1648,'Four Factors - Road'!$B:$O,11,FALSE)/100</f>
        <v>0.52</v>
      </c>
      <c r="M1648" s="32">
        <f>VLOOKUP($C1648,'Four Factors - Road'!$B:$O,12,FALSE)</f>
        <v>0.311</v>
      </c>
      <c r="N1648" s="32">
        <f>VLOOKUP($C1648,'Four Factors - Road'!$B:$O,13,FALSE)/100</f>
        <v>0.159</v>
      </c>
      <c r="O1648" s="32">
        <f>VLOOKUP($C1648,'Four Factors - Road'!$B:$O,14,FALSE)/100</f>
        <v>0.24100000000000002</v>
      </c>
      <c r="P1648" s="21">
        <f>VLOOKUP($C1648,'Advanced - Road'!B:T,18,FALSE)</f>
        <v>97.28</v>
      </c>
      <c r="Q1648" s="21">
        <f>(P1648+'Advanced - Road'!$S$33)/2</f>
        <v>98.050460878885332</v>
      </c>
      <c r="R1648" s="32">
        <f t="shared" ref="R1648" si="16235">AVERAGE(H1648,L1649)</f>
        <v>0.52</v>
      </c>
      <c r="S1648" s="32">
        <f t="shared" ref="S1648" si="16236">AVERAGE(I1648,M1649)</f>
        <v>0.27450000000000002</v>
      </c>
      <c r="T1648" s="32">
        <f t="shared" ref="T1648" si="16237">AVERAGE(J1648,N1649)</f>
        <v>0.13500000000000001</v>
      </c>
      <c r="U1648" s="32">
        <f t="shared" ref="U1648" si="16238">AVERAGE(K1648,O1649)</f>
        <v>0.22799999999999998</v>
      </c>
      <c r="V1648" s="21">
        <f>Q1648*Q1649/'Advanced - Home'!$S$33</f>
        <v>98.811636562283681</v>
      </c>
      <c r="W1648" s="21">
        <f t="shared" ref="W1648" si="16239">AVERAGE(V1648:V1649)</f>
        <v>98.809059098160787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0.51500000000000001</v>
      </c>
      <c r="I1649" s="32">
        <f>VLOOKUP($C1649,'Four Factors - Home'!$B:$O,8,FALSE)</f>
        <v>0.26200000000000001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0.26400000000000001</v>
      </c>
      <c r="L1649" s="32">
        <f>VLOOKUP($C1649,'Four Factors - Home'!$B:$O,11,FALSE)/100</f>
        <v>0.53200000000000003</v>
      </c>
      <c r="M1649" s="32">
        <f>VLOOKUP($C1649,'Four Factors - Home'!$B:$O,12,FALSE)</f>
        <v>0.26800000000000002</v>
      </c>
      <c r="N1649" s="32">
        <f>VLOOKUP($C1649,'Four Factors - Home'!$B:$O,13,FALSE)/100</f>
        <v>0.14400000000000002</v>
      </c>
      <c r="O1649" s="32">
        <f>VLOOKUP($C1649,'Four Factors - Home'!$B:$O,14,FALSE)/100</f>
        <v>0.23399999999999999</v>
      </c>
      <c r="P1649" s="21">
        <f>VLOOKUP($C1649,'Advanced - Home'!B:T,18,FALSE)</f>
        <v>100.35</v>
      </c>
      <c r="Q1649" s="21">
        <f>(P1649+'Advanced - Home'!$S$33)/2</f>
        <v>99.582883172561623</v>
      </c>
      <c r="R1649" s="32">
        <f t="shared" ref="R1649" si="16247">AVERAGE(H1649,L1648)</f>
        <v>0.51750000000000007</v>
      </c>
      <c r="S1649" s="32">
        <f t="shared" ref="S1649" si="16248">AVERAGE(I1649,M1648)</f>
        <v>0.28649999999999998</v>
      </c>
      <c r="T1649" s="32">
        <f t="shared" ref="T1649" si="16249">AVERAGE(J1649,N1648)</f>
        <v>0.153</v>
      </c>
      <c r="U1649" s="32">
        <f t="shared" ref="U1649" si="16250">AVERAGE(K1649,O1648)</f>
        <v>0.2525</v>
      </c>
      <c r="V1649" s="21">
        <f>Q1649*Q1648/'Advanced - Road'!$S$33</f>
        <v>98.806481634037894</v>
      </c>
      <c r="W1649" s="21">
        <f t="shared" ref="W1649" si="16251">W1648</f>
        <v>98.809059098160787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0.50800000000000001</v>
      </c>
      <c r="I1650" s="31">
        <f>VLOOKUP($C1650,'Four Factors - Road'!$B:$O,8,FALSE)</f>
        <v>0.28100000000000003</v>
      </c>
      <c r="J1650" s="31">
        <f>VLOOKUP($C1650,'Four Factors - Road'!$B:$O,9,FALSE)/100</f>
        <v>0.126</v>
      </c>
      <c r="K1650" s="31">
        <f>VLOOKUP($C1650,'Four Factors - Road'!$B:$O,10,FALSE)/100</f>
        <v>0.222</v>
      </c>
      <c r="L1650" s="31">
        <f>VLOOKUP($C1650,'Four Factors - Road'!$B:$O,11,FALSE)/100</f>
        <v>0.52</v>
      </c>
      <c r="M1650" s="31">
        <f>VLOOKUP($C1650,'Four Factors - Road'!$B:$O,12,FALSE)</f>
        <v>0.311</v>
      </c>
      <c r="N1650" s="31">
        <f>VLOOKUP($C1650,'Four Factors - Road'!$B:$O,13,FALSE)/100</f>
        <v>0.159</v>
      </c>
      <c r="O1650" s="31">
        <f>VLOOKUP($C1650,'Four Factors - Road'!$B:$O,14,FALSE)/100</f>
        <v>0.24100000000000002</v>
      </c>
      <c r="P1650" s="17">
        <f>VLOOKUP($C1650,'Advanced - Road'!B:T,18,FALSE)</f>
        <v>97.28</v>
      </c>
      <c r="Q1650" s="17">
        <f>(P1650+'Advanced - Road'!$S$33)/2</f>
        <v>98.050460878885332</v>
      </c>
      <c r="R1650" s="31">
        <f t="shared" ref="R1650" si="16255">AVERAGE(H1650,L1651)</f>
        <v>0.49250000000000005</v>
      </c>
      <c r="S1650" s="31">
        <f t="shared" ref="S1650" si="16256">AVERAGE(I1650,M1651)</f>
        <v>0.3165</v>
      </c>
      <c r="T1650" s="31">
        <f t="shared" ref="T1650" si="16257">AVERAGE(J1650,N1651)</f>
        <v>0.13850000000000001</v>
      </c>
      <c r="U1650" s="31">
        <f t="shared" ref="U1650" si="16258">AVERAGE(K1650,O1651)</f>
        <v>0.217</v>
      </c>
      <c r="V1650" s="17">
        <f>Q1650*Q1651/'Advanced - Home'!$S$33</f>
        <v>96.603868677414312</v>
      </c>
      <c r="W1650" s="17">
        <f t="shared" ref="W1650" si="16259">AVERAGE(V1650:V1651)</f>
        <v>96.601348802080679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1</v>
      </c>
      <c r="AA1650" s="19">
        <f t="shared" ref="AA1650" si="16261">Y1650+Y1651</f>
        <v>207</v>
      </c>
      <c r="AB1650" s="4">
        <f t="shared" ref="AB1650" si="16262">D1650-Z1650</f>
        <v>-1</v>
      </c>
      <c r="AC1650" s="4">
        <f t="shared" ref="AC1650" si="16263">AA1650-E1650</f>
        <v>207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0.46899999999999997</v>
      </c>
      <c r="I1651" s="31">
        <f>VLOOKUP($C1651,'Four Factors - Home'!$B:$O,8,FALSE)</f>
        <v>0.29699999999999999</v>
      </c>
      <c r="J1651" s="31">
        <f>VLOOKUP($C1651,'Four Factors - Home'!$B:$O,9,FALSE)/100</f>
        <v>0.14199999999999999</v>
      </c>
      <c r="K1651" s="31">
        <f>VLOOKUP($C1651,'Four Factors - Home'!$B:$O,10,FALSE)/100</f>
        <v>0.27399999999999997</v>
      </c>
      <c r="L1651" s="31">
        <f>VLOOKUP($C1651,'Four Factors - Home'!$B:$O,11,FALSE)/100</f>
        <v>0.47700000000000004</v>
      </c>
      <c r="M1651" s="31">
        <f>VLOOKUP($C1651,'Four Factors - Home'!$B:$O,12,FALSE)</f>
        <v>0.35199999999999998</v>
      </c>
      <c r="N1651" s="31">
        <f>VLOOKUP($C1651,'Four Factors - Home'!$B:$O,13,FALSE)/100</f>
        <v>0.151</v>
      </c>
      <c r="O1651" s="31">
        <f>VLOOKUP($C1651,'Four Factors - Home'!$B:$O,14,FALSE)/100</f>
        <v>0.21199999999999999</v>
      </c>
      <c r="P1651" s="17">
        <f>VLOOKUP($C1651,'Advanced - Home'!B:T,18,FALSE)</f>
        <v>95.9</v>
      </c>
      <c r="Q1651" s="17">
        <f>(P1651+'Advanced - Home'!$S$33)/2</f>
        <v>97.357883172561628</v>
      </c>
      <c r="R1651" s="31">
        <f t="shared" ref="R1651" si="16267">AVERAGE(H1651,L1650)</f>
        <v>0.4945</v>
      </c>
      <c r="S1651" s="31">
        <f t="shared" ref="S1651" si="16268">AVERAGE(I1651,M1650)</f>
        <v>0.30399999999999999</v>
      </c>
      <c r="T1651" s="31">
        <f t="shared" ref="T1651" si="16269">AVERAGE(J1651,N1650)</f>
        <v>0.15049999999999999</v>
      </c>
      <c r="U1651" s="31">
        <f t="shared" ref="U1651" si="16270">AVERAGE(K1651,O1650)</f>
        <v>0.25750000000000001</v>
      </c>
      <c r="V1651" s="17">
        <f>Q1651*Q1650/'Advanced - Road'!$S$33</f>
        <v>96.598828926747046</v>
      </c>
      <c r="W1651" s="17">
        <f t="shared" ref="W1651" si="16271">W1650</f>
        <v>96.601348802080679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-1</v>
      </c>
      <c r="AA1651" s="19">
        <f t="shared" ref="AA1651" si="16273">AA1650</f>
        <v>207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0.50800000000000001</v>
      </c>
      <c r="I1652" s="32">
        <f>VLOOKUP($C1652,'Four Factors - Road'!$B:$O,8,FALSE)</f>
        <v>0.28100000000000003</v>
      </c>
      <c r="J1652" s="32">
        <f>VLOOKUP($C1652,'Four Factors - Road'!$B:$O,9,FALSE)/100</f>
        <v>0.126</v>
      </c>
      <c r="K1652" s="32">
        <f>VLOOKUP($C1652,'Four Factors - Road'!$B:$O,10,FALSE)/100</f>
        <v>0.222</v>
      </c>
      <c r="L1652" s="32">
        <f>VLOOKUP($C1652,'Four Factors - Road'!$B:$O,11,FALSE)/100</f>
        <v>0.52</v>
      </c>
      <c r="M1652" s="32">
        <f>VLOOKUP($C1652,'Four Factors - Road'!$B:$O,12,FALSE)</f>
        <v>0.311</v>
      </c>
      <c r="N1652" s="32">
        <f>VLOOKUP($C1652,'Four Factors - Road'!$B:$O,13,FALSE)/100</f>
        <v>0.159</v>
      </c>
      <c r="O1652" s="32">
        <f>VLOOKUP($C1652,'Four Factors - Road'!$B:$O,14,FALSE)/100</f>
        <v>0.24100000000000002</v>
      </c>
      <c r="P1652" s="21">
        <f>VLOOKUP($C1652,'Advanced - Road'!B:T,18,FALSE)</f>
        <v>97.28</v>
      </c>
      <c r="Q1652" s="21">
        <f>(P1652+'Advanced - Road'!$S$33)/2</f>
        <v>98.050460878885332</v>
      </c>
      <c r="R1652" s="32">
        <f t="shared" ref="R1652" si="16275">AVERAGE(H1652,L1653)</f>
        <v>0.4985</v>
      </c>
      <c r="S1652" s="32">
        <f t="shared" ref="S1652" si="16276">AVERAGE(I1652,M1653)</f>
        <v>0.27150000000000002</v>
      </c>
      <c r="T1652" s="32">
        <f t="shared" ref="T1652" si="16277">AVERAGE(J1652,N1653)</f>
        <v>0.13</v>
      </c>
      <c r="U1652" s="32">
        <f t="shared" ref="U1652" si="16278">AVERAGE(K1652,O1653)</f>
        <v>0.222</v>
      </c>
      <c r="V1652" s="21">
        <f>Q1652*Q1653/'Advanced - Home'!$S$33</f>
        <v>97.740000914796511</v>
      </c>
      <c r="W1652" s="21">
        <f t="shared" ref="W1652" si="16279">AVERAGE(V1652:V1653)</f>
        <v>97.737451403883682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0.53100000000000003</v>
      </c>
      <c r="I1653" s="32">
        <f>VLOOKUP($C1653,'Four Factors - Home'!$B:$O,8,FALSE)</f>
        <v>0.27100000000000002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0.221</v>
      </c>
      <c r="L1653" s="32">
        <f>VLOOKUP($C1653,'Four Factors - Home'!$B:$O,11,FALSE)/100</f>
        <v>0.48899999999999999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0.222</v>
      </c>
      <c r="P1653" s="21">
        <f>VLOOKUP($C1653,'Advanced - Home'!B:T,18,FALSE)</f>
        <v>98.19</v>
      </c>
      <c r="Q1653" s="21">
        <f>(P1653+'Advanced - Home'!$S$33)/2</f>
        <v>98.50288317256161</v>
      </c>
      <c r="R1653" s="32">
        <f t="shared" ref="R1653" si="16287">AVERAGE(H1653,L1652)</f>
        <v>0.52550000000000008</v>
      </c>
      <c r="S1653" s="32">
        <f t="shared" ref="S1653" si="16288">AVERAGE(I1653,M1652)</f>
        <v>0.29100000000000004</v>
      </c>
      <c r="T1653" s="32">
        <f t="shared" ref="T1653" si="16289">AVERAGE(J1653,N1652)</f>
        <v>0.14900000000000002</v>
      </c>
      <c r="U1653" s="32">
        <f t="shared" ref="U1653" si="16290">AVERAGE(K1653,O1652)</f>
        <v>0.23100000000000001</v>
      </c>
      <c r="V1653" s="21">
        <f>Q1653*Q1652/'Advanced - Road'!$S$33</f>
        <v>97.734901892970854</v>
      </c>
      <c r="W1653" s="21">
        <f t="shared" ref="W1653" si="16291">W1652</f>
        <v>97.737451403883682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0.50800000000000001</v>
      </c>
      <c r="I1654" s="31">
        <f>VLOOKUP($C1654,'Four Factors - Road'!$B:$O,8,FALSE)</f>
        <v>0.28100000000000003</v>
      </c>
      <c r="J1654" s="31">
        <f>VLOOKUP($C1654,'Four Factors - Road'!$B:$O,9,FALSE)/100</f>
        <v>0.126</v>
      </c>
      <c r="K1654" s="31">
        <f>VLOOKUP($C1654,'Four Factors - Road'!$B:$O,10,FALSE)/100</f>
        <v>0.222</v>
      </c>
      <c r="L1654" s="31">
        <f>VLOOKUP($C1654,'Four Factors - Road'!$B:$O,11,FALSE)/100</f>
        <v>0.52</v>
      </c>
      <c r="M1654" s="31">
        <f>VLOOKUP($C1654,'Four Factors - Road'!$B:$O,12,FALSE)</f>
        <v>0.311</v>
      </c>
      <c r="N1654" s="31">
        <f>VLOOKUP($C1654,'Four Factors - Road'!$B:$O,13,FALSE)/100</f>
        <v>0.159</v>
      </c>
      <c r="O1654" s="31">
        <f>VLOOKUP($C1654,'Four Factors - Road'!$B:$O,14,FALSE)/100</f>
        <v>0.24100000000000002</v>
      </c>
      <c r="P1654" s="17">
        <f>VLOOKUP($C1654,'Advanced - Road'!B:T,18,FALSE)</f>
        <v>97.28</v>
      </c>
      <c r="Q1654" s="17">
        <f>(P1654+'Advanced - Road'!$S$33)/2</f>
        <v>98.050460878885332</v>
      </c>
      <c r="R1654" s="31">
        <f t="shared" ref="R1654" si="16295">AVERAGE(H1654,L1655)</f>
        <v>0.51600000000000001</v>
      </c>
      <c r="S1654" s="31">
        <f t="shared" ref="S1654" si="16296">AVERAGE(I1654,M1655)</f>
        <v>0.29200000000000004</v>
      </c>
      <c r="T1654" s="31">
        <f t="shared" ref="T1654" si="16297">AVERAGE(J1654,N1655)</f>
        <v>0.14400000000000002</v>
      </c>
      <c r="U1654" s="31">
        <f t="shared" ref="U1654" si="16298">AVERAGE(K1654,O1655)</f>
        <v>0.22799999999999998</v>
      </c>
      <c r="V1654" s="17">
        <f>Q1654*Q1655/'Advanced - Home'!$S$33</f>
        <v>97.804497504691582</v>
      </c>
      <c r="W1654" s="17">
        <f t="shared" ref="W1654" si="16299">AVERAGE(V1654:V1655)</f>
        <v>97.801946311409637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0.53500000000000003</v>
      </c>
      <c r="I1655" s="31">
        <f>VLOOKUP($C1655,'Four Factors - Home'!$B:$O,8,FALSE)</f>
        <v>0.29599999999999999</v>
      </c>
      <c r="J1655" s="31">
        <f>VLOOKUP($C1655,'Four Factors - Home'!$B:$O,9,FALSE)/100</f>
        <v>0.14099999999999999</v>
      </c>
      <c r="K1655" s="31">
        <f>VLOOKUP($C1655,'Four Factors - Home'!$B:$O,10,FALSE)/100</f>
        <v>0.21199999999999999</v>
      </c>
      <c r="L1655" s="31">
        <f>VLOOKUP($C1655,'Four Factors - Home'!$B:$O,11,FALSE)/100</f>
        <v>0.52400000000000002</v>
      </c>
      <c r="M1655" s="31">
        <f>VLOOKUP($C1655,'Four Factors - Home'!$B:$O,12,FALSE)</f>
        <v>0.30299999999999999</v>
      </c>
      <c r="N1655" s="31">
        <f>VLOOKUP($C1655,'Four Factors - Home'!$B:$O,13,FALSE)/100</f>
        <v>0.16200000000000001</v>
      </c>
      <c r="O1655" s="31">
        <f>VLOOKUP($C1655,'Four Factors - Home'!$B:$O,14,FALSE)/100</f>
        <v>0.23399999999999999</v>
      </c>
      <c r="P1655" s="17">
        <f>VLOOKUP($C1655,'Advanced - Home'!B:T,18,FALSE)</f>
        <v>98.32</v>
      </c>
      <c r="Q1655" s="17">
        <f>(P1655+'Advanced - Home'!$S$33)/2</f>
        <v>98.567883172561608</v>
      </c>
      <c r="R1655" s="31">
        <f t="shared" ref="R1655" si="16307">AVERAGE(H1655,L1654)</f>
        <v>0.52750000000000008</v>
      </c>
      <c r="S1655" s="31">
        <f t="shared" ref="S1655" si="16308">AVERAGE(I1655,M1654)</f>
        <v>0.30349999999999999</v>
      </c>
      <c r="T1655" s="31">
        <f t="shared" ref="T1655" si="16309">AVERAGE(J1655,N1654)</f>
        <v>0.15</v>
      </c>
      <c r="U1655" s="31">
        <f t="shared" ref="U1655" si="16310">AVERAGE(K1655,O1654)</f>
        <v>0.22650000000000001</v>
      </c>
      <c r="V1655" s="17">
        <f>Q1655*Q1654/'Advanced - Road'!$S$33</f>
        <v>97.799395118127677</v>
      </c>
      <c r="W1655" s="17">
        <f t="shared" ref="W1655" si="16311">W1654</f>
        <v>97.801946311409637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0.50800000000000001</v>
      </c>
      <c r="I1656" s="32">
        <f>VLOOKUP($C1656,'Four Factors - Road'!$B:$O,8,FALSE)</f>
        <v>0.28100000000000003</v>
      </c>
      <c r="J1656" s="32">
        <f>VLOOKUP($C1656,'Four Factors - Road'!$B:$O,9,FALSE)/100</f>
        <v>0.126</v>
      </c>
      <c r="K1656" s="32">
        <f>VLOOKUP($C1656,'Four Factors - Road'!$B:$O,10,FALSE)/100</f>
        <v>0.222</v>
      </c>
      <c r="L1656" s="32">
        <f>VLOOKUP($C1656,'Four Factors - Road'!$B:$O,11,FALSE)/100</f>
        <v>0.52</v>
      </c>
      <c r="M1656" s="32">
        <f>VLOOKUP($C1656,'Four Factors - Road'!$B:$O,12,FALSE)</f>
        <v>0.311</v>
      </c>
      <c r="N1656" s="32">
        <f>VLOOKUP($C1656,'Four Factors - Road'!$B:$O,13,FALSE)/100</f>
        <v>0.159</v>
      </c>
      <c r="O1656" s="32">
        <f>VLOOKUP($C1656,'Four Factors - Road'!$B:$O,14,FALSE)/100</f>
        <v>0.24100000000000002</v>
      </c>
      <c r="P1656" s="21">
        <f>VLOOKUP($C1656,'Advanced - Road'!B:T,18,FALSE)</f>
        <v>97.28</v>
      </c>
      <c r="Q1656" s="21">
        <f>(P1656+'Advanced - Road'!$S$33)/2</f>
        <v>98.050460878885332</v>
      </c>
      <c r="R1656" s="32">
        <f t="shared" ref="R1656" si="16315">AVERAGE(H1656,L1657)</f>
        <v>0.51900000000000002</v>
      </c>
      <c r="S1656" s="32">
        <f t="shared" ref="S1656" si="16316">AVERAGE(I1656,M1657)</f>
        <v>0.27700000000000002</v>
      </c>
      <c r="T1656" s="32">
        <f t="shared" ref="T1656" si="16317">AVERAGE(J1656,N1657)</f>
        <v>0.13900000000000001</v>
      </c>
      <c r="U1656" s="32">
        <f t="shared" ref="U1656" si="16318">AVERAGE(K1656,O1657)</f>
        <v>0.2195</v>
      </c>
      <c r="V1656" s="21">
        <f>Q1656*Q1657/'Advanced - Home'!$S$33</f>
        <v>96.971003112201572</v>
      </c>
      <c r="W1656" s="21">
        <f t="shared" ref="W1656" si="16319">AVERAGE(V1656:V1657)</f>
        <v>96.968473660305236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97.727883172561619</v>
      </c>
      <c r="R1657" s="32">
        <f t="shared" ref="R1657" si="16327">AVERAGE(H1657,L1656)</f>
        <v>0.52200000000000002</v>
      </c>
      <c r="S1657" s="32">
        <f t="shared" ref="S1657" si="16328">AVERAGE(I1657,M1656)</f>
        <v>0.30349999999999999</v>
      </c>
      <c r="T1657" s="32">
        <f t="shared" ref="T1657" si="16329">AVERAGE(J1657,N1656)</f>
        <v>0.1545</v>
      </c>
      <c r="U1657" s="32">
        <f t="shared" ref="U1657" si="16330">AVERAGE(K1657,O1656)</f>
        <v>0.255</v>
      </c>
      <c r="V1657" s="21">
        <f>Q1657*Q1656/'Advanced - Road'!$S$33</f>
        <v>96.965944208408899</v>
      </c>
      <c r="W1657" s="21">
        <f t="shared" ref="W1657" si="16331">W1656</f>
        <v>96.968473660305236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0.50800000000000001</v>
      </c>
      <c r="I1658" s="31">
        <f>VLOOKUP($C1658,'Four Factors - Road'!$B:$O,8,FALSE)</f>
        <v>0.28100000000000003</v>
      </c>
      <c r="J1658" s="31">
        <f>VLOOKUP($C1658,'Four Factors - Road'!$B:$O,9,FALSE)/100</f>
        <v>0.126</v>
      </c>
      <c r="K1658" s="31">
        <f>VLOOKUP($C1658,'Four Factors - Road'!$B:$O,10,FALSE)/100</f>
        <v>0.222</v>
      </c>
      <c r="L1658" s="31">
        <f>VLOOKUP($C1658,'Four Factors - Road'!$B:$O,11,FALSE)/100</f>
        <v>0.52</v>
      </c>
      <c r="M1658" s="31">
        <f>VLOOKUP($C1658,'Four Factors - Road'!$B:$O,12,FALSE)</f>
        <v>0.311</v>
      </c>
      <c r="N1658" s="31">
        <f>VLOOKUP($C1658,'Four Factors - Road'!$B:$O,13,FALSE)/100</f>
        <v>0.159</v>
      </c>
      <c r="O1658" s="31">
        <f>VLOOKUP($C1658,'Four Factors - Road'!$B:$O,14,FALSE)/100</f>
        <v>0.24100000000000002</v>
      </c>
      <c r="P1658" s="17">
        <f>VLOOKUP($C1658,'Advanced - Road'!B:T,18,FALSE)</f>
        <v>97.28</v>
      </c>
      <c r="Q1658" s="17">
        <f>(P1658+'Advanced - Road'!$S$33)/2</f>
        <v>98.050460878885332</v>
      </c>
      <c r="R1658" s="31">
        <f t="shared" ref="R1658" si="16335">AVERAGE(H1658,L1659)</f>
        <v>0.50550000000000006</v>
      </c>
      <c r="S1658" s="31">
        <f t="shared" ref="S1658" si="16336">AVERAGE(I1658,M1659)</f>
        <v>0.26050000000000001</v>
      </c>
      <c r="T1658" s="31">
        <f t="shared" ref="T1658" si="16337">AVERAGE(J1658,N1659)</f>
        <v>0.1285</v>
      </c>
      <c r="U1658" s="31">
        <f t="shared" ref="U1658" si="16338">AVERAGE(K1658,O1659)</f>
        <v>0.22449999999999998</v>
      </c>
      <c r="V1658" s="17">
        <f>Q1658*Q1659/'Advanced - Home'!$S$33</f>
        <v>99.029932712697757</v>
      </c>
      <c r="W1658" s="17">
        <f t="shared" ref="W1658" si="16339">AVERAGE(V1658:V1659)</f>
        <v>99.027349554402434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0.26300000000000001</v>
      </c>
      <c r="J1659" s="31">
        <f>VLOOKUP($C1659,'Four Factors - Home'!$B:$O,9,FALSE)/100</f>
        <v>0.12300000000000001</v>
      </c>
      <c r="K1659" s="31">
        <f>VLOOKUP($C1659,'Four Factors - Home'!$B:$O,10,FALSE)/100</f>
        <v>0.184</v>
      </c>
      <c r="L1659" s="31">
        <f>VLOOKUP($C1659,'Four Factors - Home'!$B:$O,11,FALSE)/100</f>
        <v>0.503</v>
      </c>
      <c r="M1659" s="31">
        <f>VLOOKUP($C1659,'Four Factors - Home'!$B:$O,12,FALSE)</f>
        <v>0.24</v>
      </c>
      <c r="N1659" s="31">
        <f>VLOOKUP($C1659,'Four Factors - Home'!$B:$O,13,FALSE)/100</f>
        <v>0.13100000000000001</v>
      </c>
      <c r="O1659" s="31">
        <f>VLOOKUP($C1659,'Four Factors - Home'!$B:$O,14,FALSE)/100</f>
        <v>0.22699999999999998</v>
      </c>
      <c r="P1659" s="17">
        <f>VLOOKUP($C1659,'Advanced - Home'!B:T,18,FALSE)</f>
        <v>100.79</v>
      </c>
      <c r="Q1659" s="17">
        <f>(P1659+'Advanced - Home'!$S$33)/2</f>
        <v>99.802883172561621</v>
      </c>
      <c r="R1659" s="31">
        <f t="shared" ref="R1659" si="16347">AVERAGE(H1659,L1658)</f>
        <v>0.51150000000000007</v>
      </c>
      <c r="S1659" s="31">
        <f t="shared" ref="S1659" si="16348">AVERAGE(I1659,M1658)</f>
        <v>0.28700000000000003</v>
      </c>
      <c r="T1659" s="31">
        <f t="shared" ref="T1659" si="16349">AVERAGE(J1659,N1658)</f>
        <v>0.14100000000000001</v>
      </c>
      <c r="U1659" s="31">
        <f t="shared" ref="U1659" si="16350">AVERAGE(K1659,O1658)</f>
        <v>0.21250000000000002</v>
      </c>
      <c r="V1659" s="17">
        <f>Q1659*Q1658/'Advanced - Road'!$S$33</f>
        <v>99.024766396107111</v>
      </c>
      <c r="W1659" s="17">
        <f t="shared" ref="W1659" si="16351">W1658</f>
        <v>99.027349554402434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0.50800000000000001</v>
      </c>
      <c r="I1660" s="32">
        <f>VLOOKUP($C1660,'Four Factors - Road'!$B:$O,8,FALSE)</f>
        <v>0.28100000000000003</v>
      </c>
      <c r="J1660" s="32">
        <f>VLOOKUP($C1660,'Four Factors - Road'!$B:$O,9,FALSE)/100</f>
        <v>0.126</v>
      </c>
      <c r="K1660" s="32">
        <f>VLOOKUP($C1660,'Four Factors - Road'!$B:$O,10,FALSE)/100</f>
        <v>0.222</v>
      </c>
      <c r="L1660" s="32">
        <f>VLOOKUP($C1660,'Four Factors - Road'!$B:$O,11,FALSE)/100</f>
        <v>0.52</v>
      </c>
      <c r="M1660" s="32">
        <f>VLOOKUP($C1660,'Four Factors - Road'!$B:$O,12,FALSE)</f>
        <v>0.311</v>
      </c>
      <c r="N1660" s="32">
        <f>VLOOKUP($C1660,'Four Factors - Road'!$B:$O,13,FALSE)/100</f>
        <v>0.159</v>
      </c>
      <c r="O1660" s="32">
        <f>VLOOKUP($C1660,'Four Factors - Road'!$B:$O,14,FALSE)/100</f>
        <v>0.24100000000000002</v>
      </c>
      <c r="P1660" s="21">
        <f>VLOOKUP($C1660,'Advanced - Road'!B:T,18,FALSE)</f>
        <v>97.28</v>
      </c>
      <c r="Q1660" s="21">
        <f>(P1660+'Advanced - Road'!$S$33)/2</f>
        <v>98.050460878885332</v>
      </c>
      <c r="R1660" s="32">
        <f t="shared" ref="R1660" si="16355">AVERAGE(H1660,L1661)</f>
        <v>0.50800000000000001</v>
      </c>
      <c r="S1660" s="32">
        <f t="shared" ref="S1660" si="16356">AVERAGE(I1660,M1661)</f>
        <v>0.27200000000000002</v>
      </c>
      <c r="T1660" s="32">
        <f t="shared" ref="T1660" si="16357">AVERAGE(J1660,N1661)</f>
        <v>0.1275</v>
      </c>
      <c r="U1660" s="32">
        <f t="shared" ref="U1660" si="16358">AVERAGE(K1660,O1661)</f>
        <v>0.2455</v>
      </c>
      <c r="V1660" s="21">
        <f>Q1660*Q1661/'Advanced - Home'!$S$33</f>
        <v>97.705271981776107</v>
      </c>
      <c r="W1660" s="21">
        <f t="shared" ref="W1660" si="16359">AVERAGE(V1660:V1661)</f>
        <v>97.702723376754349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98.467883172561613</v>
      </c>
      <c r="R1661" s="32">
        <f t="shared" ref="R1661" si="16367">AVERAGE(H1661,L1660)</f>
        <v>0.52</v>
      </c>
      <c r="S1661" s="32">
        <f t="shared" ref="S1661" si="16368">AVERAGE(I1661,M1660)</f>
        <v>0.27050000000000002</v>
      </c>
      <c r="T1661" s="32">
        <f t="shared" ref="T1661" si="16369">AVERAGE(J1661,N1660)</f>
        <v>0.152</v>
      </c>
      <c r="U1661" s="32">
        <f t="shared" ref="U1661" si="16370">AVERAGE(K1661,O1660)</f>
        <v>0.25700000000000001</v>
      </c>
      <c r="V1661" s="21">
        <f>Q1661*Q1660/'Advanced - Road'!$S$33</f>
        <v>97.700174771732591</v>
      </c>
      <c r="W1661" s="21">
        <f t="shared" ref="W1661" si="16371">W1660</f>
        <v>97.702723376754349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0.50800000000000001</v>
      </c>
      <c r="I1662" s="31">
        <f>VLOOKUP($C1662,'Four Factors - Road'!$B:$O,8,FALSE)</f>
        <v>0.28100000000000003</v>
      </c>
      <c r="J1662" s="31">
        <f>VLOOKUP($C1662,'Four Factors - Road'!$B:$O,9,FALSE)/100</f>
        <v>0.126</v>
      </c>
      <c r="K1662" s="31">
        <f>VLOOKUP($C1662,'Four Factors - Road'!$B:$O,10,FALSE)/100</f>
        <v>0.222</v>
      </c>
      <c r="L1662" s="31">
        <f>VLOOKUP($C1662,'Four Factors - Road'!$B:$O,11,FALSE)/100</f>
        <v>0.52</v>
      </c>
      <c r="M1662" s="31">
        <f>VLOOKUP($C1662,'Four Factors - Road'!$B:$O,12,FALSE)</f>
        <v>0.311</v>
      </c>
      <c r="N1662" s="31">
        <f>VLOOKUP($C1662,'Four Factors - Road'!$B:$O,13,FALSE)/100</f>
        <v>0.159</v>
      </c>
      <c r="O1662" s="31">
        <f>VLOOKUP($C1662,'Four Factors - Road'!$B:$O,14,FALSE)/100</f>
        <v>0.24100000000000002</v>
      </c>
      <c r="P1662" s="17">
        <f>VLOOKUP($C1662,'Advanced - Road'!B:T,18,FALSE)</f>
        <v>97.28</v>
      </c>
      <c r="Q1662" s="17">
        <f>(P1662+'Advanced - Road'!$S$33)/2</f>
        <v>98.050460878885332</v>
      </c>
      <c r="R1662" s="31">
        <f t="shared" ref="R1662" si="16375">AVERAGE(H1662,L1663)</f>
        <v>0.502</v>
      </c>
      <c r="S1662" s="31">
        <f t="shared" ref="S1662" si="16376">AVERAGE(I1662,M1663)</f>
        <v>0.27400000000000002</v>
      </c>
      <c r="T1662" s="31">
        <f t="shared" ref="T1662" si="16377">AVERAGE(J1662,N1663)</f>
        <v>0.13</v>
      </c>
      <c r="U1662" s="31">
        <f t="shared" ref="U1662" si="16378">AVERAGE(K1662,O1663)</f>
        <v>0.2215</v>
      </c>
      <c r="V1662" s="17">
        <f>Q1662*Q1663/'Advanced - Home'!$S$33</f>
        <v>99.044816541135049</v>
      </c>
      <c r="W1662" s="17">
        <f t="shared" ref="W1662" si="16379">AVERAGE(V1662:V1663)</f>
        <v>99.042232994600695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0.51900000000000002</v>
      </c>
      <c r="I1663" s="31">
        <f>VLOOKUP($C1663,'Four Factors - Home'!$B:$O,8,FALSE)</f>
        <v>0.30199999999999999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0.26800000000000002</v>
      </c>
      <c r="L1663" s="31">
        <f>VLOOKUP($C1663,'Four Factors - Home'!$B:$O,11,FALSE)/100</f>
        <v>0.496</v>
      </c>
      <c r="M1663" s="31">
        <f>VLOOKUP($C1663,'Four Factors - Home'!$B:$O,12,FALSE)</f>
        <v>0.26700000000000002</v>
      </c>
      <c r="N1663" s="31">
        <f>VLOOKUP($C1663,'Four Factors - Home'!$B:$O,13,FALSE)/100</f>
        <v>0.13400000000000001</v>
      </c>
      <c r="O1663" s="31">
        <f>VLOOKUP($C1663,'Four Factors - Home'!$B:$O,14,FALSE)/100</f>
        <v>0.221</v>
      </c>
      <c r="P1663" s="17">
        <f>VLOOKUP($C1663,'Advanced - Home'!B:T,18,FALSE)</f>
        <v>100.82</v>
      </c>
      <c r="Q1663" s="17">
        <f>(P1663+'Advanced - Home'!$S$33)/2</f>
        <v>99.817883172561608</v>
      </c>
      <c r="R1663" s="31">
        <f t="shared" ref="R1663" si="16387">AVERAGE(H1663,L1662)</f>
        <v>0.51950000000000007</v>
      </c>
      <c r="S1663" s="31">
        <f t="shared" ref="S1663" si="16388">AVERAGE(I1663,M1662)</f>
        <v>0.30649999999999999</v>
      </c>
      <c r="T1663" s="31">
        <f t="shared" ref="T1663" si="16389">AVERAGE(J1663,N1662)</f>
        <v>0.153</v>
      </c>
      <c r="U1663" s="31">
        <f t="shared" ref="U1663" si="16390">AVERAGE(K1663,O1662)</f>
        <v>0.2545</v>
      </c>
      <c r="V1663" s="17">
        <f>Q1663*Q1662/'Advanced - Road'!$S$33</f>
        <v>99.039649448066342</v>
      </c>
      <c r="W1663" s="17">
        <f t="shared" ref="W1663" si="16391">W1662</f>
        <v>99.042232994600695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0.50800000000000001</v>
      </c>
      <c r="I1664" s="32">
        <f>VLOOKUP($C1664,'Four Factors - Road'!$B:$O,8,FALSE)</f>
        <v>0.28100000000000003</v>
      </c>
      <c r="J1664" s="32">
        <f>VLOOKUP($C1664,'Four Factors - Road'!$B:$O,9,FALSE)/100</f>
        <v>0.126</v>
      </c>
      <c r="K1664" s="32">
        <f>VLOOKUP($C1664,'Four Factors - Road'!$B:$O,10,FALSE)/100</f>
        <v>0.222</v>
      </c>
      <c r="L1664" s="32">
        <f>VLOOKUP($C1664,'Four Factors - Road'!$B:$O,11,FALSE)/100</f>
        <v>0.52</v>
      </c>
      <c r="M1664" s="32">
        <f>VLOOKUP($C1664,'Four Factors - Road'!$B:$O,12,FALSE)</f>
        <v>0.311</v>
      </c>
      <c r="N1664" s="32">
        <f>VLOOKUP($C1664,'Four Factors - Road'!$B:$O,13,FALSE)/100</f>
        <v>0.159</v>
      </c>
      <c r="O1664" s="32">
        <f>VLOOKUP($C1664,'Four Factors - Road'!$B:$O,14,FALSE)/100</f>
        <v>0.24100000000000002</v>
      </c>
      <c r="P1664" s="21">
        <f>VLOOKUP($C1664,'Advanced - Road'!B:T,18,FALSE)</f>
        <v>97.28</v>
      </c>
      <c r="Q1664" s="21">
        <f>(P1664+'Advanced - Road'!$S$33)/2</f>
        <v>98.050460878885332</v>
      </c>
      <c r="R1664" s="32">
        <f t="shared" ref="R1664" si="16395">AVERAGE(H1664,L1665)</f>
        <v>0.50800000000000001</v>
      </c>
      <c r="S1664" s="32">
        <f t="shared" ref="S1664" si="16396">AVERAGE(I1664,M1665)</f>
        <v>0.27700000000000002</v>
      </c>
      <c r="T1664" s="32">
        <f t="shared" ref="T1664" si="16397">AVERAGE(J1664,N1665)</f>
        <v>0.13250000000000001</v>
      </c>
      <c r="U1664" s="32">
        <f t="shared" ref="U1664" si="16398">AVERAGE(K1664,O1665)</f>
        <v>0.22500000000000001</v>
      </c>
      <c r="V1664" s="21">
        <f>Q1664*Q1665/'Advanced - Home'!$S$33</f>
        <v>97.407595413029668</v>
      </c>
      <c r="W1664" s="21">
        <f t="shared" ref="W1664" si="16399">AVERAGE(V1664:V1665)</f>
        <v>97.405054572788487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0.47799999999999998</v>
      </c>
      <c r="I1665" s="32">
        <f>VLOOKUP($C1665,'Four Factors - Home'!$B:$O,8,FALSE)</f>
        <v>0.25900000000000001</v>
      </c>
      <c r="J1665" s="32">
        <f>VLOOKUP($C1665,'Four Factors - Home'!$B:$O,9,FALSE)/100</f>
        <v>0.13300000000000001</v>
      </c>
      <c r="K1665" s="32">
        <f>VLOOKUP($C1665,'Four Factors - Home'!$B:$O,10,FALSE)/100</f>
        <v>0.22800000000000001</v>
      </c>
      <c r="L1665" s="32">
        <f>VLOOKUP($C1665,'Four Factors - Home'!$B:$O,11,FALSE)/100</f>
        <v>0.50800000000000001</v>
      </c>
      <c r="M1665" s="32">
        <f>VLOOKUP($C1665,'Four Factors - Home'!$B:$O,12,FALSE)</f>
        <v>0.27300000000000002</v>
      </c>
      <c r="N1665" s="32">
        <f>VLOOKUP($C1665,'Four Factors - Home'!$B:$O,13,FALSE)/100</f>
        <v>0.13900000000000001</v>
      </c>
      <c r="O1665" s="32">
        <f>VLOOKUP($C1665,'Four Factors - Home'!$B:$O,14,FALSE)/100</f>
        <v>0.22800000000000001</v>
      </c>
      <c r="P1665" s="21">
        <f>VLOOKUP($C1665,'Advanced - Home'!B:T,18,FALSE)</f>
        <v>97.52</v>
      </c>
      <c r="Q1665" s="21">
        <f>(P1665+'Advanced - Home'!$S$33)/2</f>
        <v>98.167883172561616</v>
      </c>
      <c r="R1665" s="32">
        <f t="shared" ref="R1665" si="16407">AVERAGE(H1665,L1664)</f>
        <v>0.499</v>
      </c>
      <c r="S1665" s="32">
        <f t="shared" ref="S1665" si="16408">AVERAGE(I1665,M1664)</f>
        <v>0.28500000000000003</v>
      </c>
      <c r="T1665" s="32">
        <f t="shared" ref="T1665" si="16409">AVERAGE(J1665,N1664)</f>
        <v>0.14600000000000002</v>
      </c>
      <c r="U1665" s="32">
        <f t="shared" ref="U1665" si="16410">AVERAGE(K1665,O1664)</f>
        <v>0.23450000000000001</v>
      </c>
      <c r="V1665" s="21">
        <f>Q1665*Q1664/'Advanced - Road'!$S$33</f>
        <v>97.402513732547291</v>
      </c>
      <c r="W1665" s="21">
        <f t="shared" ref="W1665" si="16411">W1664</f>
        <v>97.405054572788487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0.50800000000000001</v>
      </c>
      <c r="I1666" s="31">
        <f>VLOOKUP($C1666,'Four Factors - Road'!$B:$O,8,FALSE)</f>
        <v>0.28100000000000003</v>
      </c>
      <c r="J1666" s="31">
        <f>VLOOKUP($C1666,'Four Factors - Road'!$B:$O,9,FALSE)/100</f>
        <v>0.126</v>
      </c>
      <c r="K1666" s="31">
        <f>VLOOKUP($C1666,'Four Factors - Road'!$B:$O,10,FALSE)/100</f>
        <v>0.222</v>
      </c>
      <c r="L1666" s="31">
        <f>VLOOKUP($C1666,'Four Factors - Road'!$B:$O,11,FALSE)/100</f>
        <v>0.52</v>
      </c>
      <c r="M1666" s="31">
        <f>VLOOKUP($C1666,'Four Factors - Road'!$B:$O,12,FALSE)</f>
        <v>0.311</v>
      </c>
      <c r="N1666" s="31">
        <f>VLOOKUP($C1666,'Four Factors - Road'!$B:$O,13,FALSE)/100</f>
        <v>0.159</v>
      </c>
      <c r="O1666" s="31">
        <f>VLOOKUP($C1666,'Four Factors - Road'!$B:$O,14,FALSE)/100</f>
        <v>0.24100000000000002</v>
      </c>
      <c r="P1666" s="17">
        <f>VLOOKUP($C1666,'Advanced - Road'!B:T,18,FALSE)</f>
        <v>97.28</v>
      </c>
      <c r="Q1666" s="17">
        <f>(P1666+'Advanced - Road'!$S$33)/2</f>
        <v>98.050460878885332</v>
      </c>
      <c r="R1666" s="31">
        <f t="shared" ref="R1666" si="16415">AVERAGE(H1666,L1667)</f>
        <v>0.502</v>
      </c>
      <c r="S1666" s="31">
        <f t="shared" ref="S1666" si="16416">AVERAGE(I1666,M1667)</f>
        <v>0.29849999999999999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0.22949999999999998</v>
      </c>
      <c r="V1666" s="17">
        <f>Q1666*Q1667/'Advanced - Home'!$S$33</f>
        <v>98.970397398948464</v>
      </c>
      <c r="W1666" s="17">
        <f t="shared" ref="W1666" si="16419">AVERAGE(V1666:V1667)</f>
        <v>98.967815793609262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108</v>
      </c>
      <c r="Z1666" s="19">
        <f t="shared" ref="Z1666" si="16420">Y1667-Y1666</f>
        <v>-3</v>
      </c>
      <c r="AA1666" s="19">
        <f t="shared" ref="AA1666" si="16421">Y1666+Y1667</f>
        <v>213</v>
      </c>
      <c r="AB1666" s="4">
        <f t="shared" ref="AB1666" si="16422">D1666-Z1666</f>
        <v>3</v>
      </c>
      <c r="AC1666" s="4">
        <f t="shared" ref="AC1666" si="16423">AA1666-E1666</f>
        <v>213</v>
      </c>
      <c r="AD1666" s="4">
        <f t="shared" si="16063"/>
        <v>108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0.50600000000000001</v>
      </c>
      <c r="I1667" s="31">
        <f>VLOOKUP($C1667,'Four Factors - Home'!$B:$O,8,FALSE)</f>
        <v>0.26900000000000002</v>
      </c>
      <c r="J1667" s="31">
        <f>VLOOKUP($C1667,'Four Factors - Home'!$B:$O,9,FALSE)/100</f>
        <v>0.16600000000000001</v>
      </c>
      <c r="K1667" s="31">
        <f>VLOOKUP($C1667,'Four Factors - Home'!$B:$O,10,FALSE)/100</f>
        <v>0.215</v>
      </c>
      <c r="L1667" s="31">
        <f>VLOOKUP($C1667,'Four Factors - Home'!$B:$O,11,FALSE)/100</f>
        <v>0.496</v>
      </c>
      <c r="M1667" s="31">
        <f>VLOOKUP($C1667,'Four Factors - Home'!$B:$O,12,FALSE)</f>
        <v>0.316</v>
      </c>
      <c r="N1667" s="31">
        <f>VLOOKUP($C1667,'Four Factors - Home'!$B:$O,13,FALSE)/100</f>
        <v>0.14300000000000002</v>
      </c>
      <c r="O1667" s="31">
        <f>VLOOKUP($C1667,'Four Factors - Home'!$B:$O,14,FALSE)/100</f>
        <v>0.23699999999999999</v>
      </c>
      <c r="P1667" s="17">
        <f>VLOOKUP($C1667,'Advanced - Home'!B:T,18,FALSE)</f>
        <v>100.67</v>
      </c>
      <c r="Q1667" s="17">
        <f>(P1667+'Advanced - Home'!$S$33)/2</f>
        <v>99.742883172561619</v>
      </c>
      <c r="R1667" s="31">
        <f t="shared" ref="R1667" si="16427">AVERAGE(H1667,L1666)</f>
        <v>0.51300000000000001</v>
      </c>
      <c r="S1667" s="31">
        <f t="shared" ref="S1667" si="16428">AVERAGE(I1667,M1666)</f>
        <v>0.29000000000000004</v>
      </c>
      <c r="T1667" s="31">
        <f t="shared" ref="T1667" si="16429">AVERAGE(J1667,N1666)</f>
        <v>0.16250000000000001</v>
      </c>
      <c r="U1667" s="31">
        <f t="shared" ref="U1667" si="16430">AVERAGE(K1667,O1666)</f>
        <v>0.22800000000000001</v>
      </c>
      <c r="V1667" s="17">
        <f>Q1667*Q1666/'Advanced - Road'!$S$33</f>
        <v>98.96523418827006</v>
      </c>
      <c r="W1667" s="17">
        <f t="shared" ref="W1667" si="16431">W1666</f>
        <v>98.967815793609262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3</v>
      </c>
      <c r="AA1667" s="19">
        <f t="shared" ref="AA1667" si="16433">AA1666</f>
        <v>213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0.50800000000000001</v>
      </c>
      <c r="I1668" s="32">
        <f>VLOOKUP($C1668,'Four Factors - Road'!$B:$O,8,FALSE)</f>
        <v>0.28100000000000003</v>
      </c>
      <c r="J1668" s="32">
        <f>VLOOKUP($C1668,'Four Factors - Road'!$B:$O,9,FALSE)/100</f>
        <v>0.126</v>
      </c>
      <c r="K1668" s="32">
        <f>VLOOKUP($C1668,'Four Factors - Road'!$B:$O,10,FALSE)/100</f>
        <v>0.222</v>
      </c>
      <c r="L1668" s="32">
        <f>VLOOKUP($C1668,'Four Factors - Road'!$B:$O,11,FALSE)/100</f>
        <v>0.52</v>
      </c>
      <c r="M1668" s="32">
        <f>VLOOKUP($C1668,'Four Factors - Road'!$B:$O,12,FALSE)</f>
        <v>0.311</v>
      </c>
      <c r="N1668" s="32">
        <f>VLOOKUP($C1668,'Four Factors - Road'!$B:$O,13,FALSE)/100</f>
        <v>0.159</v>
      </c>
      <c r="O1668" s="32">
        <f>VLOOKUP($C1668,'Four Factors - Road'!$B:$O,14,FALSE)/100</f>
        <v>0.24100000000000002</v>
      </c>
      <c r="P1668" s="21">
        <f>VLOOKUP($C1668,'Advanced - Road'!B:T,18,FALSE)</f>
        <v>97.28</v>
      </c>
      <c r="Q1668" s="21">
        <f>(P1668+'Advanced - Road'!$S$33)/2</f>
        <v>98.050460878885332</v>
      </c>
      <c r="R1668" s="32">
        <f t="shared" ref="R1668" si="16435">AVERAGE(H1668,L1669)</f>
        <v>0.51100000000000001</v>
      </c>
      <c r="S1668" s="32">
        <f t="shared" ref="S1668" si="16436">AVERAGE(I1668,M1669)</f>
        <v>0.30800000000000005</v>
      </c>
      <c r="T1668" s="32">
        <f t="shared" ref="T1668" si="16437">AVERAGE(J1668,N1669)</f>
        <v>0.13600000000000001</v>
      </c>
      <c r="U1668" s="32">
        <f t="shared" ref="U1668" si="16438">AVERAGE(K1668,O1669)</f>
        <v>0.2225</v>
      </c>
      <c r="V1668" s="21">
        <f>Q1668*Q1669/'Advanced - Home'!$S$33</f>
        <v>99.650092230919483</v>
      </c>
      <c r="W1668" s="21">
        <f t="shared" ref="W1668" si="16439">AVERAGE(V1668:V1669)</f>
        <v>99.647492895997971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</v>
      </c>
      <c r="I1669" s="32">
        <f>VLOOKUP($C1669,'Four Factors - Home'!$B:$O,8,FALSE)</f>
        <v>0.30199999999999999</v>
      </c>
      <c r="J1669" s="32">
        <f>VLOOKUP($C1669,'Four Factors - Home'!$B:$O,9,FALSE)/100</f>
        <v>0.152</v>
      </c>
      <c r="K1669" s="32">
        <f>VLOOKUP($C1669,'Four Factors - Home'!$B:$O,10,FALSE)/100</f>
        <v>0.26700000000000002</v>
      </c>
      <c r="L1669" s="32">
        <f>VLOOKUP($C1669,'Four Factors - Home'!$B:$O,11,FALSE)/100</f>
        <v>0.51400000000000001</v>
      </c>
      <c r="M1669" s="32">
        <f>VLOOKUP($C1669,'Four Factors - Home'!$B:$O,12,FALSE)</f>
        <v>0.33500000000000002</v>
      </c>
      <c r="N1669" s="32">
        <f>VLOOKUP($C1669,'Four Factors - Home'!$B:$O,13,FALSE)/100</f>
        <v>0.14599999999999999</v>
      </c>
      <c r="O1669" s="32">
        <f>VLOOKUP($C1669,'Four Factors - Home'!$B:$O,14,FALSE)/100</f>
        <v>0.223</v>
      </c>
      <c r="P1669" s="21">
        <f>VLOOKUP($C1669,'Advanced - Home'!B:T,18,FALSE)</f>
        <v>102.04</v>
      </c>
      <c r="Q1669" s="21">
        <f>(P1669+'Advanced - Home'!$S$33)/2</f>
        <v>100.42788317256162</v>
      </c>
      <c r="R1669" s="32">
        <f t="shared" ref="R1669" si="16447">AVERAGE(H1669,L1668)</f>
        <v>0.51</v>
      </c>
      <c r="S1669" s="32">
        <f t="shared" ref="S1669" si="16448">AVERAGE(I1669,M1668)</f>
        <v>0.30649999999999999</v>
      </c>
      <c r="T1669" s="32">
        <f t="shared" ref="T1669" si="16449">AVERAGE(J1669,N1668)</f>
        <v>0.1555</v>
      </c>
      <c r="U1669" s="32">
        <f t="shared" ref="U1669" si="16450">AVERAGE(K1669,O1668)</f>
        <v>0.254</v>
      </c>
      <c r="V1669" s="21">
        <f>Q1669*Q1668/'Advanced - Road'!$S$33</f>
        <v>99.644893561076444</v>
      </c>
      <c r="W1669" s="21">
        <f t="shared" ref="W1669" si="16451">W1668</f>
        <v>99.647492895997971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0.50800000000000001</v>
      </c>
      <c r="I1670" s="31">
        <f>VLOOKUP($C1670,'Four Factors - Road'!$B:$O,8,FALSE)</f>
        <v>0.28100000000000003</v>
      </c>
      <c r="J1670" s="31">
        <f>VLOOKUP($C1670,'Four Factors - Road'!$B:$O,9,FALSE)/100</f>
        <v>0.126</v>
      </c>
      <c r="K1670" s="31">
        <f>VLOOKUP($C1670,'Four Factors - Road'!$B:$O,10,FALSE)/100</f>
        <v>0.222</v>
      </c>
      <c r="L1670" s="31">
        <f>VLOOKUP($C1670,'Four Factors - Road'!$B:$O,11,FALSE)/100</f>
        <v>0.52</v>
      </c>
      <c r="M1670" s="31">
        <f>VLOOKUP($C1670,'Four Factors - Road'!$B:$O,12,FALSE)</f>
        <v>0.311</v>
      </c>
      <c r="N1670" s="31">
        <f>VLOOKUP($C1670,'Four Factors - Road'!$B:$O,13,FALSE)/100</f>
        <v>0.159</v>
      </c>
      <c r="O1670" s="31">
        <f>VLOOKUP($C1670,'Four Factors - Road'!$B:$O,14,FALSE)/100</f>
        <v>0.24100000000000002</v>
      </c>
      <c r="P1670" s="17">
        <f>VLOOKUP($C1670,'Advanced - Road'!B:T,18,FALSE)</f>
        <v>97.28</v>
      </c>
      <c r="Q1670" s="17">
        <f>(P1670+'Advanced - Road'!$S$33)/2</f>
        <v>98.050460878885332</v>
      </c>
      <c r="R1670" s="31">
        <f t="shared" ref="R1670" si="16455">AVERAGE(H1670,L1671)</f>
        <v>0.50649999999999995</v>
      </c>
      <c r="S1670" s="31">
        <f t="shared" ref="S1670" si="16456">AVERAGE(I1670,M1671)</f>
        <v>0.30100000000000005</v>
      </c>
      <c r="T1670" s="31">
        <f t="shared" ref="T1670" si="16457">AVERAGE(J1670,N1671)</f>
        <v>0.1275</v>
      </c>
      <c r="U1670" s="31">
        <f t="shared" ref="U1670" si="16458">AVERAGE(K1670,O1671)</f>
        <v>0.22549999999999998</v>
      </c>
      <c r="V1670" s="17">
        <f>Q1670*Q1671/'Advanced - Home'!$S$33</f>
        <v>98.211322148645039</v>
      </c>
      <c r="W1670" s="17">
        <f t="shared" ref="W1670" si="16459">AVERAGE(V1670:V1671)</f>
        <v>98.208760343496294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1</v>
      </c>
      <c r="AA1670" s="19">
        <f t="shared" ref="AA1670" si="16461">Y1670+Y1671</f>
        <v>217</v>
      </c>
      <c r="AB1670" s="4">
        <f t="shared" ref="AB1670" si="16462">D1670-Z1670</f>
        <v>-1</v>
      </c>
      <c r="AC1670" s="4">
        <f t="shared" ref="AC1670" si="16463">AA1670-E1670</f>
        <v>217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0.13500000000000001</v>
      </c>
      <c r="K1671" s="31">
        <f>VLOOKUP($C1671,'Four Factors - Home'!$B:$O,10,FALSE)/100</f>
        <v>0.22899999999999998</v>
      </c>
      <c r="L1671" s="31">
        <f>VLOOKUP($C1671,'Four Factors - Home'!$B:$O,11,FALSE)/100</f>
        <v>0.505</v>
      </c>
      <c r="M1671" s="31">
        <f>VLOOKUP($C1671,'Four Factors - Home'!$B:$O,12,FALSE)</f>
        <v>0.32100000000000001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99.14</v>
      </c>
      <c r="Q1671" s="17">
        <f>(P1671+'Advanced - Home'!$S$33)/2</f>
        <v>98.977883172561619</v>
      </c>
      <c r="R1671" s="31">
        <f t="shared" ref="R1671" si="16467">AVERAGE(H1671,L1670)</f>
        <v>0.52550000000000008</v>
      </c>
      <c r="S1671" s="31">
        <f t="shared" ref="S1671" si="16468">AVERAGE(I1671,M1670)</f>
        <v>0.28900000000000003</v>
      </c>
      <c r="T1671" s="31">
        <f t="shared" ref="T1671" si="16469">AVERAGE(J1671,N1670)</f>
        <v>0.14700000000000002</v>
      </c>
      <c r="U1671" s="31">
        <f t="shared" ref="U1671" si="16470">AVERAGE(K1671,O1670)</f>
        <v>0.23499999999999999</v>
      </c>
      <c r="V1671" s="17">
        <f>Q1671*Q1670/'Advanced - Road'!$S$33</f>
        <v>98.206198538347564</v>
      </c>
      <c r="W1671" s="17">
        <f t="shared" ref="W1671" si="16471">W1670</f>
        <v>98.208760343496294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109</v>
      </c>
      <c r="Z1671" s="19">
        <f t="shared" ref="Z1671" si="16472">-Z1670</f>
        <v>-1</v>
      </c>
      <c r="AA1671" s="19">
        <f t="shared" ref="AA1671" si="16473">AA1670</f>
        <v>217</v>
      </c>
      <c r="AB1671" s="4"/>
      <c r="AC1671" s="4"/>
      <c r="AD1671" s="4">
        <f t="shared" si="16063"/>
        <v>109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0.50800000000000001</v>
      </c>
      <c r="I1672" s="32">
        <f>VLOOKUP($C1672,'Four Factors - Road'!$B:$O,8,FALSE)</f>
        <v>0.28100000000000003</v>
      </c>
      <c r="J1672" s="32">
        <f>VLOOKUP($C1672,'Four Factors - Road'!$B:$O,9,FALSE)/100</f>
        <v>0.126</v>
      </c>
      <c r="K1672" s="32">
        <f>VLOOKUP($C1672,'Four Factors - Road'!$B:$O,10,FALSE)/100</f>
        <v>0.222</v>
      </c>
      <c r="L1672" s="32">
        <f>VLOOKUP($C1672,'Four Factors - Road'!$B:$O,11,FALSE)/100</f>
        <v>0.52</v>
      </c>
      <c r="M1672" s="32">
        <f>VLOOKUP($C1672,'Four Factors - Road'!$B:$O,12,FALSE)</f>
        <v>0.311</v>
      </c>
      <c r="N1672" s="32">
        <f>VLOOKUP($C1672,'Four Factors - Road'!$B:$O,13,FALSE)/100</f>
        <v>0.159</v>
      </c>
      <c r="O1672" s="32">
        <f>VLOOKUP($C1672,'Four Factors - Road'!$B:$O,14,FALSE)/100</f>
        <v>0.24100000000000002</v>
      </c>
      <c r="P1672" s="21">
        <f>VLOOKUP($C1672,'Advanced - Road'!B:T,18,FALSE)</f>
        <v>97.28</v>
      </c>
      <c r="Q1672" s="21">
        <f>(P1672+'Advanced - Road'!$S$33)/2</f>
        <v>98.050460878885332</v>
      </c>
      <c r="R1672" s="32">
        <f t="shared" ref="R1672" si="16475">AVERAGE(H1672,L1673)</f>
        <v>0.51750000000000007</v>
      </c>
      <c r="S1672" s="32">
        <f t="shared" ref="S1672" si="16476">AVERAGE(I1672,M1673)</f>
        <v>0.29349999999999998</v>
      </c>
      <c r="T1672" s="32">
        <f t="shared" ref="T1672" si="16477">AVERAGE(J1672,N1673)</f>
        <v>0.13650000000000001</v>
      </c>
      <c r="U1672" s="32">
        <f t="shared" ref="U1672" si="16478">AVERAGE(K1672,O1673)</f>
        <v>0.22549999999999998</v>
      </c>
      <c r="V1672" s="21">
        <f>Q1672*Q1673/'Advanced - Home'!$S$33</f>
        <v>97.447285622195864</v>
      </c>
      <c r="W1672" s="21">
        <f t="shared" ref="W1672" si="16479">AVERAGE(V1672:V1673)</f>
        <v>97.444743746650602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0.52600000000000002</v>
      </c>
      <c r="I1673" s="32">
        <f>VLOOKUP($C1673,'Four Factors - Home'!$B:$O,8,FALSE)</f>
        <v>0.29599999999999999</v>
      </c>
      <c r="J1673" s="32">
        <f>VLOOKUP($C1673,'Four Factors - Home'!$B:$O,9,FALSE)/100</f>
        <v>0.157</v>
      </c>
      <c r="K1673" s="32">
        <f>VLOOKUP($C1673,'Four Factors - Home'!$B:$O,10,FALSE)/100</f>
        <v>0.20800000000000002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0.30599999999999999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0.22899999999999998</v>
      </c>
      <c r="P1673" s="21">
        <f>VLOOKUP($C1673,'Advanced - Home'!B:T,18,FALSE)</f>
        <v>97.6</v>
      </c>
      <c r="Q1673" s="21">
        <f>(P1673+'Advanced - Home'!$S$33)/2</f>
        <v>98.207883172561623</v>
      </c>
      <c r="R1673" s="32">
        <f t="shared" ref="R1673" si="16487">AVERAGE(H1673,L1672)</f>
        <v>0.52300000000000002</v>
      </c>
      <c r="S1673" s="32">
        <f t="shared" ref="S1673" si="16488">AVERAGE(I1673,M1672)</f>
        <v>0.30349999999999999</v>
      </c>
      <c r="T1673" s="32">
        <f t="shared" ref="T1673" si="16489">AVERAGE(J1673,N1672)</f>
        <v>0.158</v>
      </c>
      <c r="U1673" s="32">
        <f t="shared" ref="U1673" si="16490">AVERAGE(K1673,O1672)</f>
        <v>0.22450000000000003</v>
      </c>
      <c r="V1673" s="21">
        <f>Q1673*Q1672/'Advanced - Road'!$S$33</f>
        <v>97.44220187110534</v>
      </c>
      <c r="W1673" s="21">
        <f t="shared" ref="W1673" si="16491">W1672</f>
        <v>97.444743746650602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0.50800000000000001</v>
      </c>
      <c r="I1674" s="31">
        <f>VLOOKUP($C1674,'Four Factors - Road'!$B:$O,8,FALSE)</f>
        <v>0.28100000000000003</v>
      </c>
      <c r="J1674" s="31">
        <f>VLOOKUP($C1674,'Four Factors - Road'!$B:$O,9,FALSE)/100</f>
        <v>0.126</v>
      </c>
      <c r="K1674" s="31">
        <f>VLOOKUP($C1674,'Four Factors - Road'!$B:$O,10,FALSE)/100</f>
        <v>0.222</v>
      </c>
      <c r="L1674" s="31">
        <f>VLOOKUP($C1674,'Four Factors - Road'!$B:$O,11,FALSE)/100</f>
        <v>0.52</v>
      </c>
      <c r="M1674" s="31">
        <f>VLOOKUP($C1674,'Four Factors - Road'!$B:$O,12,FALSE)</f>
        <v>0.311</v>
      </c>
      <c r="N1674" s="31">
        <f>VLOOKUP($C1674,'Four Factors - Road'!$B:$O,13,FALSE)/100</f>
        <v>0.159</v>
      </c>
      <c r="O1674" s="31">
        <f>VLOOKUP($C1674,'Four Factors - Road'!$B:$O,14,FALSE)/100</f>
        <v>0.24100000000000002</v>
      </c>
      <c r="P1674" s="17">
        <f>VLOOKUP($C1674,'Advanced - Road'!B:T,18,FALSE)</f>
        <v>97.28</v>
      </c>
      <c r="Q1674" s="17">
        <f>(P1674+'Advanced - Road'!$S$33)/2</f>
        <v>98.050460878885332</v>
      </c>
      <c r="R1674" s="31">
        <f t="shared" ref="R1674" si="16495">AVERAGE(H1674,L1675)</f>
        <v>0.497</v>
      </c>
      <c r="S1674" s="31">
        <f t="shared" ref="S1674" si="16496">AVERAGE(I1674,M1675)</f>
        <v>0.26650000000000001</v>
      </c>
      <c r="T1674" s="31">
        <f t="shared" ref="T1674" si="16497">AVERAGE(J1674,N1675)</f>
        <v>0.13950000000000001</v>
      </c>
      <c r="U1674" s="31">
        <f t="shared" ref="U1674" si="16498">AVERAGE(K1674,O1675)</f>
        <v>0.2185</v>
      </c>
      <c r="V1674" s="17">
        <f>Q1674*Q1675/'Advanced - Home'!$S$33</f>
        <v>97.253795852510692</v>
      </c>
      <c r="W1674" s="17">
        <f t="shared" ref="W1674" si="16499">AVERAGE(V1674:V1675)</f>
        <v>97.251259024072795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0.52900000000000003</v>
      </c>
      <c r="I1675" s="31">
        <f>VLOOKUP($C1675,'Four Factors - Home'!$B:$O,8,FALSE)</f>
        <v>0.29199999999999998</v>
      </c>
      <c r="J1675" s="31">
        <f>VLOOKUP($C1675,'Four Factors - Home'!$B:$O,9,FALSE)/100</f>
        <v>0.13699999999999998</v>
      </c>
      <c r="K1675" s="31">
        <f>VLOOKUP($C1675,'Four Factors - Home'!$B:$O,10,FALSE)/100</f>
        <v>0.22699999999999998</v>
      </c>
      <c r="L1675" s="31">
        <f>VLOOKUP($C1675,'Four Factors - Home'!$B:$O,11,FALSE)/100</f>
        <v>0.48599999999999999</v>
      </c>
      <c r="M1675" s="31">
        <f>VLOOKUP($C1675,'Four Factors - Home'!$B:$O,12,FALSE)</f>
        <v>0.252</v>
      </c>
      <c r="N1675" s="31">
        <f>VLOOKUP($C1675,'Four Factors - Home'!$B:$O,13,FALSE)/100</f>
        <v>0.153</v>
      </c>
      <c r="O1675" s="31">
        <f>VLOOKUP($C1675,'Four Factors - Home'!$B:$O,14,FALSE)/100</f>
        <v>0.215</v>
      </c>
      <c r="P1675" s="17">
        <f>VLOOKUP($C1675,'Advanced - Home'!B:T,18,FALSE)</f>
        <v>97.21</v>
      </c>
      <c r="Q1675" s="17">
        <f>(P1675+'Advanced - Home'!$S$33)/2</f>
        <v>98.012883172561615</v>
      </c>
      <c r="R1675" s="31">
        <f t="shared" ref="R1675" si="16507">AVERAGE(H1675,L1674)</f>
        <v>0.52449999999999997</v>
      </c>
      <c r="S1675" s="31">
        <f t="shared" ref="S1675" si="16508">AVERAGE(I1675,M1674)</f>
        <v>0.30149999999999999</v>
      </c>
      <c r="T1675" s="31">
        <f t="shared" ref="T1675" si="16509">AVERAGE(J1675,N1674)</f>
        <v>0.14799999999999999</v>
      </c>
      <c r="U1675" s="31">
        <f t="shared" ref="U1675" si="16510">AVERAGE(K1675,O1674)</f>
        <v>0.23399999999999999</v>
      </c>
      <c r="V1675" s="17">
        <f>Q1675*Q1674/'Advanced - Road'!$S$33</f>
        <v>97.248722195634912</v>
      </c>
      <c r="W1675" s="17">
        <f t="shared" ref="W1675" si="16511">W1674</f>
        <v>97.251259024072795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0.50800000000000001</v>
      </c>
      <c r="I1676" s="32">
        <f>VLOOKUP($C1676,'Four Factors - Road'!$B:$O,8,FALSE)</f>
        <v>0.28100000000000003</v>
      </c>
      <c r="J1676" s="32">
        <f>VLOOKUP($C1676,'Four Factors - Road'!$B:$O,9,FALSE)/100</f>
        <v>0.126</v>
      </c>
      <c r="K1676" s="32">
        <f>VLOOKUP($C1676,'Four Factors - Road'!$B:$O,10,FALSE)/100</f>
        <v>0.222</v>
      </c>
      <c r="L1676" s="32">
        <f>VLOOKUP($C1676,'Four Factors - Road'!$B:$O,11,FALSE)/100</f>
        <v>0.52</v>
      </c>
      <c r="M1676" s="32">
        <f>VLOOKUP($C1676,'Four Factors - Road'!$B:$O,12,FALSE)</f>
        <v>0.311</v>
      </c>
      <c r="N1676" s="32">
        <f>VLOOKUP($C1676,'Four Factors - Road'!$B:$O,13,FALSE)/100</f>
        <v>0.159</v>
      </c>
      <c r="O1676" s="32">
        <f>VLOOKUP($C1676,'Four Factors - Road'!$B:$O,14,FALSE)/100</f>
        <v>0.24100000000000002</v>
      </c>
      <c r="P1676" s="21">
        <f>VLOOKUP($C1676,'Advanced - Road'!B:T,18,FALSE)</f>
        <v>97.28</v>
      </c>
      <c r="Q1676" s="21">
        <f>(P1676+'Advanced - Road'!$S$33)/2</f>
        <v>98.050460878885332</v>
      </c>
      <c r="R1676" s="32">
        <f t="shared" ref="R1676" si="16515">AVERAGE(H1676,L1677)</f>
        <v>0.50600000000000001</v>
      </c>
      <c r="S1676" s="32">
        <f t="shared" ref="S1676" si="16516">AVERAGE(I1676,M1677)</f>
        <v>0.27700000000000002</v>
      </c>
      <c r="T1676" s="32">
        <f t="shared" ref="T1676" si="16517">AVERAGE(J1676,N1677)</f>
        <v>0.13450000000000001</v>
      </c>
      <c r="U1676" s="32">
        <f t="shared" ref="U1676" si="16518">AVERAGE(K1676,O1677)</f>
        <v>0.23299999999999998</v>
      </c>
      <c r="V1676" s="21">
        <f>Q1676*Q1677/'Advanced - Home'!$S$33</f>
        <v>97.392711584592348</v>
      </c>
      <c r="W1676" s="21">
        <f t="shared" ref="W1676" si="16519">AVERAGE(V1676:V1677)</f>
        <v>97.390171132590197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98.152883172561616</v>
      </c>
      <c r="R1677" s="32">
        <f t="shared" ref="R1677" si="16527">AVERAGE(H1677,L1676)</f>
        <v>0.52300000000000002</v>
      </c>
      <c r="S1677" s="32">
        <f t="shared" ref="S1677" si="16528">AVERAGE(I1677,M1676)</f>
        <v>0.313</v>
      </c>
      <c r="T1677" s="32">
        <f t="shared" ref="T1677" si="16529">AVERAGE(J1677,N1676)</f>
        <v>0.14300000000000002</v>
      </c>
      <c r="U1677" s="32">
        <f t="shared" ref="U1677" si="16530">AVERAGE(K1677,O1676)</f>
        <v>0.255</v>
      </c>
      <c r="V1677" s="21">
        <f>Q1677*Q1676/'Advanced - Road'!$S$33</f>
        <v>97.387630680588046</v>
      </c>
      <c r="W1677" s="21">
        <f t="shared" ref="W1677" si="16531">W1676</f>
        <v>97.390171132590197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0.50800000000000001</v>
      </c>
      <c r="I1678" s="31">
        <f>VLOOKUP($C1678,'Four Factors - Road'!$B:$O,8,FALSE)</f>
        <v>0.28100000000000003</v>
      </c>
      <c r="J1678" s="31">
        <f>VLOOKUP($C1678,'Four Factors - Road'!$B:$O,9,FALSE)/100</f>
        <v>0.126</v>
      </c>
      <c r="K1678" s="31">
        <f>VLOOKUP($C1678,'Four Factors - Road'!$B:$O,10,FALSE)/100</f>
        <v>0.222</v>
      </c>
      <c r="L1678" s="31">
        <f>VLOOKUP($C1678,'Four Factors - Road'!$B:$O,11,FALSE)/100</f>
        <v>0.52</v>
      </c>
      <c r="M1678" s="31">
        <f>VLOOKUP($C1678,'Four Factors - Road'!$B:$O,12,FALSE)</f>
        <v>0.311</v>
      </c>
      <c r="N1678" s="31">
        <f>VLOOKUP($C1678,'Four Factors - Road'!$B:$O,13,FALSE)/100</f>
        <v>0.159</v>
      </c>
      <c r="O1678" s="31">
        <f>VLOOKUP($C1678,'Four Factors - Road'!$B:$O,14,FALSE)/100</f>
        <v>0.24100000000000002</v>
      </c>
      <c r="P1678" s="17">
        <f>VLOOKUP($C1678,'Advanced - Road'!B:T,18,FALSE)</f>
        <v>97.28</v>
      </c>
      <c r="Q1678" s="17">
        <f>(P1678+'Advanced - Road'!$S$33)/2</f>
        <v>98.050460878885332</v>
      </c>
      <c r="R1678" s="31">
        <f t="shared" ref="R1678" si="16535">AVERAGE(H1678,L1679)</f>
        <v>0.497</v>
      </c>
      <c r="S1678" s="31">
        <f t="shared" ref="S1678" si="16536">AVERAGE(I1678,M1679)</f>
        <v>0.25850000000000001</v>
      </c>
      <c r="T1678" s="31">
        <f t="shared" ref="T1678" si="16537">AVERAGE(J1678,N1679)</f>
        <v>0.13</v>
      </c>
      <c r="U1678" s="31">
        <f t="shared" ref="U1678" si="16538">AVERAGE(K1678,O1679)</f>
        <v>0.2145</v>
      </c>
      <c r="V1678" s="17">
        <f>Q1678*Q1679/'Advanced - Home'!$S$33</f>
        <v>95.547116858364461</v>
      </c>
      <c r="W1678" s="17">
        <f t="shared" ref="W1678" si="16539">AVERAGE(V1678:V1679)</f>
        <v>95.544624548001877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0.52500000000000002</v>
      </c>
      <c r="I1679" s="31">
        <f>VLOOKUP($C1679,'Four Factors - Home'!$B:$O,8,FALSE)</f>
        <v>0.311</v>
      </c>
      <c r="J1679" s="31">
        <f>VLOOKUP($C1679,'Four Factors - Home'!$B:$O,9,FALSE)/100</f>
        <v>0.14499999999999999</v>
      </c>
      <c r="K1679" s="31">
        <f>VLOOKUP($C1679,'Four Factors - Home'!$B:$O,10,FALSE)/100</f>
        <v>0.215</v>
      </c>
      <c r="L1679" s="31">
        <f>VLOOKUP($C1679,'Four Factors - Home'!$B:$O,11,FALSE)/100</f>
        <v>0.48599999999999999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0.13400000000000001</v>
      </c>
      <c r="O1679" s="31">
        <f>VLOOKUP($C1679,'Four Factors - Home'!$B:$O,14,FALSE)/100</f>
        <v>0.20699999999999999</v>
      </c>
      <c r="P1679" s="17">
        <f>VLOOKUP($C1679,'Advanced - Home'!B:T,18,FALSE)</f>
        <v>93.77</v>
      </c>
      <c r="Q1679" s="17">
        <f>(P1679+'Advanced - Home'!$S$33)/2</f>
        <v>96.292883172561616</v>
      </c>
      <c r="R1679" s="31">
        <f t="shared" ref="R1679" si="16547">AVERAGE(H1679,L1678)</f>
        <v>0.52249999999999996</v>
      </c>
      <c r="S1679" s="31">
        <f t="shared" ref="S1679" si="16548">AVERAGE(I1679,M1678)</f>
        <v>0.311</v>
      </c>
      <c r="T1679" s="31">
        <f t="shared" ref="T1679" si="16549">AVERAGE(J1679,N1678)</f>
        <v>0.152</v>
      </c>
      <c r="U1679" s="31">
        <f t="shared" ref="U1679" si="16550">AVERAGE(K1679,O1678)</f>
        <v>0.22800000000000001</v>
      </c>
      <c r="V1679" s="17">
        <f>Q1679*Q1678/'Advanced - Road'!$S$33</f>
        <v>95.542132237639294</v>
      </c>
      <c r="W1679" s="17">
        <f t="shared" ref="W1679" si="16551">W1678</f>
        <v>95.544624548001877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0.50800000000000001</v>
      </c>
      <c r="I1680" s="32">
        <f>VLOOKUP($C1680,'Four Factors - Road'!$B:$O,8,FALSE)</f>
        <v>0.28100000000000003</v>
      </c>
      <c r="J1680" s="32">
        <f>VLOOKUP($C1680,'Four Factors - Road'!$B:$O,9,FALSE)/100</f>
        <v>0.126</v>
      </c>
      <c r="K1680" s="32">
        <f>VLOOKUP($C1680,'Four Factors - Road'!$B:$O,10,FALSE)/100</f>
        <v>0.222</v>
      </c>
      <c r="L1680" s="32">
        <f>VLOOKUP($C1680,'Four Factors - Road'!$B:$O,11,FALSE)/100</f>
        <v>0.52</v>
      </c>
      <c r="M1680" s="32">
        <f>VLOOKUP($C1680,'Four Factors - Road'!$B:$O,12,FALSE)</f>
        <v>0.311</v>
      </c>
      <c r="N1680" s="32">
        <f>VLOOKUP($C1680,'Four Factors - Road'!$B:$O,13,FALSE)/100</f>
        <v>0.159</v>
      </c>
      <c r="O1680" s="32">
        <f>VLOOKUP($C1680,'Four Factors - Road'!$B:$O,14,FALSE)/100</f>
        <v>0.24100000000000002</v>
      </c>
      <c r="P1680" s="21">
        <f>VLOOKUP($C1680,'Advanced - Road'!B:T,18,FALSE)</f>
        <v>97.28</v>
      </c>
      <c r="Q1680" s="21">
        <f>(P1680+'Advanced - Road'!$S$33)/2</f>
        <v>98.050460878885332</v>
      </c>
      <c r="R1680" s="32">
        <f t="shared" ref="R1680" si="16555">AVERAGE(H1680,L1681)</f>
        <v>0.51200000000000001</v>
      </c>
      <c r="S1680" s="32">
        <f t="shared" ref="S1680" si="16556">AVERAGE(I1680,M1681)</f>
        <v>0.28649999999999998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0.23899999999999999</v>
      </c>
      <c r="V1680" s="21">
        <f>Q1680*Q1681/'Advanced - Home'!$S$33</f>
        <v>98.290702566977416</v>
      </c>
      <c r="W1680" s="21">
        <f t="shared" ref="W1680" si="16559">AVERAGE(V1680:V1681)</f>
        <v>98.288138691220524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</v>
      </c>
      <c r="Q1681" s="21">
        <f>(P1681+'Advanced - Home'!$S$33)/2</f>
        <v>99.057883172561617</v>
      </c>
      <c r="R1681" s="32">
        <f t="shared" ref="R1681" si="16567">AVERAGE(H1681,L1680)</f>
        <v>0.53</v>
      </c>
      <c r="S1681" s="32">
        <f t="shared" ref="S1681" si="16568">AVERAGE(I1681,M1680)</f>
        <v>0.28700000000000003</v>
      </c>
      <c r="T1681" s="32">
        <f t="shared" ref="T1681" si="16569">AVERAGE(J1681,N1680)</f>
        <v>0.154</v>
      </c>
      <c r="U1681" s="32">
        <f t="shared" ref="U1681" si="16570">AVERAGE(K1681,O1680)</f>
        <v>0.2465</v>
      </c>
      <c r="V1681" s="21">
        <f>Q1681*Q1680/'Advanced - Road'!$S$33</f>
        <v>98.285574815463633</v>
      </c>
      <c r="W1681" s="21">
        <f t="shared" ref="W1681" si="16571">W1680</f>
        <v>98.288138691220524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0.28299999999999997</v>
      </c>
      <c r="J1682" s="31">
        <f>VLOOKUP($C1682,'Four Factors - Road'!$B:$O,9,FALSE)/100</f>
        <v>0.14599999999999999</v>
      </c>
      <c r="K1682" s="31">
        <f>VLOOKUP($C1682,'Four Factors - Road'!$B:$O,10,FALSE)/100</f>
        <v>0.23800000000000002</v>
      </c>
      <c r="L1682" s="31">
        <f>VLOOKUP($C1682,'Four Factors - Road'!$B:$O,11,FALSE)/100</f>
        <v>0.49700000000000005</v>
      </c>
      <c r="M1682" s="31">
        <f>VLOOKUP($C1682,'Four Factors - Road'!$B:$O,12,FALSE)</f>
        <v>0.27400000000000002</v>
      </c>
      <c r="N1682" s="31">
        <f>VLOOKUP($C1682,'Four Factors - Road'!$B:$O,13,FALSE)/100</f>
        <v>0.13</v>
      </c>
      <c r="O1682" s="31">
        <f>VLOOKUP($C1682,'Four Factors - Road'!$B:$O,14,FALSE)/100</f>
        <v>0.21299999999999999</v>
      </c>
      <c r="P1682" s="17">
        <f>VLOOKUP($C1682,'Advanced - Road'!B:T,18,FALSE)</f>
        <v>93.64</v>
      </c>
      <c r="Q1682" s="17">
        <f>(P1682+'Advanced - Road'!$S$33)/2</f>
        <v>96.230460878885324</v>
      </c>
      <c r="R1682" s="31">
        <f t="shared" ref="R1682" si="16575">AVERAGE(H1682,L1683)</f>
        <v>0.52350000000000008</v>
      </c>
      <c r="S1682" s="31">
        <f t="shared" ref="S1682" si="16576">AVERAGE(I1682,M1683)</f>
        <v>0.2505</v>
      </c>
      <c r="T1682" s="31">
        <f t="shared" ref="T1682" si="16577">AVERAGE(J1682,N1683)</f>
        <v>0.1525</v>
      </c>
      <c r="U1682" s="31">
        <f t="shared" ref="U1682" si="16578">AVERAGE(K1682,O1683)</f>
        <v>0.24049999999999999</v>
      </c>
      <c r="V1682" s="17">
        <f>Q1682*Q1683/'Advanced - Home'!$S$33</f>
        <v>96.193568839386018</v>
      </c>
      <c r="W1682" s="17">
        <f t="shared" ref="W1682" si="16579">AVERAGE(V1682:V1683)</f>
        <v>96.191059666568293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-1</v>
      </c>
      <c r="AA1682" s="19">
        <f t="shared" ref="AA1682" si="16581">Y1682+Y1683</f>
        <v>209</v>
      </c>
      <c r="AB1682" s="4">
        <f t="shared" ref="AB1682" si="16582">D1682-Z1682</f>
        <v>1</v>
      </c>
      <c r="AC1682" s="4">
        <f t="shared" ref="AC1682" si="16583">AA1682-E1682</f>
        <v>209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0.51600000000000001</v>
      </c>
      <c r="I1683" s="31">
        <f>VLOOKUP($C1683,'Four Factors - Home'!$B:$O,8,FALSE)</f>
        <v>0.28899999999999998</v>
      </c>
      <c r="J1683" s="31">
        <f>VLOOKUP($C1683,'Four Factors - Home'!$B:$O,9,FALSE)/100</f>
        <v>0.15</v>
      </c>
      <c r="K1683" s="31">
        <f>VLOOKUP($C1683,'Four Factors - Home'!$B:$O,10,FALSE)/100</f>
        <v>0.248</v>
      </c>
      <c r="L1683" s="31">
        <f>VLOOKUP($C1683,'Four Factors - Home'!$B:$O,11,FALSE)/100</f>
        <v>0.52500000000000002</v>
      </c>
      <c r="M1683" s="31">
        <f>VLOOKUP($C1683,'Four Factors - Home'!$B:$O,12,FALSE)</f>
        <v>0.218</v>
      </c>
      <c r="N1683" s="31">
        <f>VLOOKUP($C1683,'Four Factors - Home'!$B:$O,13,FALSE)/100</f>
        <v>0.159</v>
      </c>
      <c r="O1683" s="31">
        <f>VLOOKUP($C1683,'Four Factors - Home'!$B:$O,14,FALSE)/100</f>
        <v>0.24299999999999999</v>
      </c>
      <c r="P1683" s="17">
        <f>VLOOKUP($C1683,'Advanced - Home'!B:T,18,FALSE)</f>
        <v>98.74</v>
      </c>
      <c r="Q1683" s="17">
        <f>(P1683+'Advanced - Home'!$S$33)/2</f>
        <v>98.777883172561616</v>
      </c>
      <c r="R1683" s="31">
        <f t="shared" ref="R1683" si="16587">AVERAGE(H1683,L1682)</f>
        <v>0.50650000000000006</v>
      </c>
      <c r="S1683" s="31">
        <f t="shared" ref="S1683" si="16588">AVERAGE(I1683,M1682)</f>
        <v>0.28149999999999997</v>
      </c>
      <c r="T1683" s="31">
        <f t="shared" ref="T1683" si="16589">AVERAGE(J1683,N1682)</f>
        <v>0.14000000000000001</v>
      </c>
      <c r="U1683" s="31">
        <f t="shared" ref="U1683" si="16590">AVERAGE(K1683,O1682)</f>
        <v>0.23049999999999998</v>
      </c>
      <c r="V1683" s="17">
        <f>Q1683*Q1682/'Advanced - Road'!$S$33</f>
        <v>96.188550493750569</v>
      </c>
      <c r="W1683" s="17">
        <f t="shared" ref="W1683" si="16591">W1682</f>
        <v>96.191059666568293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1</v>
      </c>
      <c r="AA1683" s="19">
        <f t="shared" ref="AA1683" si="16593">AA1682</f>
        <v>209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0.28299999999999997</v>
      </c>
      <c r="J1684" s="32">
        <f>VLOOKUP($C1684,'Four Factors - Road'!$B:$O,9,FALSE)/100</f>
        <v>0.14599999999999999</v>
      </c>
      <c r="K1684" s="32">
        <f>VLOOKUP($C1684,'Four Factors - Road'!$B:$O,10,FALSE)/100</f>
        <v>0.23800000000000002</v>
      </c>
      <c r="L1684" s="32">
        <f>VLOOKUP($C1684,'Four Factors - Road'!$B:$O,11,FALSE)/100</f>
        <v>0.49700000000000005</v>
      </c>
      <c r="M1684" s="32">
        <f>VLOOKUP($C1684,'Four Factors - Road'!$B:$O,12,FALSE)</f>
        <v>0.27400000000000002</v>
      </c>
      <c r="N1684" s="32">
        <f>VLOOKUP($C1684,'Four Factors - Road'!$B:$O,13,FALSE)/100</f>
        <v>0.13</v>
      </c>
      <c r="O1684" s="32">
        <f>VLOOKUP($C1684,'Four Factors - Road'!$B:$O,14,FALSE)/100</f>
        <v>0.21299999999999999</v>
      </c>
      <c r="P1684" s="21">
        <f>VLOOKUP($C1684,'Advanced - Road'!B:T,18,FALSE)</f>
        <v>93.64</v>
      </c>
      <c r="Q1684" s="21">
        <f>(P1684+'Advanced - Road'!$S$33)/2</f>
        <v>96.230460878885324</v>
      </c>
      <c r="R1684" s="32">
        <f t="shared" ref="R1684" si="16595">AVERAGE(H1684,L1685)</f>
        <v>0.51500000000000001</v>
      </c>
      <c r="S1684" s="32">
        <f t="shared" ref="S1684" si="16596">AVERAGE(I1684,M1685)</f>
        <v>0.27549999999999997</v>
      </c>
      <c r="T1684" s="32">
        <f t="shared" ref="T1684" si="16597">AVERAGE(J1684,N1685)</f>
        <v>0.13750000000000001</v>
      </c>
      <c r="U1684" s="32">
        <f t="shared" ref="U1684" si="16598">AVERAGE(K1684,O1685)</f>
        <v>0.24299999999999999</v>
      </c>
      <c r="V1684" s="21">
        <f>Q1684*Q1685/'Advanced - Home'!$S$33</f>
        <v>98.340879679407806</v>
      </c>
      <c r="W1684" s="21">
        <f t="shared" ref="W1684" si="16599">AVERAGE(V1684:V1685)</f>
        <v>98.338314494799931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100.98288317256163</v>
      </c>
      <c r="R1685" s="32">
        <f t="shared" ref="R1685" si="16607">AVERAGE(H1685,L1684)</f>
        <v>0.49700000000000005</v>
      </c>
      <c r="S1685" s="32">
        <f t="shared" ref="S1685" si="16608">AVERAGE(I1685,M1684)</f>
        <v>0.27200000000000002</v>
      </c>
      <c r="T1685" s="32">
        <f t="shared" ref="T1685" si="16609">AVERAGE(J1685,N1684)</f>
        <v>0.14849999999999999</v>
      </c>
      <c r="U1685" s="32">
        <f t="shared" ref="U1685" si="16610">AVERAGE(K1685,O1684)</f>
        <v>0.20950000000000002</v>
      </c>
      <c r="V1685" s="21">
        <f>Q1685*Q1684/'Advanced - Road'!$S$33</f>
        <v>98.335749310192071</v>
      </c>
      <c r="W1685" s="21">
        <f t="shared" ref="W1685" si="16611">W1684</f>
        <v>98.338314494799931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0.28299999999999997</v>
      </c>
      <c r="J1686" s="31">
        <f>VLOOKUP($C1686,'Four Factors - Road'!$B:$O,9,FALSE)/100</f>
        <v>0.14599999999999999</v>
      </c>
      <c r="K1686" s="31">
        <f>VLOOKUP($C1686,'Four Factors - Road'!$B:$O,10,FALSE)/100</f>
        <v>0.23800000000000002</v>
      </c>
      <c r="L1686" s="31">
        <f>VLOOKUP($C1686,'Four Factors - Road'!$B:$O,11,FALSE)/100</f>
        <v>0.49700000000000005</v>
      </c>
      <c r="M1686" s="31">
        <f>VLOOKUP($C1686,'Four Factors - Road'!$B:$O,12,FALSE)</f>
        <v>0.27400000000000002</v>
      </c>
      <c r="N1686" s="31">
        <f>VLOOKUP($C1686,'Four Factors - Road'!$B:$O,13,FALSE)/100</f>
        <v>0.13</v>
      </c>
      <c r="O1686" s="31">
        <f>VLOOKUP($C1686,'Four Factors - Road'!$B:$O,14,FALSE)/100</f>
        <v>0.21299999999999999</v>
      </c>
      <c r="P1686" s="17">
        <f>VLOOKUP($C1686,'Advanced - Road'!B:T,18,FALSE)</f>
        <v>93.64</v>
      </c>
      <c r="Q1686" s="17">
        <f>(P1686+'Advanced - Road'!$S$33)/2</f>
        <v>96.230460878885324</v>
      </c>
      <c r="R1686" s="31">
        <f t="shared" ref="R1686" si="16615">AVERAGE(H1686,L1687)</f>
        <v>0.51249999999999996</v>
      </c>
      <c r="S1686" s="31">
        <f t="shared" ref="S1686" si="16616">AVERAGE(I1686,M1687)</f>
        <v>0.27249999999999996</v>
      </c>
      <c r="T1686" s="31">
        <f t="shared" ref="T1686" si="16617">AVERAGE(J1686,N1687)</f>
        <v>0.14100000000000001</v>
      </c>
      <c r="U1686" s="31">
        <f t="shared" ref="U1686" si="16618">AVERAGE(K1686,O1687)</f>
        <v>0.246</v>
      </c>
      <c r="V1686" s="17">
        <f>Q1686*Q1687/'Advanced - Home'!$S$33</f>
        <v>96.714571696262041</v>
      </c>
      <c r="W1686" s="17">
        <f t="shared" ref="W1686" si="16619">AVERAGE(V1686:V1687)</f>
        <v>96.712048933282091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99.312883172561612</v>
      </c>
      <c r="R1687" s="31">
        <f t="shared" ref="R1687" si="16627">AVERAGE(H1687,L1686)</f>
        <v>0.51300000000000001</v>
      </c>
      <c r="S1687" s="31">
        <f t="shared" ref="S1687" si="16628">AVERAGE(I1687,M1686)</f>
        <v>0.27050000000000002</v>
      </c>
      <c r="T1687" s="31">
        <f t="shared" ref="T1687" si="16629">AVERAGE(J1687,N1686)</f>
        <v>0.13450000000000001</v>
      </c>
      <c r="U1687" s="31">
        <f t="shared" ref="U1687" si="16630">AVERAGE(K1687,O1686)</f>
        <v>0.218</v>
      </c>
      <c r="V1687" s="17">
        <f>Q1687*Q1686/'Advanced - Road'!$S$33</f>
        <v>96.709526170302127</v>
      </c>
      <c r="W1687" s="17">
        <f t="shared" ref="W1687" si="16631">W1686</f>
        <v>96.712048933282091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0.28299999999999997</v>
      </c>
      <c r="J1688" s="32">
        <f>VLOOKUP($C1688,'Four Factors - Road'!$B:$O,9,FALSE)/100</f>
        <v>0.14599999999999999</v>
      </c>
      <c r="K1688" s="32">
        <f>VLOOKUP($C1688,'Four Factors - Road'!$B:$O,10,FALSE)/100</f>
        <v>0.23800000000000002</v>
      </c>
      <c r="L1688" s="32">
        <f>VLOOKUP($C1688,'Four Factors - Road'!$B:$O,11,FALSE)/100</f>
        <v>0.49700000000000005</v>
      </c>
      <c r="M1688" s="32">
        <f>VLOOKUP($C1688,'Four Factors - Road'!$B:$O,12,FALSE)</f>
        <v>0.27400000000000002</v>
      </c>
      <c r="N1688" s="32">
        <f>VLOOKUP($C1688,'Four Factors - Road'!$B:$O,13,FALSE)/100</f>
        <v>0.13</v>
      </c>
      <c r="O1688" s="32">
        <f>VLOOKUP($C1688,'Four Factors - Road'!$B:$O,14,FALSE)/100</f>
        <v>0.21299999999999999</v>
      </c>
      <c r="P1688" s="21">
        <f>VLOOKUP($C1688,'Advanced - Road'!B:T,18,FALSE)</f>
        <v>93.64</v>
      </c>
      <c r="Q1688" s="21">
        <f>(P1688+'Advanced - Road'!$S$33)/2</f>
        <v>96.230460878885324</v>
      </c>
      <c r="R1688" s="32">
        <f t="shared" ref="R1688" si="16635">AVERAGE(H1688,L1689)</f>
        <v>0.51249999999999996</v>
      </c>
      <c r="S1688" s="32">
        <f t="shared" ref="S1688" si="16636">AVERAGE(I1688,M1689)</f>
        <v>0.24</v>
      </c>
      <c r="T1688" s="32">
        <f t="shared" ref="T1688" si="16637">AVERAGE(J1688,N1689)</f>
        <v>0.13800000000000001</v>
      </c>
      <c r="U1688" s="32">
        <f t="shared" ref="U1688" si="16638">AVERAGE(K1688,O1689)</f>
        <v>0.21700000000000003</v>
      </c>
      <c r="V1688" s="21">
        <f>Q1688*Q1689/'Advanced - Home'!$S$33</f>
        <v>96.334775221156164</v>
      </c>
      <c r="W1688" s="21">
        <f t="shared" ref="W1688" si="16639">AVERAGE(V1688:V1689)</f>
        <v>96.332262365023439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0</v>
      </c>
      <c r="AA1688" s="23">
        <f t="shared" ref="AA1688" si="16641">Y1688+Y1689</f>
        <v>208</v>
      </c>
      <c r="AB1688" s="22">
        <f t="shared" ref="AB1688" si="16642">D1688-Z1688</f>
        <v>0</v>
      </c>
      <c r="AC1688" s="22">
        <f t="shared" ref="AC1688" si="16643">AA1688-E1688</f>
        <v>208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98.922883172561626</v>
      </c>
      <c r="R1689" s="32">
        <f t="shared" ref="R1689" si="16647">AVERAGE(H1689,L1688)</f>
        <v>0.498</v>
      </c>
      <c r="S1689" s="32">
        <f t="shared" ref="S1689" si="16648">AVERAGE(I1689,M1688)</f>
        <v>0.29049999999999998</v>
      </c>
      <c r="T1689" s="32">
        <f t="shared" ref="T1689" si="16649">AVERAGE(J1689,N1688)</f>
        <v>0.1245</v>
      </c>
      <c r="U1689" s="32">
        <f t="shared" ref="U1689" si="16650">AVERAGE(K1689,O1688)</f>
        <v>0.20899999999999999</v>
      </c>
      <c r="V1689" s="21">
        <f>Q1689*Q1688/'Advanced - Road'!$S$33</f>
        <v>96.329749508890714</v>
      </c>
      <c r="W1689" s="21">
        <f t="shared" ref="W1689" si="16651">W1688</f>
        <v>96.332262365023439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0</v>
      </c>
      <c r="AA1689" s="23">
        <f t="shared" ref="AA1689" si="16653">AA1688</f>
        <v>208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0.28299999999999997</v>
      </c>
      <c r="J1690" s="31">
        <f>VLOOKUP($C1690,'Four Factors - Road'!$B:$O,9,FALSE)/100</f>
        <v>0.14599999999999999</v>
      </c>
      <c r="K1690" s="31">
        <f>VLOOKUP($C1690,'Four Factors - Road'!$B:$O,10,FALSE)/100</f>
        <v>0.23800000000000002</v>
      </c>
      <c r="L1690" s="31">
        <f>VLOOKUP($C1690,'Four Factors - Road'!$B:$O,11,FALSE)/100</f>
        <v>0.49700000000000005</v>
      </c>
      <c r="M1690" s="31">
        <f>VLOOKUP($C1690,'Four Factors - Road'!$B:$O,12,FALSE)</f>
        <v>0.27400000000000002</v>
      </c>
      <c r="N1690" s="31">
        <f>VLOOKUP($C1690,'Four Factors - Road'!$B:$O,13,FALSE)/100</f>
        <v>0.13</v>
      </c>
      <c r="O1690" s="31">
        <f>VLOOKUP($C1690,'Four Factors - Road'!$B:$O,14,FALSE)/100</f>
        <v>0.21299999999999999</v>
      </c>
      <c r="P1690" s="17">
        <f>VLOOKUP($C1690,'Advanced - Road'!B:T,18,FALSE)</f>
        <v>93.64</v>
      </c>
      <c r="Q1690" s="17">
        <f>(P1690+'Advanced - Road'!$S$33)/2</f>
        <v>96.230460878885324</v>
      </c>
      <c r="R1690" s="31">
        <f t="shared" ref="R1690" si="16655">AVERAGE(H1690,L1691)</f>
        <v>0.52</v>
      </c>
      <c r="S1690" s="31">
        <f t="shared" ref="S1690" si="16656">AVERAGE(I1690,M1691)</f>
        <v>0.2515</v>
      </c>
      <c r="T1690" s="31">
        <f t="shared" ref="T1690" si="16657">AVERAGE(J1690,N1691)</f>
        <v>0.14149999999999999</v>
      </c>
      <c r="U1690" s="31">
        <f t="shared" ref="U1690" si="16658">AVERAGE(K1690,O1691)</f>
        <v>0.22050000000000003</v>
      </c>
      <c r="V1690" s="17">
        <f>Q1690*Q1691/'Advanced - Home'!$S$33</f>
        <v>95.619004941148887</v>
      </c>
      <c r="W1690" s="17">
        <f t="shared" ref="W1690" si="16659">AVERAGE(V1690:V1691)</f>
        <v>95.616510755612879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0.28699999999999998</v>
      </c>
      <c r="J1691" s="31">
        <f>VLOOKUP($C1691,'Four Factors - Home'!$B:$O,9,FALSE)/100</f>
        <v>0.13200000000000001</v>
      </c>
      <c r="K1691" s="31">
        <f>VLOOKUP($C1691,'Four Factors - Home'!$B:$O,10,FALSE)/100</f>
        <v>0.29699999999999999</v>
      </c>
      <c r="L1691" s="31">
        <f>VLOOKUP($C1691,'Four Factors - Home'!$B:$O,11,FALSE)/100</f>
        <v>0.51800000000000002</v>
      </c>
      <c r="M1691" s="31">
        <f>VLOOKUP($C1691,'Four Factors - Home'!$B:$O,12,FALSE)</f>
        <v>0.22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97.56</v>
      </c>
      <c r="Q1691" s="17">
        <f>(P1691+'Advanced - Home'!$S$33)/2</f>
        <v>98.187883172561612</v>
      </c>
      <c r="R1691" s="31">
        <f t="shared" ref="R1691" si="16667">AVERAGE(H1691,L1690)</f>
        <v>0.48450000000000004</v>
      </c>
      <c r="S1691" s="31">
        <f t="shared" ref="S1691" si="16668">AVERAGE(I1691,M1690)</f>
        <v>0.28049999999999997</v>
      </c>
      <c r="T1691" s="31">
        <f t="shared" ref="T1691" si="16669">AVERAGE(J1691,N1690)</f>
        <v>0.13100000000000001</v>
      </c>
      <c r="U1691" s="31">
        <f t="shared" ref="U1691" si="16670">AVERAGE(K1691,O1690)</f>
        <v>0.255</v>
      </c>
      <c r="V1691" s="17">
        <f>Q1691*Q1690/'Advanced - Road'!$S$33</f>
        <v>95.61401657007687</v>
      </c>
      <c r="W1691" s="17">
        <f t="shared" ref="W1691" si="16671">W1690</f>
        <v>95.616510755612879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0.28299999999999997</v>
      </c>
      <c r="J1692" s="32">
        <f>VLOOKUP($C1692,'Four Factors - Road'!$B:$O,9,FALSE)/100</f>
        <v>0.14599999999999999</v>
      </c>
      <c r="K1692" s="32">
        <f>VLOOKUP($C1692,'Four Factors - Road'!$B:$O,10,FALSE)/100</f>
        <v>0.23800000000000002</v>
      </c>
      <c r="L1692" s="32">
        <f>VLOOKUP($C1692,'Four Factors - Road'!$B:$O,11,FALSE)/100</f>
        <v>0.49700000000000005</v>
      </c>
      <c r="M1692" s="32">
        <f>VLOOKUP($C1692,'Four Factors - Road'!$B:$O,12,FALSE)</f>
        <v>0.27400000000000002</v>
      </c>
      <c r="N1692" s="32">
        <f>VLOOKUP($C1692,'Four Factors - Road'!$B:$O,13,FALSE)/100</f>
        <v>0.13</v>
      </c>
      <c r="O1692" s="32">
        <f>VLOOKUP($C1692,'Four Factors - Road'!$B:$O,14,FALSE)/100</f>
        <v>0.21299999999999999</v>
      </c>
      <c r="P1692" s="21">
        <f>VLOOKUP($C1692,'Advanced - Road'!B:T,18,FALSE)</f>
        <v>93.64</v>
      </c>
      <c r="Q1692" s="21">
        <f>(P1692+'Advanced - Road'!$S$33)/2</f>
        <v>96.230460878885324</v>
      </c>
      <c r="R1692" s="32">
        <f t="shared" ref="R1692" si="16675">AVERAGE(H1692,L1693)</f>
        <v>0.51100000000000001</v>
      </c>
      <c r="S1692" s="32">
        <f t="shared" ref="S1692" si="16676">AVERAGE(I1692,M1693)</f>
        <v>0.2485</v>
      </c>
      <c r="T1692" s="32">
        <f t="shared" ref="T1692" si="16677">AVERAGE(J1692,N1693)</f>
        <v>0.13650000000000001</v>
      </c>
      <c r="U1692" s="32">
        <f t="shared" ref="U1692" si="16678">AVERAGE(K1692,O1693)</f>
        <v>0.23749999999999999</v>
      </c>
      <c r="V1692" s="21">
        <f>Q1692*Q1693/'Advanced - Home'!$S$33</f>
        <v>96.193568839386018</v>
      </c>
      <c r="W1692" s="21">
        <f t="shared" ref="W1692" si="16679">AVERAGE(V1692:V1693)</f>
        <v>96.191059666568293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0.27900000000000003</v>
      </c>
      <c r="J1693" s="32">
        <f>VLOOKUP($C1693,'Four Factors - Home'!$B:$O,9,FALSE)/100</f>
        <v>0.13</v>
      </c>
      <c r="K1693" s="32">
        <f>VLOOKUP($C1693,'Four Factors - Home'!$B:$O,10,FALSE)/100</f>
        <v>0.23699999999999999</v>
      </c>
      <c r="L1693" s="32">
        <f>VLOOKUP($C1693,'Four Factors - Home'!$B:$O,11,FALSE)/100</f>
        <v>0.5</v>
      </c>
      <c r="M1693" s="32">
        <f>VLOOKUP($C1693,'Four Factors - Home'!$B:$O,12,FALSE)</f>
        <v>0.214</v>
      </c>
      <c r="N1693" s="32">
        <f>VLOOKUP($C1693,'Four Factors - Home'!$B:$O,13,FALSE)/100</f>
        <v>0.127</v>
      </c>
      <c r="O1693" s="32">
        <f>VLOOKUP($C1693,'Four Factors - Home'!$B:$O,14,FALSE)/100</f>
        <v>0.23699999999999999</v>
      </c>
      <c r="P1693" s="21">
        <f>VLOOKUP($C1693,'Advanced - Home'!B:T,18,FALSE)</f>
        <v>98.74</v>
      </c>
      <c r="Q1693" s="21">
        <f>(P1693+'Advanced - Home'!$S$33)/2</f>
        <v>98.777883172561616</v>
      </c>
      <c r="R1693" s="32">
        <f t="shared" ref="R1693" si="16687">AVERAGE(H1693,L1692)</f>
        <v>0.52700000000000002</v>
      </c>
      <c r="S1693" s="32">
        <f t="shared" ref="S1693" si="16688">AVERAGE(I1693,M1692)</f>
        <v>0.27650000000000002</v>
      </c>
      <c r="T1693" s="32">
        <f t="shared" ref="T1693" si="16689">AVERAGE(J1693,N1692)</f>
        <v>0.13</v>
      </c>
      <c r="U1693" s="32">
        <f t="shared" ref="U1693" si="16690">AVERAGE(K1693,O1692)</f>
        <v>0.22499999999999998</v>
      </c>
      <c r="V1693" s="21">
        <f>Q1693*Q1692/'Advanced - Road'!$S$33</f>
        <v>96.188550493750569</v>
      </c>
      <c r="W1693" s="21">
        <f t="shared" ref="W1693" si="16691">W1692</f>
        <v>96.191059666568293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0.28299999999999997</v>
      </c>
      <c r="J1694" s="31">
        <f>VLOOKUP($C1694,'Four Factors - Road'!$B:$O,9,FALSE)/100</f>
        <v>0.14599999999999999</v>
      </c>
      <c r="K1694" s="31">
        <f>VLOOKUP($C1694,'Four Factors - Road'!$B:$O,10,FALSE)/100</f>
        <v>0.23800000000000002</v>
      </c>
      <c r="L1694" s="31">
        <f>VLOOKUP($C1694,'Four Factors - Road'!$B:$O,11,FALSE)/100</f>
        <v>0.49700000000000005</v>
      </c>
      <c r="M1694" s="31">
        <f>VLOOKUP($C1694,'Four Factors - Road'!$B:$O,12,FALSE)</f>
        <v>0.27400000000000002</v>
      </c>
      <c r="N1694" s="31">
        <f>VLOOKUP($C1694,'Four Factors - Road'!$B:$O,13,FALSE)/100</f>
        <v>0.13</v>
      </c>
      <c r="O1694" s="31">
        <f>VLOOKUP($C1694,'Four Factors - Road'!$B:$O,14,FALSE)/100</f>
        <v>0.21299999999999999</v>
      </c>
      <c r="P1694" s="17">
        <f>VLOOKUP($C1694,'Advanced - Road'!B:T,18,FALSE)</f>
        <v>93.64</v>
      </c>
      <c r="Q1694" s="17">
        <f>(P1694+'Advanced - Road'!$S$33)/2</f>
        <v>96.230460878885324</v>
      </c>
      <c r="R1694" s="31">
        <f t="shared" ref="R1694" si="16695">AVERAGE(H1694,L1695)</f>
        <v>0.51249999999999996</v>
      </c>
      <c r="S1694" s="31">
        <f t="shared" ref="S1694" si="16696">AVERAGE(I1694,M1695)</f>
        <v>0.27949999999999997</v>
      </c>
      <c r="T1694" s="31">
        <f t="shared" ref="T1694" si="16697">AVERAGE(J1694,N1695)</f>
        <v>0.153</v>
      </c>
      <c r="U1694" s="31">
        <f t="shared" ref="U1694" si="16698">AVERAGE(K1694,O1695)</f>
        <v>0.23300000000000001</v>
      </c>
      <c r="V1694" s="17">
        <f>Q1694*Q1695/'Advanced - Home'!$S$33</f>
        <v>93.729760936776003</v>
      </c>
      <c r="W1694" s="17">
        <f t="shared" ref="W1694" si="16699">AVERAGE(V1694:V1695)</f>
        <v>93.72731603145445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0.246</v>
      </c>
      <c r="J1695" s="31">
        <f>VLOOKUP($C1695,'Four Factors - Home'!$B:$O,9,FALSE)/100</f>
        <v>0.127</v>
      </c>
      <c r="K1695" s="31">
        <f>VLOOKUP($C1695,'Four Factors - Home'!$B:$O,10,FALSE)/100</f>
        <v>0.188</v>
      </c>
      <c r="L1695" s="31">
        <f>VLOOKUP($C1695,'Four Factors - Home'!$B:$O,11,FALSE)/100</f>
        <v>0.503</v>
      </c>
      <c r="M1695" s="31">
        <f>VLOOKUP($C1695,'Four Factors - Home'!$B:$O,12,FALSE)</f>
        <v>0.27600000000000002</v>
      </c>
      <c r="N1695" s="31">
        <f>VLOOKUP($C1695,'Four Factors - Home'!$B:$O,13,FALSE)/100</f>
        <v>0.16</v>
      </c>
      <c r="O1695" s="31">
        <f>VLOOKUP($C1695,'Four Factors - Home'!$B:$O,14,FALSE)/100</f>
        <v>0.22800000000000001</v>
      </c>
      <c r="P1695" s="17">
        <f>VLOOKUP($C1695,'Advanced - Home'!B:T,18,FALSE)</f>
        <v>93.68</v>
      </c>
      <c r="Q1695" s="17">
        <f>(P1695+'Advanced - Home'!$S$33)/2</f>
        <v>96.247883172561615</v>
      </c>
      <c r="R1695" s="31">
        <f t="shared" ref="R1695" si="16709">AVERAGE(H1695,L1694)</f>
        <v>0.505</v>
      </c>
      <c r="S1695" s="31">
        <f t="shared" ref="S1695" si="16710">AVERAGE(I1695,M1694)</f>
        <v>0.26</v>
      </c>
      <c r="T1695" s="31">
        <f t="shared" ref="T1695" si="16711">AVERAGE(J1695,N1694)</f>
        <v>0.1285</v>
      </c>
      <c r="U1695" s="31">
        <f t="shared" ref="U1695" si="16712">AVERAGE(K1695,O1694)</f>
        <v>0.20050000000000001</v>
      </c>
      <c r="V1695" s="17">
        <f>Q1695*Q1694/'Advanced - Road'!$S$33</f>
        <v>93.724871126132896</v>
      </c>
      <c r="W1695" s="17">
        <f t="shared" ref="W1695" si="16713">W1694</f>
        <v>93.72731603145445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0.28299999999999997</v>
      </c>
      <c r="J1696" s="32">
        <f>VLOOKUP($C1696,'Four Factors - Road'!$B:$O,9,FALSE)/100</f>
        <v>0.14599999999999999</v>
      </c>
      <c r="K1696" s="32">
        <f>VLOOKUP($C1696,'Four Factors - Road'!$B:$O,10,FALSE)/100</f>
        <v>0.23800000000000002</v>
      </c>
      <c r="L1696" s="32">
        <f>VLOOKUP($C1696,'Four Factors - Road'!$B:$O,11,FALSE)/100</f>
        <v>0.49700000000000005</v>
      </c>
      <c r="M1696" s="32">
        <f>VLOOKUP($C1696,'Four Factors - Road'!$B:$O,12,FALSE)</f>
        <v>0.27400000000000002</v>
      </c>
      <c r="N1696" s="32">
        <f>VLOOKUP($C1696,'Four Factors - Road'!$B:$O,13,FALSE)/100</f>
        <v>0.13</v>
      </c>
      <c r="O1696" s="32">
        <f>VLOOKUP($C1696,'Four Factors - Road'!$B:$O,14,FALSE)/100</f>
        <v>0.21299999999999999</v>
      </c>
      <c r="P1696" s="21">
        <f>VLOOKUP($C1696,'Advanced - Road'!B:T,18,FALSE)</f>
        <v>93.64</v>
      </c>
      <c r="Q1696" s="21">
        <f>(P1696+'Advanced - Road'!$S$33)/2</f>
        <v>96.230460878885324</v>
      </c>
      <c r="R1696" s="32">
        <f t="shared" ref="R1696" si="16717">AVERAGE(H1696,L1697)</f>
        <v>0.52749999999999997</v>
      </c>
      <c r="S1696" s="32">
        <f t="shared" ref="S1696" si="16718">AVERAGE(I1696,M1697)</f>
        <v>0.26900000000000002</v>
      </c>
      <c r="T1696" s="32">
        <f t="shared" ref="T1696" si="16719">AVERAGE(J1696,N1697)</f>
        <v>0.1295</v>
      </c>
      <c r="U1696" s="32">
        <f t="shared" ref="U1696" si="16720">AVERAGE(K1696,O1697)</f>
        <v>0.2235</v>
      </c>
      <c r="V1696" s="21">
        <f>Q1696*Q1697/'Advanced - Home'!$S$33</f>
        <v>96.802217036671095</v>
      </c>
      <c r="W1696" s="21">
        <f t="shared" ref="W1696" si="16721">AVERAGE(V1696:V1697)</f>
        <v>96.799691987495621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-1</v>
      </c>
      <c r="AA1696" s="23">
        <f t="shared" ref="AA1696" si="16723">Y1696+Y1697</f>
        <v>215</v>
      </c>
      <c r="AB1696" s="22">
        <f t="shared" ref="AB1696" si="16724">D1696-Z1696</f>
        <v>1</v>
      </c>
      <c r="AC1696" s="22">
        <f t="shared" ref="AC1696" si="16725">AA1696-E1696</f>
        <v>215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0.53700000000000003</v>
      </c>
      <c r="I1697" s="32">
        <f>VLOOKUP($C1697,'Four Factors - Home'!$B:$O,8,FALSE)</f>
        <v>0.28599999999999998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0.28100000000000003</v>
      </c>
      <c r="L1697" s="32">
        <f>VLOOKUP($C1697,'Four Factors - Home'!$B:$O,11,FALSE)/100</f>
        <v>0.53299999999999992</v>
      </c>
      <c r="M1697" s="32">
        <f>VLOOKUP($C1697,'Four Factors - Home'!$B:$O,12,FALSE)</f>
        <v>0.255</v>
      </c>
      <c r="N1697" s="32">
        <f>VLOOKUP($C1697,'Four Factors - Home'!$B:$O,13,FALSE)/100</f>
        <v>0.113</v>
      </c>
      <c r="O1697" s="32">
        <f>VLOOKUP($C1697,'Four Factors - Home'!$B:$O,14,FALSE)/100</f>
        <v>0.20899999999999999</v>
      </c>
      <c r="P1697" s="21">
        <f>VLOOKUP($C1697,'Advanced - Home'!B:T,18,FALSE)</f>
        <v>99.99</v>
      </c>
      <c r="Q1697" s="21">
        <f>(P1697+'Advanced - Home'!$S$33)/2</f>
        <v>99.402883172561616</v>
      </c>
      <c r="R1697" s="32">
        <f t="shared" ref="R1697" si="16729">AVERAGE(H1697,L1696)</f>
        <v>0.51700000000000002</v>
      </c>
      <c r="S1697" s="32">
        <f t="shared" ref="S1697" si="16730">AVERAGE(I1697,M1696)</f>
        <v>0.28000000000000003</v>
      </c>
      <c r="T1697" s="32">
        <f t="shared" ref="T1697" si="16731">AVERAGE(J1697,N1696)</f>
        <v>0.13700000000000001</v>
      </c>
      <c r="U1697" s="32">
        <f t="shared" ref="U1697" si="16732">AVERAGE(K1697,O1696)</f>
        <v>0.247</v>
      </c>
      <c r="V1697" s="21">
        <f>Q1697*Q1696/'Advanced - Road'!$S$33</f>
        <v>96.797166938320146</v>
      </c>
      <c r="W1697" s="21">
        <f t="shared" ref="W1697" si="16733">W1696</f>
        <v>96.799691987495621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107</v>
      </c>
      <c r="Z1697" s="23">
        <f t="shared" ref="Z1697" si="16734">-Z1696</f>
        <v>1</v>
      </c>
      <c r="AA1697" s="23">
        <f t="shared" ref="AA1697" si="16735">AA1696</f>
        <v>215</v>
      </c>
      <c r="AB1697" s="22"/>
      <c r="AC1697" s="22"/>
      <c r="AD1697" s="22">
        <f t="shared" si="16705"/>
        <v>107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0.28299999999999997</v>
      </c>
      <c r="J1698" s="31">
        <f>VLOOKUP($C1698,'Four Factors - Road'!$B:$O,9,FALSE)/100</f>
        <v>0.14599999999999999</v>
      </c>
      <c r="K1698" s="31">
        <f>VLOOKUP($C1698,'Four Factors - Road'!$B:$O,10,FALSE)/100</f>
        <v>0.23800000000000002</v>
      </c>
      <c r="L1698" s="31">
        <f>VLOOKUP($C1698,'Four Factors - Road'!$B:$O,11,FALSE)/100</f>
        <v>0.49700000000000005</v>
      </c>
      <c r="M1698" s="31">
        <f>VLOOKUP($C1698,'Four Factors - Road'!$B:$O,12,FALSE)</f>
        <v>0.27400000000000002</v>
      </c>
      <c r="N1698" s="31">
        <f>VLOOKUP($C1698,'Four Factors - Road'!$B:$O,13,FALSE)/100</f>
        <v>0.13</v>
      </c>
      <c r="O1698" s="31">
        <f>VLOOKUP($C1698,'Four Factors - Road'!$B:$O,14,FALSE)/100</f>
        <v>0.21299999999999999</v>
      </c>
      <c r="P1698" s="17">
        <f>VLOOKUP($C1698,'Advanced - Road'!B:T,18,FALSE)</f>
        <v>93.64</v>
      </c>
      <c r="Q1698" s="17">
        <f>(P1698+'Advanced - Road'!$S$33)/2</f>
        <v>96.230460878885324</v>
      </c>
      <c r="R1698" s="31">
        <f t="shared" ref="R1698" si="16737">AVERAGE(H1698,L1699)</f>
        <v>0.50649999999999995</v>
      </c>
      <c r="S1698" s="31">
        <f t="shared" ref="S1698" si="16738">AVERAGE(I1698,M1699)</f>
        <v>0.27800000000000002</v>
      </c>
      <c r="T1698" s="31">
        <f t="shared" ref="T1698" si="16739">AVERAGE(J1698,N1699)</f>
        <v>0.14250000000000002</v>
      </c>
      <c r="U1698" s="31">
        <f t="shared" ref="U1698" si="16740">AVERAGE(K1698,O1699)</f>
        <v>0.21400000000000002</v>
      </c>
      <c r="V1698" s="17">
        <f>Q1698*Q1699/'Advanced - Home'!$S$33</f>
        <v>95.979324673941662</v>
      </c>
      <c r="W1698" s="17">
        <f t="shared" ref="W1698" si="16741">AVERAGE(V1698:V1699)</f>
        <v>95.976821089601856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0.503</v>
      </c>
      <c r="I1699" s="31">
        <f>VLOOKUP($C1699,'Four Factors - Home'!$B:$O,8,FALSE)</f>
        <v>0.22600000000000001</v>
      </c>
      <c r="J1699" s="31">
        <f>VLOOKUP($C1699,'Four Factors - Home'!$B:$O,9,FALSE)/100</f>
        <v>0.124</v>
      </c>
      <c r="K1699" s="31">
        <f>VLOOKUP($C1699,'Four Factors - Home'!$B:$O,10,FALSE)/100</f>
        <v>0.24199999999999999</v>
      </c>
      <c r="L1699" s="31">
        <f>VLOOKUP($C1699,'Four Factors - Home'!$B:$O,11,FALSE)/100</f>
        <v>0.49099999999999999</v>
      </c>
      <c r="M1699" s="31">
        <f>VLOOKUP($C1699,'Four Factors - Home'!$B:$O,12,FALSE)</f>
        <v>0.27300000000000002</v>
      </c>
      <c r="N1699" s="31">
        <f>VLOOKUP($C1699,'Four Factors - Home'!$B:$O,13,FALSE)/100</f>
        <v>0.13900000000000001</v>
      </c>
      <c r="O1699" s="31">
        <f>VLOOKUP($C1699,'Four Factors - Home'!$B:$O,14,FALSE)/100</f>
        <v>0.19</v>
      </c>
      <c r="P1699" s="17">
        <f>VLOOKUP($C1699,'Advanced - Home'!B:T,18,FALSE)</f>
        <v>98.3</v>
      </c>
      <c r="Q1699" s="17">
        <f>(P1699+'Advanced - Home'!$S$33)/2</f>
        <v>98.557883172561617</v>
      </c>
      <c r="R1699" s="31">
        <f t="shared" ref="R1699" si="16749">AVERAGE(H1699,L1698)</f>
        <v>0.5</v>
      </c>
      <c r="S1699" s="31">
        <f t="shared" ref="S1699" si="16750">AVERAGE(I1699,M1698)</f>
        <v>0.25</v>
      </c>
      <c r="T1699" s="31">
        <f t="shared" ref="T1699" si="16751">AVERAGE(J1699,N1698)</f>
        <v>0.127</v>
      </c>
      <c r="U1699" s="31">
        <f t="shared" ref="U1699" si="16752">AVERAGE(K1699,O1698)</f>
        <v>0.22749999999999998</v>
      </c>
      <c r="V1699" s="17">
        <f>Q1699*Q1698/'Advanced - Road'!$S$33</f>
        <v>95.974317505262064</v>
      </c>
      <c r="W1699" s="17">
        <f t="shared" ref="W1699" si="16753">W1698</f>
        <v>95.976821089601856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0.28299999999999997</v>
      </c>
      <c r="J1700" s="32">
        <f>VLOOKUP($C1700,'Four Factors - Road'!$B:$O,9,FALSE)/100</f>
        <v>0.14599999999999999</v>
      </c>
      <c r="K1700" s="32">
        <f>VLOOKUP($C1700,'Four Factors - Road'!$B:$O,10,FALSE)/100</f>
        <v>0.23800000000000002</v>
      </c>
      <c r="L1700" s="32">
        <f>VLOOKUP($C1700,'Four Factors - Road'!$B:$O,11,FALSE)/100</f>
        <v>0.49700000000000005</v>
      </c>
      <c r="M1700" s="32">
        <f>VLOOKUP($C1700,'Four Factors - Road'!$B:$O,12,FALSE)</f>
        <v>0.27400000000000002</v>
      </c>
      <c r="N1700" s="32">
        <f>VLOOKUP($C1700,'Four Factors - Road'!$B:$O,13,FALSE)/100</f>
        <v>0.13</v>
      </c>
      <c r="O1700" s="32">
        <f>VLOOKUP($C1700,'Four Factors - Road'!$B:$O,14,FALSE)/100</f>
        <v>0.21299999999999999</v>
      </c>
      <c r="P1700" s="21">
        <f>VLOOKUP($C1700,'Advanced - Road'!B:T,18,FALSE)</f>
        <v>93.64</v>
      </c>
      <c r="Q1700" s="21">
        <f>(P1700+'Advanced - Road'!$S$33)/2</f>
        <v>96.230460878885324</v>
      </c>
      <c r="R1700" s="32">
        <f t="shared" ref="R1700" si="16757">AVERAGE(H1700,L1701)</f>
        <v>0.49950000000000006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0.14399999999999999</v>
      </c>
      <c r="U1700" s="32">
        <f t="shared" ref="U1700" si="16760">AVERAGE(K1700,O1701)</f>
        <v>0.23649999999999999</v>
      </c>
      <c r="V1700" s="21">
        <f>Q1700*Q1701/'Advanced - Home'!$S$33</f>
        <v>98.126635513963436</v>
      </c>
      <c r="W1700" s="21">
        <f t="shared" ref="W1700" si="16761">AVERAGE(V1700:V1701)</f>
        <v>98.124075917833494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100.76288317256162</v>
      </c>
      <c r="R1701" s="32">
        <f t="shared" ref="R1701" si="16769">AVERAGE(H1701,L1700)</f>
        <v>0.54400000000000004</v>
      </c>
      <c r="S1701" s="32">
        <f t="shared" ref="S1701" si="16770">AVERAGE(I1701,M1700)</f>
        <v>0.26450000000000001</v>
      </c>
      <c r="T1701" s="32">
        <f t="shared" ref="T1701" si="16771">AVERAGE(J1701,N1700)</f>
        <v>0.13550000000000001</v>
      </c>
      <c r="U1701" s="32">
        <f t="shared" ref="U1701" si="16772">AVERAGE(K1701,O1700)</f>
        <v>0.2195</v>
      </c>
      <c r="V1701" s="21">
        <f>Q1701*Q1700/'Advanced - Road'!$S$33</f>
        <v>98.121516321703552</v>
      </c>
      <c r="W1701" s="21">
        <f t="shared" ref="W1701" si="16773">W1700</f>
        <v>98.124075917833494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0.28299999999999997</v>
      </c>
      <c r="J1702" s="31">
        <f>VLOOKUP($C1702,'Four Factors - Road'!$B:$O,9,FALSE)/100</f>
        <v>0.14599999999999999</v>
      </c>
      <c r="K1702" s="31">
        <f>VLOOKUP($C1702,'Four Factors - Road'!$B:$O,10,FALSE)/100</f>
        <v>0.23800000000000002</v>
      </c>
      <c r="L1702" s="31">
        <f>VLOOKUP($C1702,'Four Factors - Road'!$B:$O,11,FALSE)/100</f>
        <v>0.49700000000000005</v>
      </c>
      <c r="M1702" s="31">
        <f>VLOOKUP($C1702,'Four Factors - Road'!$B:$O,12,FALSE)</f>
        <v>0.27400000000000002</v>
      </c>
      <c r="N1702" s="31">
        <f>VLOOKUP($C1702,'Four Factors - Road'!$B:$O,13,FALSE)/100</f>
        <v>0.13</v>
      </c>
      <c r="O1702" s="31">
        <f>VLOOKUP($C1702,'Four Factors - Road'!$B:$O,14,FALSE)/100</f>
        <v>0.21299999999999999</v>
      </c>
      <c r="P1702" s="17">
        <f>VLOOKUP($C1702,'Advanced - Road'!B:T,18,FALSE)</f>
        <v>93.64</v>
      </c>
      <c r="Q1702" s="17">
        <f>(P1702+'Advanced - Road'!$S$33)/2</f>
        <v>96.230460878885324</v>
      </c>
      <c r="R1702" s="31">
        <f t="shared" ref="R1702" si="16777">AVERAGE(H1702,L1703)</f>
        <v>0.51550000000000007</v>
      </c>
      <c r="S1702" s="31">
        <f t="shared" ref="S1702" si="16778">AVERAGE(I1702,M1703)</f>
        <v>0.26</v>
      </c>
      <c r="T1702" s="31">
        <f t="shared" ref="T1702" si="16779">AVERAGE(J1702,N1703)</f>
        <v>0.14749999999999999</v>
      </c>
      <c r="U1702" s="31">
        <f t="shared" ref="U1702" si="16780">AVERAGE(K1702,O1703)</f>
        <v>0.24200000000000002</v>
      </c>
      <c r="V1702" s="17">
        <f>Q1702*Q1703/'Advanced - Home'!$S$33</f>
        <v>97.970821575458459</v>
      </c>
      <c r="W1702" s="17">
        <f t="shared" ref="W1702" si="16781">AVERAGE(V1702:V1703)</f>
        <v>97.968266043676095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0.54500000000000004</v>
      </c>
      <c r="I1703" s="31">
        <f>VLOOKUP($C1703,'Four Factors - Home'!$B:$O,8,FALSE)</f>
        <v>0.312</v>
      </c>
      <c r="J1703" s="31">
        <f>VLOOKUP($C1703,'Four Factors - Home'!$B:$O,9,FALSE)/100</f>
        <v>0.13800000000000001</v>
      </c>
      <c r="K1703" s="31">
        <f>VLOOKUP($C1703,'Four Factors - Home'!$B:$O,10,FALSE)/100</f>
        <v>0.252</v>
      </c>
      <c r="L1703" s="31">
        <f>VLOOKUP($C1703,'Four Factors - Home'!$B:$O,11,FALSE)/100</f>
        <v>0.50900000000000001</v>
      </c>
      <c r="M1703" s="31">
        <f>VLOOKUP($C1703,'Four Factors - Home'!$B:$O,12,FALSE)</f>
        <v>0.23699999999999999</v>
      </c>
      <c r="N1703" s="31">
        <f>VLOOKUP($C1703,'Four Factors - Home'!$B:$O,13,FALSE)/100</f>
        <v>0.14899999999999999</v>
      </c>
      <c r="O1703" s="31">
        <f>VLOOKUP($C1703,'Four Factors - Home'!$B:$O,14,FALSE)/100</f>
        <v>0.24600000000000002</v>
      </c>
      <c r="P1703" s="17">
        <f>VLOOKUP($C1703,'Advanced - Home'!B:T,18,FALSE)</f>
        <v>102.39</v>
      </c>
      <c r="Q1703" s="17">
        <f>(P1703+'Advanced - Home'!$S$33)/2</f>
        <v>100.60288317256162</v>
      </c>
      <c r="R1703" s="31">
        <f t="shared" ref="R1703" si="16789">AVERAGE(H1703,L1702)</f>
        <v>0.52100000000000002</v>
      </c>
      <c r="S1703" s="31">
        <f t="shared" ref="S1703" si="16790">AVERAGE(I1703,M1702)</f>
        <v>0.29300000000000004</v>
      </c>
      <c r="T1703" s="31">
        <f t="shared" ref="T1703" si="16791">AVERAGE(J1703,N1702)</f>
        <v>0.13400000000000001</v>
      </c>
      <c r="U1703" s="31">
        <f t="shared" ref="U1703" si="16792">AVERAGE(K1703,O1702)</f>
        <v>0.23249999999999998</v>
      </c>
      <c r="V1703" s="17">
        <f>Q1703*Q1702/'Advanced - Road'!$S$33</f>
        <v>97.965710511893747</v>
      </c>
      <c r="W1703" s="17">
        <f t="shared" ref="W1703" si="16793">W1702</f>
        <v>97.968266043676095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0.28299999999999997</v>
      </c>
      <c r="J1704" s="32">
        <f>VLOOKUP($C1704,'Four Factors - Road'!$B:$O,9,FALSE)/100</f>
        <v>0.14599999999999999</v>
      </c>
      <c r="K1704" s="32">
        <f>VLOOKUP($C1704,'Four Factors - Road'!$B:$O,10,FALSE)/100</f>
        <v>0.23800000000000002</v>
      </c>
      <c r="L1704" s="32">
        <f>VLOOKUP($C1704,'Four Factors - Road'!$B:$O,11,FALSE)/100</f>
        <v>0.49700000000000005</v>
      </c>
      <c r="M1704" s="32">
        <f>VLOOKUP($C1704,'Four Factors - Road'!$B:$O,12,FALSE)</f>
        <v>0.27400000000000002</v>
      </c>
      <c r="N1704" s="32">
        <f>VLOOKUP($C1704,'Four Factors - Road'!$B:$O,13,FALSE)/100</f>
        <v>0.13</v>
      </c>
      <c r="O1704" s="32">
        <f>VLOOKUP($C1704,'Four Factors - Road'!$B:$O,14,FALSE)/100</f>
        <v>0.21299999999999999</v>
      </c>
      <c r="P1704" s="21">
        <f>VLOOKUP($C1704,'Advanced - Road'!B:T,18,FALSE)</f>
        <v>93.64</v>
      </c>
      <c r="Q1704" s="21">
        <f>(P1704+'Advanced - Road'!$S$33)/2</f>
        <v>96.230460878885324</v>
      </c>
      <c r="R1704" s="32">
        <f t="shared" ref="R1704" si="16797">AVERAGE(H1704,L1705)</f>
        <v>0.50950000000000006</v>
      </c>
      <c r="S1704" s="32">
        <f t="shared" ref="S1704" si="16798">AVERAGE(I1704,M1705)</f>
        <v>0.28200000000000003</v>
      </c>
      <c r="T1704" s="32">
        <f t="shared" ref="T1704" si="16799">AVERAGE(J1704,N1705)</f>
        <v>0.14799999999999999</v>
      </c>
      <c r="U1704" s="32">
        <f t="shared" ref="U1704" si="16800">AVERAGE(K1704,O1705)</f>
        <v>0.23849999999999999</v>
      </c>
      <c r="V1704" s="21">
        <f>Q1704*Q1705/'Advanced - Home'!$S$33</f>
        <v>96.149746169181498</v>
      </c>
      <c r="W1704" s="21">
        <f t="shared" ref="W1704" si="16801">AVERAGE(V1704:V1705)</f>
        <v>96.147238139461535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0.52500000000000002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98.732883172561628</v>
      </c>
      <c r="R1705" s="32">
        <f t="shared" ref="R1705" si="16809">AVERAGE(H1705,L1704)</f>
        <v>0.51100000000000001</v>
      </c>
      <c r="S1705" s="32">
        <f t="shared" ref="S1705" si="16810">AVERAGE(I1705,M1704)</f>
        <v>0.26250000000000001</v>
      </c>
      <c r="T1705" s="32">
        <f t="shared" ref="T1705" si="16811">AVERAGE(J1705,N1704)</f>
        <v>0.13100000000000001</v>
      </c>
      <c r="U1705" s="32">
        <f t="shared" ref="U1705" si="16812">AVERAGE(K1705,O1704)</f>
        <v>0.20450000000000002</v>
      </c>
      <c r="V1705" s="21">
        <f>Q1705*Q1704/'Advanced - Road'!$S$33</f>
        <v>96.144730109741559</v>
      </c>
      <c r="W1705" s="21">
        <f t="shared" ref="W1705" si="16813">W1704</f>
        <v>96.147238139461535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0.28299999999999997</v>
      </c>
      <c r="J1706" s="31">
        <f>VLOOKUP($C1706,'Four Factors - Road'!$B:$O,9,FALSE)/100</f>
        <v>0.14599999999999999</v>
      </c>
      <c r="K1706" s="31">
        <f>VLOOKUP($C1706,'Four Factors - Road'!$B:$O,10,FALSE)/100</f>
        <v>0.23800000000000002</v>
      </c>
      <c r="L1706" s="31">
        <f>VLOOKUP($C1706,'Four Factors - Road'!$B:$O,11,FALSE)/100</f>
        <v>0.49700000000000005</v>
      </c>
      <c r="M1706" s="31">
        <f>VLOOKUP($C1706,'Four Factors - Road'!$B:$O,12,FALSE)</f>
        <v>0.27400000000000002</v>
      </c>
      <c r="N1706" s="31">
        <f>VLOOKUP($C1706,'Four Factors - Road'!$B:$O,13,FALSE)/100</f>
        <v>0.13</v>
      </c>
      <c r="O1706" s="31">
        <f>VLOOKUP($C1706,'Four Factors - Road'!$B:$O,14,FALSE)/100</f>
        <v>0.21299999999999999</v>
      </c>
      <c r="P1706" s="17">
        <f>VLOOKUP($C1706,'Advanced - Road'!B:T,18,FALSE)</f>
        <v>93.64</v>
      </c>
      <c r="Q1706" s="17">
        <f>(P1706+'Advanced - Road'!$S$33)/2</f>
        <v>96.230460878885324</v>
      </c>
      <c r="R1706" s="31">
        <f t="shared" ref="R1706" si="16817">AVERAGE(H1706,L1707)</f>
        <v>0.505</v>
      </c>
      <c r="S1706" s="31">
        <f t="shared" ref="S1706" si="16818">AVERAGE(I1706,M1707)</f>
        <v>0.28200000000000003</v>
      </c>
      <c r="T1706" s="31">
        <f t="shared" ref="T1706" si="16819">AVERAGE(J1706,N1707)</f>
        <v>0.14849999999999999</v>
      </c>
      <c r="U1706" s="31">
        <f t="shared" ref="U1706" si="16820">AVERAGE(K1706,O1707)</f>
        <v>0.24299999999999999</v>
      </c>
      <c r="V1706" s="17">
        <f>Q1706*Q1707/'Advanced - Home'!$S$33</f>
        <v>96.047493272037585</v>
      </c>
      <c r="W1706" s="17">
        <f t="shared" ref="W1706" si="16821">AVERAGE(V1706:V1707)</f>
        <v>96.044987909545711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0.53799999999999992</v>
      </c>
      <c r="I1707" s="31">
        <f>VLOOKUP($C1707,'Four Factors - Home'!$B:$O,8,FALSE)</f>
        <v>0.29599999999999999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0.48799999999999999</v>
      </c>
      <c r="M1707" s="31">
        <f>VLOOKUP($C1707,'Four Factors - Home'!$B:$O,12,FALSE)</f>
        <v>0.28100000000000003</v>
      </c>
      <c r="N1707" s="31">
        <f>VLOOKUP($C1707,'Four Factors - Home'!$B:$O,13,FALSE)/100</f>
        <v>0.151</v>
      </c>
      <c r="O1707" s="31">
        <f>VLOOKUP($C1707,'Four Factors - Home'!$B:$O,14,FALSE)/100</f>
        <v>0.248</v>
      </c>
      <c r="P1707" s="17">
        <f>VLOOKUP($C1707,'Advanced - Home'!B:T,18,FALSE)</f>
        <v>98.44</v>
      </c>
      <c r="Q1707" s="17">
        <f>(P1707+'Advanced - Home'!$S$33)/2</f>
        <v>98.62788317256161</v>
      </c>
      <c r="R1707" s="31">
        <f t="shared" ref="R1707" si="16829">AVERAGE(H1707,L1706)</f>
        <v>0.51749999999999996</v>
      </c>
      <c r="S1707" s="31">
        <f t="shared" ref="S1707" si="16830">AVERAGE(I1707,M1706)</f>
        <v>0.28500000000000003</v>
      </c>
      <c r="T1707" s="31">
        <f t="shared" ref="T1707" si="16831">AVERAGE(J1707,N1706)</f>
        <v>0.13300000000000001</v>
      </c>
      <c r="U1707" s="31">
        <f t="shared" ref="U1707" si="16832">AVERAGE(K1707,O1706)</f>
        <v>0.217</v>
      </c>
      <c r="V1707" s="17">
        <f>Q1707*Q1706/'Advanced - Road'!$S$33</f>
        <v>96.042482547053851</v>
      </c>
      <c r="W1707" s="17">
        <f t="shared" ref="W1707" si="16833">W1706</f>
        <v>96.044987909545711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0.28299999999999997</v>
      </c>
      <c r="J1708" s="32">
        <f>VLOOKUP($C1708,'Four Factors - Road'!$B:$O,9,FALSE)/100</f>
        <v>0.14599999999999999</v>
      </c>
      <c r="K1708" s="32">
        <f>VLOOKUP($C1708,'Four Factors - Road'!$B:$O,10,FALSE)/100</f>
        <v>0.23800000000000002</v>
      </c>
      <c r="L1708" s="32">
        <f>VLOOKUP($C1708,'Four Factors - Road'!$B:$O,11,FALSE)/100</f>
        <v>0.49700000000000005</v>
      </c>
      <c r="M1708" s="32">
        <f>VLOOKUP($C1708,'Four Factors - Road'!$B:$O,12,FALSE)</f>
        <v>0.27400000000000002</v>
      </c>
      <c r="N1708" s="32">
        <f>VLOOKUP($C1708,'Four Factors - Road'!$B:$O,13,FALSE)/100</f>
        <v>0.13</v>
      </c>
      <c r="O1708" s="32">
        <f>VLOOKUP($C1708,'Four Factors - Road'!$B:$O,14,FALSE)/100</f>
        <v>0.21299999999999999</v>
      </c>
      <c r="P1708" s="21">
        <f>VLOOKUP($C1708,'Advanced - Road'!B:T,18,FALSE)</f>
        <v>93.64</v>
      </c>
      <c r="Q1708" s="21">
        <f>(P1708+'Advanced - Road'!$S$33)/2</f>
        <v>96.230460878885324</v>
      </c>
      <c r="R1708" s="32">
        <f t="shared" ref="R1708" si="16837">AVERAGE(H1708,L1709)</f>
        <v>0.52700000000000002</v>
      </c>
      <c r="S1708" s="32">
        <f t="shared" ref="S1708" si="16838">AVERAGE(I1708,M1709)</f>
        <v>0.27549999999999997</v>
      </c>
      <c r="T1708" s="32">
        <f t="shared" ref="T1708" si="16839">AVERAGE(J1708,N1709)</f>
        <v>0.14500000000000002</v>
      </c>
      <c r="U1708" s="32">
        <f t="shared" ref="U1708" si="16840">AVERAGE(K1708,O1709)</f>
        <v>0.23599999999999999</v>
      </c>
      <c r="V1708" s="21">
        <f>Q1708*Q1709/'Advanced - Home'!$S$33</f>
        <v>96.977507717489217</v>
      </c>
      <c r="W1708" s="21">
        <f t="shared" ref="W1708" si="16841">AVERAGE(V1708:V1709)</f>
        <v>96.974978095922708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0.51500000000000001</v>
      </c>
      <c r="I1709" s="32">
        <f>VLOOKUP($C1709,'Four Factors - Home'!$B:$O,8,FALSE)</f>
        <v>0.26200000000000001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0.26400000000000001</v>
      </c>
      <c r="L1709" s="32">
        <f>VLOOKUP($C1709,'Four Factors - Home'!$B:$O,11,FALSE)/100</f>
        <v>0.53200000000000003</v>
      </c>
      <c r="M1709" s="32">
        <f>VLOOKUP($C1709,'Four Factors - Home'!$B:$O,12,FALSE)</f>
        <v>0.26800000000000002</v>
      </c>
      <c r="N1709" s="32">
        <f>VLOOKUP($C1709,'Four Factors - Home'!$B:$O,13,FALSE)/100</f>
        <v>0.14400000000000002</v>
      </c>
      <c r="O1709" s="32">
        <f>VLOOKUP($C1709,'Four Factors - Home'!$B:$O,14,FALSE)/100</f>
        <v>0.23399999999999999</v>
      </c>
      <c r="P1709" s="21">
        <f>VLOOKUP($C1709,'Advanced - Home'!B:T,18,FALSE)</f>
        <v>100.35</v>
      </c>
      <c r="Q1709" s="21">
        <f>(P1709+'Advanced - Home'!$S$33)/2</f>
        <v>99.582883172561623</v>
      </c>
      <c r="R1709" s="32">
        <f t="shared" ref="R1709" si="16849">AVERAGE(H1709,L1708)</f>
        <v>0.50600000000000001</v>
      </c>
      <c r="S1709" s="32">
        <f t="shared" ref="S1709" si="16850">AVERAGE(I1709,M1708)</f>
        <v>0.26800000000000002</v>
      </c>
      <c r="T1709" s="32">
        <f t="shared" ref="T1709" si="16851">AVERAGE(J1709,N1708)</f>
        <v>0.13850000000000001</v>
      </c>
      <c r="U1709" s="32">
        <f t="shared" ref="U1709" si="16852">AVERAGE(K1709,O1708)</f>
        <v>0.23849999999999999</v>
      </c>
      <c r="V1709" s="21">
        <f>Q1709*Q1708/'Advanced - Road'!$S$33</f>
        <v>96.972448474356199</v>
      </c>
      <c r="W1709" s="21">
        <f t="shared" ref="W1709" si="16853">W1708</f>
        <v>96.974978095922708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0.28299999999999997</v>
      </c>
      <c r="J1710" s="31">
        <f>VLOOKUP($C1710,'Four Factors - Road'!$B:$O,9,FALSE)/100</f>
        <v>0.14599999999999999</v>
      </c>
      <c r="K1710" s="31">
        <f>VLOOKUP($C1710,'Four Factors - Road'!$B:$O,10,FALSE)/100</f>
        <v>0.23800000000000002</v>
      </c>
      <c r="L1710" s="31">
        <f>VLOOKUP($C1710,'Four Factors - Road'!$B:$O,11,FALSE)/100</f>
        <v>0.49700000000000005</v>
      </c>
      <c r="M1710" s="31">
        <f>VLOOKUP($C1710,'Four Factors - Road'!$B:$O,12,FALSE)</f>
        <v>0.27400000000000002</v>
      </c>
      <c r="N1710" s="31">
        <f>VLOOKUP($C1710,'Four Factors - Road'!$B:$O,13,FALSE)/100</f>
        <v>0.13</v>
      </c>
      <c r="O1710" s="31">
        <f>VLOOKUP($C1710,'Four Factors - Road'!$B:$O,14,FALSE)/100</f>
        <v>0.21299999999999999</v>
      </c>
      <c r="P1710" s="17">
        <f>VLOOKUP($C1710,'Advanced - Road'!B:T,18,FALSE)</f>
        <v>93.64</v>
      </c>
      <c r="Q1710" s="17">
        <f>(P1710+'Advanced - Road'!$S$33)/2</f>
        <v>96.230460878885324</v>
      </c>
      <c r="R1710" s="31">
        <f t="shared" ref="R1710" si="16857">AVERAGE(H1710,L1711)</f>
        <v>0.49950000000000006</v>
      </c>
      <c r="S1710" s="31">
        <f t="shared" ref="S1710" si="16858">AVERAGE(I1710,M1711)</f>
        <v>0.3175</v>
      </c>
      <c r="T1710" s="31">
        <f t="shared" ref="T1710" si="16859">AVERAGE(J1710,N1711)</f>
        <v>0.14849999999999999</v>
      </c>
      <c r="U1710" s="31">
        <f t="shared" ref="U1710" si="16860">AVERAGE(K1710,O1711)</f>
        <v>0.22500000000000001</v>
      </c>
      <c r="V1710" s="17">
        <f>Q1710*Q1711/'Advanced - Home'!$S$33</f>
        <v>94.810720135154313</v>
      </c>
      <c r="W1710" s="17">
        <f t="shared" ref="W1710" si="16861">AVERAGE(V1710:V1711)</f>
        <v>94.808247033421395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0.46899999999999997</v>
      </c>
      <c r="I1711" s="31">
        <f>VLOOKUP($C1711,'Four Factors - Home'!$B:$O,8,FALSE)</f>
        <v>0.29699999999999999</v>
      </c>
      <c r="J1711" s="31">
        <f>VLOOKUP($C1711,'Four Factors - Home'!$B:$O,9,FALSE)/100</f>
        <v>0.14199999999999999</v>
      </c>
      <c r="K1711" s="31">
        <f>VLOOKUP($C1711,'Four Factors - Home'!$B:$O,10,FALSE)/100</f>
        <v>0.27399999999999997</v>
      </c>
      <c r="L1711" s="31">
        <f>VLOOKUP($C1711,'Four Factors - Home'!$B:$O,11,FALSE)/100</f>
        <v>0.47700000000000004</v>
      </c>
      <c r="M1711" s="31">
        <f>VLOOKUP($C1711,'Four Factors - Home'!$B:$O,12,FALSE)</f>
        <v>0.35199999999999998</v>
      </c>
      <c r="N1711" s="31">
        <f>VLOOKUP($C1711,'Four Factors - Home'!$B:$O,13,FALSE)/100</f>
        <v>0.151</v>
      </c>
      <c r="O1711" s="31">
        <f>VLOOKUP($C1711,'Four Factors - Home'!$B:$O,14,FALSE)/100</f>
        <v>0.21199999999999999</v>
      </c>
      <c r="P1711" s="17">
        <f>VLOOKUP($C1711,'Advanced - Home'!B:T,18,FALSE)</f>
        <v>95.9</v>
      </c>
      <c r="Q1711" s="17">
        <f>(P1711+'Advanced - Home'!$S$33)/2</f>
        <v>97.357883172561628</v>
      </c>
      <c r="R1711" s="31">
        <f t="shared" ref="R1711" si="16869">AVERAGE(H1711,L1710)</f>
        <v>0.48299999999999998</v>
      </c>
      <c r="S1711" s="31">
        <f t="shared" ref="S1711" si="16870">AVERAGE(I1711,M1710)</f>
        <v>0.28549999999999998</v>
      </c>
      <c r="T1711" s="31">
        <f t="shared" ref="T1711" si="16871">AVERAGE(J1711,N1710)</f>
        <v>0.13600000000000001</v>
      </c>
      <c r="U1711" s="31">
        <f t="shared" ref="U1711" si="16872">AVERAGE(K1711,O1710)</f>
        <v>0.24349999999999999</v>
      </c>
      <c r="V1711" s="17">
        <f>Q1711*Q1710/'Advanced - Road'!$S$33</f>
        <v>94.805773931688478</v>
      </c>
      <c r="W1711" s="17">
        <f t="shared" ref="W1711" si="16873">W1710</f>
        <v>94.808247033421395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0.28299999999999997</v>
      </c>
      <c r="J1712" s="32">
        <f>VLOOKUP($C1712,'Four Factors - Road'!$B:$O,9,FALSE)/100</f>
        <v>0.14599999999999999</v>
      </c>
      <c r="K1712" s="32">
        <f>VLOOKUP($C1712,'Four Factors - Road'!$B:$O,10,FALSE)/100</f>
        <v>0.23800000000000002</v>
      </c>
      <c r="L1712" s="32">
        <f>VLOOKUP($C1712,'Four Factors - Road'!$B:$O,11,FALSE)/100</f>
        <v>0.49700000000000005</v>
      </c>
      <c r="M1712" s="32">
        <f>VLOOKUP($C1712,'Four Factors - Road'!$B:$O,12,FALSE)</f>
        <v>0.27400000000000002</v>
      </c>
      <c r="N1712" s="32">
        <f>VLOOKUP($C1712,'Four Factors - Road'!$B:$O,13,FALSE)/100</f>
        <v>0.13</v>
      </c>
      <c r="O1712" s="32">
        <f>VLOOKUP($C1712,'Four Factors - Road'!$B:$O,14,FALSE)/100</f>
        <v>0.21299999999999999</v>
      </c>
      <c r="P1712" s="21">
        <f>VLOOKUP($C1712,'Advanced - Road'!B:T,18,FALSE)</f>
        <v>93.64</v>
      </c>
      <c r="Q1712" s="21">
        <f>(P1712+'Advanced - Road'!$S$33)/2</f>
        <v>96.230460878885324</v>
      </c>
      <c r="R1712" s="32">
        <f t="shared" ref="R1712" si="16877">AVERAGE(H1712,L1713)</f>
        <v>0.50550000000000006</v>
      </c>
      <c r="S1712" s="32">
        <f t="shared" ref="S1712" si="16878">AVERAGE(I1712,M1713)</f>
        <v>0.27249999999999996</v>
      </c>
      <c r="T1712" s="32">
        <f t="shared" ref="T1712" si="16879">AVERAGE(J1712,N1713)</f>
        <v>0.14000000000000001</v>
      </c>
      <c r="U1712" s="32">
        <f t="shared" ref="U1712" si="16880">AVERAGE(K1712,O1713)</f>
        <v>0.23</v>
      </c>
      <c r="V1712" s="21">
        <f>Q1712*Q1713/'Advanced - Home'!$S$33</f>
        <v>95.925763632580569</v>
      </c>
      <c r="W1712" s="21">
        <f t="shared" ref="W1712" si="16881">AVERAGE(V1712:V1713)</f>
        <v>95.923261445360254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0.53100000000000003</v>
      </c>
      <c r="I1713" s="32">
        <f>VLOOKUP($C1713,'Four Factors - Home'!$B:$O,8,FALSE)</f>
        <v>0.27100000000000002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0.221</v>
      </c>
      <c r="L1713" s="32">
        <f>VLOOKUP($C1713,'Four Factors - Home'!$B:$O,11,FALSE)/100</f>
        <v>0.48899999999999999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0.222</v>
      </c>
      <c r="P1713" s="21">
        <f>VLOOKUP($C1713,'Advanced - Home'!B:T,18,FALSE)</f>
        <v>98.19</v>
      </c>
      <c r="Q1713" s="21">
        <f>(P1713+'Advanced - Home'!$S$33)/2</f>
        <v>98.50288317256161</v>
      </c>
      <c r="R1713" s="32">
        <f t="shared" ref="R1713" si="16889">AVERAGE(H1713,L1712)</f>
        <v>0.51400000000000001</v>
      </c>
      <c r="S1713" s="32">
        <f t="shared" ref="S1713" si="16890">AVERAGE(I1713,M1712)</f>
        <v>0.27250000000000002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0.217</v>
      </c>
      <c r="V1713" s="21">
        <f>Q1713*Q1712/'Advanced - Road'!$S$33</f>
        <v>95.920759258139938</v>
      </c>
      <c r="W1713" s="21">
        <f t="shared" ref="W1713" si="16893">W1712</f>
        <v>95.923261445360254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0.28299999999999997</v>
      </c>
      <c r="J1714" s="31">
        <f>VLOOKUP($C1714,'Four Factors - Road'!$B:$O,9,FALSE)/100</f>
        <v>0.14599999999999999</v>
      </c>
      <c r="K1714" s="31">
        <f>VLOOKUP($C1714,'Four Factors - Road'!$B:$O,10,FALSE)/100</f>
        <v>0.23800000000000002</v>
      </c>
      <c r="L1714" s="31">
        <f>VLOOKUP($C1714,'Four Factors - Road'!$B:$O,11,FALSE)/100</f>
        <v>0.49700000000000005</v>
      </c>
      <c r="M1714" s="31">
        <f>VLOOKUP($C1714,'Four Factors - Road'!$B:$O,12,FALSE)</f>
        <v>0.27400000000000002</v>
      </c>
      <c r="N1714" s="31">
        <f>VLOOKUP($C1714,'Four Factors - Road'!$B:$O,13,FALSE)/100</f>
        <v>0.13</v>
      </c>
      <c r="O1714" s="31">
        <f>VLOOKUP($C1714,'Four Factors - Road'!$B:$O,14,FALSE)/100</f>
        <v>0.21299999999999999</v>
      </c>
      <c r="P1714" s="17">
        <f>VLOOKUP($C1714,'Advanced - Road'!B:T,18,FALSE)</f>
        <v>93.64</v>
      </c>
      <c r="Q1714" s="17">
        <f>(P1714+'Advanced - Road'!$S$33)/2</f>
        <v>96.230460878885324</v>
      </c>
      <c r="R1714" s="31">
        <f t="shared" ref="R1714" si="16897">AVERAGE(H1714,L1715)</f>
        <v>0.52300000000000002</v>
      </c>
      <c r="S1714" s="31">
        <f t="shared" ref="S1714" si="16898">AVERAGE(I1714,M1715)</f>
        <v>0.29299999999999998</v>
      </c>
      <c r="T1714" s="31">
        <f t="shared" ref="T1714" si="16899">AVERAGE(J1714,N1715)</f>
        <v>0.154</v>
      </c>
      <c r="U1714" s="31">
        <f t="shared" ref="U1714" si="16900">AVERAGE(K1714,O1715)</f>
        <v>0.23599999999999999</v>
      </c>
      <c r="V1714" s="17">
        <f>Q1714*Q1715/'Advanced - Home'!$S$33</f>
        <v>95.98906304509822</v>
      </c>
      <c r="W1714" s="17">
        <f t="shared" ref="W1714" si="16901">AVERAGE(V1714:V1715)</f>
        <v>95.9865592067367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0.53500000000000003</v>
      </c>
      <c r="I1715" s="31">
        <f>VLOOKUP($C1715,'Four Factors - Home'!$B:$O,8,FALSE)</f>
        <v>0.29599999999999999</v>
      </c>
      <c r="J1715" s="31">
        <f>VLOOKUP($C1715,'Four Factors - Home'!$B:$O,9,FALSE)/100</f>
        <v>0.14099999999999999</v>
      </c>
      <c r="K1715" s="31">
        <f>VLOOKUP($C1715,'Four Factors - Home'!$B:$O,10,FALSE)/100</f>
        <v>0.21199999999999999</v>
      </c>
      <c r="L1715" s="31">
        <f>VLOOKUP($C1715,'Four Factors - Home'!$B:$O,11,FALSE)/100</f>
        <v>0.52400000000000002</v>
      </c>
      <c r="M1715" s="31">
        <f>VLOOKUP($C1715,'Four Factors - Home'!$B:$O,12,FALSE)</f>
        <v>0.30299999999999999</v>
      </c>
      <c r="N1715" s="31">
        <f>VLOOKUP($C1715,'Four Factors - Home'!$B:$O,13,FALSE)/100</f>
        <v>0.16200000000000001</v>
      </c>
      <c r="O1715" s="31">
        <f>VLOOKUP($C1715,'Four Factors - Home'!$B:$O,14,FALSE)/100</f>
        <v>0.23399999999999999</v>
      </c>
      <c r="P1715" s="17">
        <f>VLOOKUP($C1715,'Advanced - Home'!B:T,18,FALSE)</f>
        <v>98.32</v>
      </c>
      <c r="Q1715" s="17">
        <f>(P1715+'Advanced - Home'!$S$33)/2</f>
        <v>98.567883172561608</v>
      </c>
      <c r="R1715" s="31">
        <f t="shared" ref="R1715" si="16909">AVERAGE(H1715,L1714)</f>
        <v>0.51600000000000001</v>
      </c>
      <c r="S1715" s="31">
        <f t="shared" ref="S1715" si="16910">AVERAGE(I1715,M1714)</f>
        <v>0.28500000000000003</v>
      </c>
      <c r="T1715" s="31">
        <f t="shared" ref="T1715" si="16911">AVERAGE(J1715,N1714)</f>
        <v>0.13550000000000001</v>
      </c>
      <c r="U1715" s="31">
        <f t="shared" ref="U1715" si="16912">AVERAGE(K1715,O1714)</f>
        <v>0.21249999999999999</v>
      </c>
      <c r="V1715" s="17">
        <f>Q1715*Q1714/'Advanced - Road'!$S$33</f>
        <v>95.984055368375181</v>
      </c>
      <c r="W1715" s="17">
        <f t="shared" ref="W1715" si="16913">W1714</f>
        <v>95.9865592067367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0.28299999999999997</v>
      </c>
      <c r="J1716" s="32">
        <f>VLOOKUP($C1716,'Four Factors - Road'!$B:$O,9,FALSE)/100</f>
        <v>0.14599999999999999</v>
      </c>
      <c r="K1716" s="32">
        <f>VLOOKUP($C1716,'Four Factors - Road'!$B:$O,10,FALSE)/100</f>
        <v>0.23800000000000002</v>
      </c>
      <c r="L1716" s="32">
        <f>VLOOKUP($C1716,'Four Factors - Road'!$B:$O,11,FALSE)/100</f>
        <v>0.49700000000000005</v>
      </c>
      <c r="M1716" s="32">
        <f>VLOOKUP($C1716,'Four Factors - Road'!$B:$O,12,FALSE)</f>
        <v>0.27400000000000002</v>
      </c>
      <c r="N1716" s="32">
        <f>VLOOKUP($C1716,'Four Factors - Road'!$B:$O,13,FALSE)/100</f>
        <v>0.13</v>
      </c>
      <c r="O1716" s="32">
        <f>VLOOKUP($C1716,'Four Factors - Road'!$B:$O,14,FALSE)/100</f>
        <v>0.21299999999999999</v>
      </c>
      <c r="P1716" s="21">
        <f>VLOOKUP($C1716,'Advanced - Road'!B:T,18,FALSE)</f>
        <v>93.64</v>
      </c>
      <c r="Q1716" s="21">
        <f>(P1716+'Advanced - Road'!$S$33)/2</f>
        <v>96.230460878885324</v>
      </c>
      <c r="R1716" s="32">
        <f t="shared" ref="R1716" si="16917">AVERAGE(H1716,L1717)</f>
        <v>0.52600000000000002</v>
      </c>
      <c r="S1716" s="32">
        <f t="shared" ref="S1716" si="16918">AVERAGE(I1716,M1717)</f>
        <v>0.27800000000000002</v>
      </c>
      <c r="T1716" s="32">
        <f t="shared" ref="T1716" si="16919">AVERAGE(J1716,N1717)</f>
        <v>0.14899999999999999</v>
      </c>
      <c r="U1716" s="32">
        <f t="shared" ref="U1716" si="16920">AVERAGE(K1716,O1717)</f>
        <v>0.22750000000000001</v>
      </c>
      <c r="V1716" s="21">
        <f>Q1716*Q1717/'Advanced - Home'!$S$33</f>
        <v>95.171039867947059</v>
      </c>
      <c r="W1716" s="21">
        <f t="shared" ref="W1716" si="16921">AVERAGE(V1716:V1717)</f>
        <v>95.168557367410358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97.727883172561619</v>
      </c>
      <c r="R1717" s="32">
        <f t="shared" ref="R1717" si="16929">AVERAGE(H1717,L1716)</f>
        <v>0.51050000000000006</v>
      </c>
      <c r="S1717" s="32">
        <f t="shared" ref="S1717" si="16930">AVERAGE(I1717,M1716)</f>
        <v>0.28500000000000003</v>
      </c>
      <c r="T1717" s="32">
        <f t="shared" ref="T1717" si="16931">AVERAGE(J1717,N1716)</f>
        <v>0.14000000000000001</v>
      </c>
      <c r="U1717" s="32">
        <f t="shared" ref="U1717" si="16932">AVERAGE(K1717,O1716)</f>
        <v>0.24099999999999999</v>
      </c>
      <c r="V1717" s="21">
        <f>Q1717*Q1716/'Advanced - Road'!$S$33</f>
        <v>95.166074866873657</v>
      </c>
      <c r="W1717" s="21">
        <f t="shared" ref="W1717" si="16933">W1716</f>
        <v>95.168557367410358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0.28299999999999997</v>
      </c>
      <c r="J1718" s="31">
        <f>VLOOKUP($C1718,'Four Factors - Road'!$B:$O,9,FALSE)/100</f>
        <v>0.14599999999999999</v>
      </c>
      <c r="K1718" s="31">
        <f>VLOOKUP($C1718,'Four Factors - Road'!$B:$O,10,FALSE)/100</f>
        <v>0.23800000000000002</v>
      </c>
      <c r="L1718" s="31">
        <f>VLOOKUP($C1718,'Four Factors - Road'!$B:$O,11,FALSE)/100</f>
        <v>0.49700000000000005</v>
      </c>
      <c r="M1718" s="31">
        <f>VLOOKUP($C1718,'Four Factors - Road'!$B:$O,12,FALSE)</f>
        <v>0.27400000000000002</v>
      </c>
      <c r="N1718" s="31">
        <f>VLOOKUP($C1718,'Four Factors - Road'!$B:$O,13,FALSE)/100</f>
        <v>0.13</v>
      </c>
      <c r="O1718" s="31">
        <f>VLOOKUP($C1718,'Four Factors - Road'!$B:$O,14,FALSE)/100</f>
        <v>0.21299999999999999</v>
      </c>
      <c r="P1718" s="17">
        <f>VLOOKUP($C1718,'Advanced - Road'!B:T,18,FALSE)</f>
        <v>93.64</v>
      </c>
      <c r="Q1718" s="17">
        <f>(P1718+'Advanced - Road'!$S$33)/2</f>
        <v>96.230460878885324</v>
      </c>
      <c r="R1718" s="31">
        <f t="shared" ref="R1718" si="16937">AVERAGE(H1718,L1719)</f>
        <v>0.51249999999999996</v>
      </c>
      <c r="S1718" s="31">
        <f t="shared" ref="S1718" si="16938">AVERAGE(I1718,M1719)</f>
        <v>0.26149999999999995</v>
      </c>
      <c r="T1718" s="31">
        <f t="shared" ref="T1718" si="16939">AVERAGE(J1718,N1719)</f>
        <v>0.13850000000000001</v>
      </c>
      <c r="U1718" s="31">
        <f t="shared" ref="U1718" si="16940">AVERAGE(K1718,O1719)</f>
        <v>0.23249999999999998</v>
      </c>
      <c r="V1718" s="17">
        <f>Q1718*Q1719/'Advanced - Home'!$S$33</f>
        <v>97.191751882933545</v>
      </c>
      <c r="W1718" s="17">
        <f t="shared" ref="W1718" si="16941">AVERAGE(V1718:V1719)</f>
        <v>97.189216672889103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0.26300000000000001</v>
      </c>
      <c r="J1719" s="31">
        <f>VLOOKUP($C1719,'Four Factors - Home'!$B:$O,9,FALSE)/100</f>
        <v>0.12300000000000001</v>
      </c>
      <c r="K1719" s="31">
        <f>VLOOKUP($C1719,'Four Factors - Home'!$B:$O,10,FALSE)/100</f>
        <v>0.184</v>
      </c>
      <c r="L1719" s="31">
        <f>VLOOKUP($C1719,'Four Factors - Home'!$B:$O,11,FALSE)/100</f>
        <v>0.503</v>
      </c>
      <c r="M1719" s="31">
        <f>VLOOKUP($C1719,'Four Factors - Home'!$B:$O,12,FALSE)</f>
        <v>0.24</v>
      </c>
      <c r="N1719" s="31">
        <f>VLOOKUP($C1719,'Four Factors - Home'!$B:$O,13,FALSE)/100</f>
        <v>0.13100000000000001</v>
      </c>
      <c r="O1719" s="31">
        <f>VLOOKUP($C1719,'Four Factors - Home'!$B:$O,14,FALSE)/100</f>
        <v>0.22699999999999998</v>
      </c>
      <c r="P1719" s="17">
        <f>VLOOKUP($C1719,'Advanced - Home'!B:T,18,FALSE)</f>
        <v>100.79</v>
      </c>
      <c r="Q1719" s="17">
        <f>(P1719+'Advanced - Home'!$S$33)/2</f>
        <v>99.802883172561621</v>
      </c>
      <c r="R1719" s="31">
        <f t="shared" ref="R1719" si="16949">AVERAGE(H1719,L1718)</f>
        <v>0.5</v>
      </c>
      <c r="S1719" s="31">
        <f t="shared" ref="S1719" si="16950">AVERAGE(I1719,M1718)</f>
        <v>0.26850000000000002</v>
      </c>
      <c r="T1719" s="31">
        <f t="shared" ref="T1719" si="16951">AVERAGE(J1719,N1718)</f>
        <v>0.1265</v>
      </c>
      <c r="U1719" s="31">
        <f t="shared" ref="U1719" si="16952">AVERAGE(K1719,O1718)</f>
        <v>0.19850000000000001</v>
      </c>
      <c r="V1719" s="17">
        <f>Q1719*Q1718/'Advanced - Road'!$S$33</f>
        <v>97.186681462844675</v>
      </c>
      <c r="W1719" s="17">
        <f t="shared" ref="W1719" si="16953">W1718</f>
        <v>97.189216672889103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0.28299999999999997</v>
      </c>
      <c r="J1720" s="32">
        <f>VLOOKUP($C1720,'Four Factors - Road'!$B:$O,9,FALSE)/100</f>
        <v>0.14599999999999999</v>
      </c>
      <c r="K1720" s="32">
        <f>VLOOKUP($C1720,'Four Factors - Road'!$B:$O,10,FALSE)/100</f>
        <v>0.23800000000000002</v>
      </c>
      <c r="L1720" s="32">
        <f>VLOOKUP($C1720,'Four Factors - Road'!$B:$O,11,FALSE)/100</f>
        <v>0.49700000000000005</v>
      </c>
      <c r="M1720" s="32">
        <f>VLOOKUP($C1720,'Four Factors - Road'!$B:$O,12,FALSE)</f>
        <v>0.27400000000000002</v>
      </c>
      <c r="N1720" s="32">
        <f>VLOOKUP($C1720,'Four Factors - Road'!$B:$O,13,FALSE)/100</f>
        <v>0.13</v>
      </c>
      <c r="O1720" s="32">
        <f>VLOOKUP($C1720,'Four Factors - Road'!$B:$O,14,FALSE)/100</f>
        <v>0.21299999999999999</v>
      </c>
      <c r="P1720" s="21">
        <f>VLOOKUP($C1720,'Advanced - Road'!B:T,18,FALSE)</f>
        <v>93.64</v>
      </c>
      <c r="Q1720" s="21">
        <f>(P1720+'Advanced - Road'!$S$33)/2</f>
        <v>96.230460878885324</v>
      </c>
      <c r="R1720" s="32">
        <f t="shared" ref="R1720" si="16957">AVERAGE(H1720,L1721)</f>
        <v>0.51500000000000001</v>
      </c>
      <c r="S1720" s="32">
        <f t="shared" ref="S1720" si="16958">AVERAGE(I1720,M1721)</f>
        <v>0.27300000000000002</v>
      </c>
      <c r="T1720" s="32">
        <f t="shared" ref="T1720" si="16959">AVERAGE(J1720,N1721)</f>
        <v>0.13750000000000001</v>
      </c>
      <c r="U1720" s="32">
        <f t="shared" ref="U1720" si="16960">AVERAGE(K1720,O1721)</f>
        <v>0.2535</v>
      </c>
      <c r="V1720" s="21">
        <f>Q1720*Q1721/'Advanced - Home'!$S$33</f>
        <v>95.891679333532608</v>
      </c>
      <c r="W1720" s="21">
        <f t="shared" ref="W1720" si="16961">AVERAGE(V1720:V1721)</f>
        <v>95.889178035388326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98.467883172561613</v>
      </c>
      <c r="R1721" s="32">
        <f t="shared" ref="R1721" si="16969">AVERAGE(H1721,L1720)</f>
        <v>0.50850000000000006</v>
      </c>
      <c r="S1721" s="32">
        <f t="shared" ref="S1721" si="16970">AVERAGE(I1721,M1720)</f>
        <v>0.252</v>
      </c>
      <c r="T1721" s="32">
        <f t="shared" ref="T1721" si="16971">AVERAGE(J1721,N1720)</f>
        <v>0.13750000000000001</v>
      </c>
      <c r="U1721" s="32">
        <f t="shared" ref="U1721" si="16972">AVERAGE(K1721,O1720)</f>
        <v>0.24299999999999999</v>
      </c>
      <c r="V1721" s="21">
        <f>Q1721*Q1720/'Advanced - Road'!$S$33</f>
        <v>95.886676737244045</v>
      </c>
      <c r="W1721" s="21">
        <f t="shared" ref="W1721" si="16973">W1720</f>
        <v>95.889178035388326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0.28299999999999997</v>
      </c>
      <c r="J1722" s="31">
        <f>VLOOKUP($C1722,'Four Factors - Road'!$B:$O,9,FALSE)/100</f>
        <v>0.14599999999999999</v>
      </c>
      <c r="K1722" s="31">
        <f>VLOOKUP($C1722,'Four Factors - Road'!$B:$O,10,FALSE)/100</f>
        <v>0.23800000000000002</v>
      </c>
      <c r="L1722" s="31">
        <f>VLOOKUP($C1722,'Four Factors - Road'!$B:$O,11,FALSE)/100</f>
        <v>0.49700000000000005</v>
      </c>
      <c r="M1722" s="31">
        <f>VLOOKUP($C1722,'Four Factors - Road'!$B:$O,12,FALSE)</f>
        <v>0.27400000000000002</v>
      </c>
      <c r="N1722" s="31">
        <f>VLOOKUP($C1722,'Four Factors - Road'!$B:$O,13,FALSE)/100</f>
        <v>0.13</v>
      </c>
      <c r="O1722" s="31">
        <f>VLOOKUP($C1722,'Four Factors - Road'!$B:$O,14,FALSE)/100</f>
        <v>0.21299999999999999</v>
      </c>
      <c r="P1722" s="17">
        <f>VLOOKUP($C1722,'Advanced - Road'!B:T,18,FALSE)</f>
        <v>93.64</v>
      </c>
      <c r="Q1722" s="17">
        <f>(P1722+'Advanced - Road'!$S$33)/2</f>
        <v>96.230460878885324</v>
      </c>
      <c r="R1722" s="31">
        <f t="shared" ref="R1722" si="16977">AVERAGE(H1722,L1723)</f>
        <v>0.50900000000000001</v>
      </c>
      <c r="S1722" s="31">
        <f t="shared" ref="S1722" si="16978">AVERAGE(I1722,M1723)</f>
        <v>0.27500000000000002</v>
      </c>
      <c r="T1722" s="31">
        <f t="shared" ref="T1722" si="16979">AVERAGE(J1722,N1723)</f>
        <v>0.14000000000000001</v>
      </c>
      <c r="U1722" s="31">
        <f t="shared" ref="U1722" si="16980">AVERAGE(K1722,O1723)</f>
        <v>0.22950000000000001</v>
      </c>
      <c r="V1722" s="17">
        <f>Q1722*Q1723/'Advanced - Home'!$S$33</f>
        <v>97.20635943966839</v>
      </c>
      <c r="W1722" s="17">
        <f t="shared" ref="W1722" si="16981">AVERAGE(V1722:V1723)</f>
        <v>97.203823848591369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0.51900000000000002</v>
      </c>
      <c r="I1723" s="31">
        <f>VLOOKUP($C1723,'Four Factors - Home'!$B:$O,8,FALSE)</f>
        <v>0.30199999999999999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0.26800000000000002</v>
      </c>
      <c r="L1723" s="31">
        <f>VLOOKUP($C1723,'Four Factors - Home'!$B:$O,11,FALSE)/100</f>
        <v>0.496</v>
      </c>
      <c r="M1723" s="31">
        <f>VLOOKUP($C1723,'Four Factors - Home'!$B:$O,12,FALSE)</f>
        <v>0.26700000000000002</v>
      </c>
      <c r="N1723" s="31">
        <f>VLOOKUP($C1723,'Four Factors - Home'!$B:$O,13,FALSE)/100</f>
        <v>0.13400000000000001</v>
      </c>
      <c r="O1723" s="31">
        <f>VLOOKUP($C1723,'Four Factors - Home'!$B:$O,14,FALSE)/100</f>
        <v>0.221</v>
      </c>
      <c r="P1723" s="17">
        <f>VLOOKUP($C1723,'Advanced - Home'!B:T,18,FALSE)</f>
        <v>100.82</v>
      </c>
      <c r="Q1723" s="17">
        <f>(P1723+'Advanced - Home'!$S$33)/2</f>
        <v>99.817883172561608</v>
      </c>
      <c r="R1723" s="31">
        <f t="shared" ref="R1723" si="16989">AVERAGE(H1723,L1722)</f>
        <v>0.50800000000000001</v>
      </c>
      <c r="S1723" s="31">
        <f t="shared" ref="S1723" si="16990">AVERAGE(I1723,M1722)</f>
        <v>0.28800000000000003</v>
      </c>
      <c r="T1723" s="31">
        <f t="shared" ref="T1723" si="16991">AVERAGE(J1723,N1722)</f>
        <v>0.13850000000000001</v>
      </c>
      <c r="U1723" s="31">
        <f t="shared" ref="U1723" si="16992">AVERAGE(K1723,O1722)</f>
        <v>0.24049999999999999</v>
      </c>
      <c r="V1723" s="17">
        <f>Q1723*Q1722/'Advanced - Road'!$S$33</f>
        <v>97.201288257514349</v>
      </c>
      <c r="W1723" s="17">
        <f t="shared" ref="W1723" si="16993">W1722</f>
        <v>97.203823848591369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0.28299999999999997</v>
      </c>
      <c r="J1724" s="32">
        <f>VLOOKUP($C1724,'Four Factors - Road'!$B:$O,9,FALSE)/100</f>
        <v>0.14599999999999999</v>
      </c>
      <c r="K1724" s="32">
        <f>VLOOKUP($C1724,'Four Factors - Road'!$B:$O,10,FALSE)/100</f>
        <v>0.23800000000000002</v>
      </c>
      <c r="L1724" s="32">
        <f>VLOOKUP($C1724,'Four Factors - Road'!$B:$O,11,FALSE)/100</f>
        <v>0.49700000000000005</v>
      </c>
      <c r="M1724" s="32">
        <f>VLOOKUP($C1724,'Four Factors - Road'!$B:$O,12,FALSE)</f>
        <v>0.27400000000000002</v>
      </c>
      <c r="N1724" s="32">
        <f>VLOOKUP($C1724,'Four Factors - Road'!$B:$O,13,FALSE)/100</f>
        <v>0.13</v>
      </c>
      <c r="O1724" s="32">
        <f>VLOOKUP($C1724,'Four Factors - Road'!$B:$O,14,FALSE)/100</f>
        <v>0.21299999999999999</v>
      </c>
      <c r="P1724" s="21">
        <f>VLOOKUP($C1724,'Advanced - Road'!B:T,18,FALSE)</f>
        <v>93.64</v>
      </c>
      <c r="Q1724" s="21">
        <f>(P1724+'Advanced - Road'!$S$33)/2</f>
        <v>96.230460878885324</v>
      </c>
      <c r="R1724" s="32">
        <f t="shared" ref="R1724" si="16997">AVERAGE(H1724,L1725)</f>
        <v>0.51500000000000001</v>
      </c>
      <c r="S1724" s="32">
        <f t="shared" ref="S1724" si="16998">AVERAGE(I1724,M1725)</f>
        <v>0.27800000000000002</v>
      </c>
      <c r="T1724" s="32">
        <f t="shared" ref="T1724" si="16999">AVERAGE(J1724,N1725)</f>
        <v>0.14250000000000002</v>
      </c>
      <c r="U1724" s="32">
        <f t="shared" ref="U1724" si="17000">AVERAGE(K1724,O1725)</f>
        <v>0.23300000000000001</v>
      </c>
      <c r="V1724" s="21">
        <f>Q1724*Q1725/'Advanced - Home'!$S$33</f>
        <v>95.599528198835785</v>
      </c>
      <c r="W1724" s="21">
        <f t="shared" ref="W1724" si="17001">AVERAGE(V1724:V1725)</f>
        <v>95.597034521343218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0.47799999999999998</v>
      </c>
      <c r="I1725" s="32">
        <f>VLOOKUP($C1725,'Four Factors - Home'!$B:$O,8,FALSE)</f>
        <v>0.25900000000000001</v>
      </c>
      <c r="J1725" s="32">
        <f>VLOOKUP($C1725,'Four Factors - Home'!$B:$O,9,FALSE)/100</f>
        <v>0.13300000000000001</v>
      </c>
      <c r="K1725" s="32">
        <f>VLOOKUP($C1725,'Four Factors - Home'!$B:$O,10,FALSE)/100</f>
        <v>0.22800000000000001</v>
      </c>
      <c r="L1725" s="32">
        <f>VLOOKUP($C1725,'Four Factors - Home'!$B:$O,11,FALSE)/100</f>
        <v>0.50800000000000001</v>
      </c>
      <c r="M1725" s="32">
        <f>VLOOKUP($C1725,'Four Factors - Home'!$B:$O,12,FALSE)</f>
        <v>0.27300000000000002</v>
      </c>
      <c r="N1725" s="32">
        <f>VLOOKUP($C1725,'Four Factors - Home'!$B:$O,13,FALSE)/100</f>
        <v>0.13900000000000001</v>
      </c>
      <c r="O1725" s="32">
        <f>VLOOKUP($C1725,'Four Factors - Home'!$B:$O,14,FALSE)/100</f>
        <v>0.22800000000000001</v>
      </c>
      <c r="P1725" s="21">
        <f>VLOOKUP($C1725,'Advanced - Home'!B:T,18,FALSE)</f>
        <v>97.52</v>
      </c>
      <c r="Q1725" s="21">
        <f>(P1725+'Advanced - Home'!$S$33)/2</f>
        <v>98.167883172561616</v>
      </c>
      <c r="R1725" s="32">
        <f t="shared" ref="R1725" si="17009">AVERAGE(H1725,L1724)</f>
        <v>0.48750000000000004</v>
      </c>
      <c r="S1725" s="32">
        <f t="shared" ref="S1725" si="17010">AVERAGE(I1725,M1724)</f>
        <v>0.26650000000000001</v>
      </c>
      <c r="T1725" s="32">
        <f t="shared" ref="T1725" si="17011">AVERAGE(J1725,N1724)</f>
        <v>0.13150000000000001</v>
      </c>
      <c r="U1725" s="32">
        <f t="shared" ref="U1725" si="17012">AVERAGE(K1725,O1724)</f>
        <v>0.2205</v>
      </c>
      <c r="V1725" s="21">
        <f>Q1725*Q1724/'Advanced - Road'!$S$33</f>
        <v>95.594540843850652</v>
      </c>
      <c r="W1725" s="21">
        <f t="shared" ref="W1725" si="17013">W1724</f>
        <v>95.597034521343218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0.28299999999999997</v>
      </c>
      <c r="J1726" s="31">
        <f>VLOOKUP($C1726,'Four Factors - Road'!$B:$O,9,FALSE)/100</f>
        <v>0.14599999999999999</v>
      </c>
      <c r="K1726" s="31">
        <f>VLOOKUP($C1726,'Four Factors - Road'!$B:$O,10,FALSE)/100</f>
        <v>0.23800000000000002</v>
      </c>
      <c r="L1726" s="31">
        <f>VLOOKUP($C1726,'Four Factors - Road'!$B:$O,11,FALSE)/100</f>
        <v>0.49700000000000005</v>
      </c>
      <c r="M1726" s="31">
        <f>VLOOKUP($C1726,'Four Factors - Road'!$B:$O,12,FALSE)</f>
        <v>0.27400000000000002</v>
      </c>
      <c r="N1726" s="31">
        <f>VLOOKUP($C1726,'Four Factors - Road'!$B:$O,13,FALSE)/100</f>
        <v>0.13</v>
      </c>
      <c r="O1726" s="31">
        <f>VLOOKUP($C1726,'Four Factors - Road'!$B:$O,14,FALSE)/100</f>
        <v>0.21299999999999999</v>
      </c>
      <c r="P1726" s="17">
        <f>VLOOKUP($C1726,'Advanced - Road'!B:T,18,FALSE)</f>
        <v>93.64</v>
      </c>
      <c r="Q1726" s="17">
        <f>(P1726+'Advanced - Road'!$S$33)/2</f>
        <v>96.230460878885324</v>
      </c>
      <c r="R1726" s="31">
        <f t="shared" ref="R1726" si="17017">AVERAGE(H1726,L1727)</f>
        <v>0.50900000000000001</v>
      </c>
      <c r="S1726" s="31">
        <f t="shared" ref="S1726" si="17018">AVERAGE(I1726,M1727)</f>
        <v>0.29949999999999999</v>
      </c>
      <c r="T1726" s="31">
        <f t="shared" ref="T1726" si="17019">AVERAGE(J1726,N1727)</f>
        <v>0.14450000000000002</v>
      </c>
      <c r="U1726" s="31">
        <f t="shared" ref="U1726" si="17020">AVERAGE(K1726,O1727)</f>
        <v>0.23749999999999999</v>
      </c>
      <c r="V1726" s="17">
        <f>Q1726*Q1727/'Advanced - Home'!$S$33</f>
        <v>97.133321655994195</v>
      </c>
      <c r="W1726" s="17">
        <f t="shared" ref="W1726" si="17021">AVERAGE(V1726:V1727)</f>
        <v>97.130787970080092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-4</v>
      </c>
      <c r="AA1726" s="19">
        <f t="shared" ref="AA1726" si="17023">Y1726+Y1727</f>
        <v>208</v>
      </c>
      <c r="AB1726" s="4">
        <f t="shared" ref="AB1726" si="17024">D1726-Z1726</f>
        <v>4</v>
      </c>
      <c r="AC1726" s="4">
        <f t="shared" ref="AC1726" si="17025">AA1726-E1726</f>
        <v>208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0.50600000000000001</v>
      </c>
      <c r="I1727" s="31">
        <f>VLOOKUP($C1727,'Four Factors - Home'!$B:$O,8,FALSE)</f>
        <v>0.26900000000000002</v>
      </c>
      <c r="J1727" s="31">
        <f>VLOOKUP($C1727,'Four Factors - Home'!$B:$O,9,FALSE)/100</f>
        <v>0.16600000000000001</v>
      </c>
      <c r="K1727" s="31">
        <f>VLOOKUP($C1727,'Four Factors - Home'!$B:$O,10,FALSE)/100</f>
        <v>0.215</v>
      </c>
      <c r="L1727" s="31">
        <f>VLOOKUP($C1727,'Four Factors - Home'!$B:$O,11,FALSE)/100</f>
        <v>0.496</v>
      </c>
      <c r="M1727" s="31">
        <f>VLOOKUP($C1727,'Four Factors - Home'!$B:$O,12,FALSE)</f>
        <v>0.316</v>
      </c>
      <c r="N1727" s="31">
        <f>VLOOKUP($C1727,'Four Factors - Home'!$B:$O,13,FALSE)/100</f>
        <v>0.14300000000000002</v>
      </c>
      <c r="O1727" s="31">
        <f>VLOOKUP($C1727,'Four Factors - Home'!$B:$O,14,FALSE)/100</f>
        <v>0.23699999999999999</v>
      </c>
      <c r="P1727" s="17">
        <f>VLOOKUP($C1727,'Advanced - Home'!B:T,18,FALSE)</f>
        <v>100.67</v>
      </c>
      <c r="Q1727" s="17">
        <f>(P1727+'Advanced - Home'!$S$33)/2</f>
        <v>99.742883172561619</v>
      </c>
      <c r="R1727" s="31">
        <f t="shared" ref="R1727" si="17029">AVERAGE(H1727,L1726)</f>
        <v>0.50150000000000006</v>
      </c>
      <c r="S1727" s="31">
        <f t="shared" ref="S1727" si="17030">AVERAGE(I1727,M1726)</f>
        <v>0.27150000000000002</v>
      </c>
      <c r="T1727" s="31">
        <f t="shared" ref="T1727" si="17031">AVERAGE(J1727,N1726)</f>
        <v>0.14800000000000002</v>
      </c>
      <c r="U1727" s="31">
        <f t="shared" ref="U1727" si="17032">AVERAGE(K1727,O1726)</f>
        <v>0.214</v>
      </c>
      <c r="V1727" s="17">
        <f>Q1727*Q1726/'Advanced - Road'!$S$33</f>
        <v>97.128254284166005</v>
      </c>
      <c r="W1727" s="17">
        <f t="shared" ref="W1727" si="17033">W1726</f>
        <v>97.130787970080092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4</v>
      </c>
      <c r="AA1727" s="19">
        <f t="shared" ref="AA1727" si="17035">AA1726</f>
        <v>208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0.28299999999999997</v>
      </c>
      <c r="J1728" s="32">
        <f>VLOOKUP($C1728,'Four Factors - Road'!$B:$O,9,FALSE)/100</f>
        <v>0.14599999999999999</v>
      </c>
      <c r="K1728" s="32">
        <f>VLOOKUP($C1728,'Four Factors - Road'!$B:$O,10,FALSE)/100</f>
        <v>0.23800000000000002</v>
      </c>
      <c r="L1728" s="32">
        <f>VLOOKUP($C1728,'Four Factors - Road'!$B:$O,11,FALSE)/100</f>
        <v>0.49700000000000005</v>
      </c>
      <c r="M1728" s="32">
        <f>VLOOKUP($C1728,'Four Factors - Road'!$B:$O,12,FALSE)</f>
        <v>0.27400000000000002</v>
      </c>
      <c r="N1728" s="32">
        <f>VLOOKUP($C1728,'Four Factors - Road'!$B:$O,13,FALSE)/100</f>
        <v>0.13</v>
      </c>
      <c r="O1728" s="32">
        <f>VLOOKUP($C1728,'Four Factors - Road'!$B:$O,14,FALSE)/100</f>
        <v>0.21299999999999999</v>
      </c>
      <c r="P1728" s="21">
        <f>VLOOKUP($C1728,'Advanced - Road'!B:T,18,FALSE)</f>
        <v>93.64</v>
      </c>
      <c r="Q1728" s="21">
        <f>(P1728+'Advanced - Road'!$S$33)/2</f>
        <v>96.230460878885324</v>
      </c>
      <c r="R1728" s="32">
        <f t="shared" ref="R1728" si="17037">AVERAGE(H1728,L1729)</f>
        <v>0.51800000000000002</v>
      </c>
      <c r="S1728" s="32">
        <f t="shared" ref="S1728" si="17038">AVERAGE(I1728,M1729)</f>
        <v>0.309</v>
      </c>
      <c r="T1728" s="32">
        <f t="shared" ref="T1728" si="17039">AVERAGE(J1728,N1729)</f>
        <v>0.14599999999999999</v>
      </c>
      <c r="U1728" s="32">
        <f t="shared" ref="U1728" si="17040">AVERAGE(K1728,O1729)</f>
        <v>0.23050000000000001</v>
      </c>
      <c r="V1728" s="21">
        <f>Q1728*Q1729/'Advanced - Home'!$S$33</f>
        <v>97.800400080218637</v>
      </c>
      <c r="W1728" s="21">
        <f t="shared" ref="W1728" si="17041">AVERAGE(V1728:V1729)</f>
        <v>97.797848993816444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</v>
      </c>
      <c r="I1729" s="32">
        <f>VLOOKUP($C1729,'Four Factors - Home'!$B:$O,8,FALSE)</f>
        <v>0.30199999999999999</v>
      </c>
      <c r="J1729" s="32">
        <f>VLOOKUP($C1729,'Four Factors - Home'!$B:$O,9,FALSE)/100</f>
        <v>0.152</v>
      </c>
      <c r="K1729" s="32">
        <f>VLOOKUP($C1729,'Four Factors - Home'!$B:$O,10,FALSE)/100</f>
        <v>0.26700000000000002</v>
      </c>
      <c r="L1729" s="32">
        <f>VLOOKUP($C1729,'Four Factors - Home'!$B:$O,11,FALSE)/100</f>
        <v>0.51400000000000001</v>
      </c>
      <c r="M1729" s="32">
        <f>VLOOKUP($C1729,'Four Factors - Home'!$B:$O,12,FALSE)</f>
        <v>0.33500000000000002</v>
      </c>
      <c r="N1729" s="32">
        <f>VLOOKUP($C1729,'Four Factors - Home'!$B:$O,13,FALSE)/100</f>
        <v>0.14599999999999999</v>
      </c>
      <c r="O1729" s="32">
        <f>VLOOKUP($C1729,'Four Factors - Home'!$B:$O,14,FALSE)/100</f>
        <v>0.223</v>
      </c>
      <c r="P1729" s="21">
        <f>VLOOKUP($C1729,'Advanced - Home'!B:T,18,FALSE)</f>
        <v>102.04</v>
      </c>
      <c r="Q1729" s="21">
        <f>(P1729+'Advanced - Home'!$S$33)/2</f>
        <v>100.42788317256162</v>
      </c>
      <c r="R1729" s="32">
        <f t="shared" ref="R1729" si="17049">AVERAGE(H1729,L1728)</f>
        <v>0.49850000000000005</v>
      </c>
      <c r="S1729" s="32">
        <f t="shared" ref="S1729" si="17050">AVERAGE(I1729,M1728)</f>
        <v>0.28800000000000003</v>
      </c>
      <c r="T1729" s="32">
        <f t="shared" ref="T1729" si="17051">AVERAGE(J1729,N1728)</f>
        <v>0.14100000000000001</v>
      </c>
      <c r="U1729" s="32">
        <f t="shared" ref="U1729" si="17052">AVERAGE(K1729,O1728)</f>
        <v>0.24</v>
      </c>
      <c r="V1729" s="21">
        <f>Q1729*Q1728/'Advanced - Road'!$S$33</f>
        <v>97.795297907414266</v>
      </c>
      <c r="W1729" s="21">
        <f t="shared" ref="W1729" si="17053">W1728</f>
        <v>97.797848993816444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0.28299999999999997</v>
      </c>
      <c r="J1730" s="31">
        <f>VLOOKUP($C1730,'Four Factors - Road'!$B:$O,9,FALSE)/100</f>
        <v>0.14599999999999999</v>
      </c>
      <c r="K1730" s="31">
        <f>VLOOKUP($C1730,'Four Factors - Road'!$B:$O,10,FALSE)/100</f>
        <v>0.23800000000000002</v>
      </c>
      <c r="L1730" s="31">
        <f>VLOOKUP($C1730,'Four Factors - Road'!$B:$O,11,FALSE)/100</f>
        <v>0.49700000000000005</v>
      </c>
      <c r="M1730" s="31">
        <f>VLOOKUP($C1730,'Four Factors - Road'!$B:$O,12,FALSE)</f>
        <v>0.27400000000000002</v>
      </c>
      <c r="N1730" s="31">
        <f>VLOOKUP($C1730,'Four Factors - Road'!$B:$O,13,FALSE)/100</f>
        <v>0.13</v>
      </c>
      <c r="O1730" s="31">
        <f>VLOOKUP($C1730,'Four Factors - Road'!$B:$O,14,FALSE)/100</f>
        <v>0.21299999999999999</v>
      </c>
      <c r="P1730" s="17">
        <f>VLOOKUP($C1730,'Advanced - Road'!B:T,18,FALSE)</f>
        <v>93.64</v>
      </c>
      <c r="Q1730" s="17">
        <f>(P1730+'Advanced - Road'!$S$33)/2</f>
        <v>96.230460878885324</v>
      </c>
      <c r="R1730" s="31">
        <f t="shared" ref="R1730" si="17057">AVERAGE(H1730,L1731)</f>
        <v>0.51350000000000007</v>
      </c>
      <c r="S1730" s="31">
        <f t="shared" ref="S1730" si="17058">AVERAGE(I1730,M1731)</f>
        <v>0.30199999999999999</v>
      </c>
      <c r="T1730" s="31">
        <f t="shared" ref="T1730" si="17059">AVERAGE(J1730,N1731)</f>
        <v>0.13750000000000001</v>
      </c>
      <c r="U1730" s="31">
        <f t="shared" ref="U1730" si="17060">AVERAGE(K1730,O1731)</f>
        <v>0.23349999999999999</v>
      </c>
      <c r="V1730" s="17">
        <f>Q1730*Q1731/'Advanced - Home'!$S$33</f>
        <v>96.388336262517242</v>
      </c>
      <c r="W1730" s="17">
        <f t="shared" ref="W1730" si="17061">AVERAGE(V1730:V1731)</f>
        <v>96.385822009265041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0.13500000000000001</v>
      </c>
      <c r="K1731" s="31">
        <f>VLOOKUP($C1731,'Four Factors - Home'!$B:$O,10,FALSE)/100</f>
        <v>0.22899999999999998</v>
      </c>
      <c r="L1731" s="31">
        <f>VLOOKUP($C1731,'Four Factors - Home'!$B:$O,11,FALSE)/100</f>
        <v>0.505</v>
      </c>
      <c r="M1731" s="31">
        <f>VLOOKUP($C1731,'Four Factors - Home'!$B:$O,12,FALSE)</f>
        <v>0.32100000000000001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99.14</v>
      </c>
      <c r="Q1731" s="17">
        <f>(P1731+'Advanced - Home'!$S$33)/2</f>
        <v>98.977883172561619</v>
      </c>
      <c r="R1731" s="31">
        <f t="shared" ref="R1731" si="17069">AVERAGE(H1731,L1730)</f>
        <v>0.51400000000000001</v>
      </c>
      <c r="S1731" s="31">
        <f t="shared" ref="S1731" si="17070">AVERAGE(I1731,M1730)</f>
        <v>0.27050000000000002</v>
      </c>
      <c r="T1731" s="31">
        <f t="shared" ref="T1731" si="17071">AVERAGE(J1731,N1730)</f>
        <v>0.13250000000000001</v>
      </c>
      <c r="U1731" s="31">
        <f t="shared" ref="U1731" si="17072">AVERAGE(K1731,O1730)</f>
        <v>0.22099999999999997</v>
      </c>
      <c r="V1731" s="17">
        <f>Q1731*Q1730/'Advanced - Road'!$S$33</f>
        <v>96.38330775601284</v>
      </c>
      <c r="W1731" s="17">
        <f t="shared" ref="W1731" si="17073">W1730</f>
        <v>96.385822009265041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0.28299999999999997</v>
      </c>
      <c r="J1732" s="32">
        <f>VLOOKUP($C1732,'Four Factors - Road'!$B:$O,9,FALSE)/100</f>
        <v>0.14599999999999999</v>
      </c>
      <c r="K1732" s="32">
        <f>VLOOKUP($C1732,'Four Factors - Road'!$B:$O,10,FALSE)/100</f>
        <v>0.23800000000000002</v>
      </c>
      <c r="L1732" s="32">
        <f>VLOOKUP($C1732,'Four Factors - Road'!$B:$O,11,FALSE)/100</f>
        <v>0.49700000000000005</v>
      </c>
      <c r="M1732" s="32">
        <f>VLOOKUP($C1732,'Four Factors - Road'!$B:$O,12,FALSE)</f>
        <v>0.27400000000000002</v>
      </c>
      <c r="N1732" s="32">
        <f>VLOOKUP($C1732,'Four Factors - Road'!$B:$O,13,FALSE)/100</f>
        <v>0.13</v>
      </c>
      <c r="O1732" s="32">
        <f>VLOOKUP($C1732,'Four Factors - Road'!$B:$O,14,FALSE)/100</f>
        <v>0.21299999999999999</v>
      </c>
      <c r="P1732" s="21">
        <f>VLOOKUP($C1732,'Advanced - Road'!B:T,18,FALSE)</f>
        <v>93.64</v>
      </c>
      <c r="Q1732" s="21">
        <f>(P1732+'Advanced - Road'!$S$33)/2</f>
        <v>96.230460878885324</v>
      </c>
      <c r="R1732" s="32">
        <f t="shared" ref="R1732" si="17077">AVERAGE(H1732,L1733)</f>
        <v>0.52449999999999997</v>
      </c>
      <c r="S1732" s="32">
        <f t="shared" ref="S1732" si="17078">AVERAGE(I1732,M1733)</f>
        <v>0.29449999999999998</v>
      </c>
      <c r="T1732" s="32">
        <f t="shared" ref="T1732" si="17079">AVERAGE(J1732,N1733)</f>
        <v>0.14649999999999999</v>
      </c>
      <c r="U1732" s="32">
        <f t="shared" ref="U1732" si="17080">AVERAGE(K1732,O1733)</f>
        <v>0.23349999999999999</v>
      </c>
      <c r="V1732" s="21">
        <f>Q1732*Q1733/'Advanced - Home'!$S$33</f>
        <v>95.638481683462018</v>
      </c>
      <c r="W1732" s="21">
        <f t="shared" ref="W1732" si="17081">AVERAGE(V1732:V1733)</f>
        <v>95.635986989882554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0.52600000000000002</v>
      </c>
      <c r="I1733" s="32">
        <f>VLOOKUP($C1733,'Four Factors - Home'!$B:$O,8,FALSE)</f>
        <v>0.29599999999999999</v>
      </c>
      <c r="J1733" s="32">
        <f>VLOOKUP($C1733,'Four Factors - Home'!$B:$O,9,FALSE)/100</f>
        <v>0.157</v>
      </c>
      <c r="K1733" s="32">
        <f>VLOOKUP($C1733,'Four Factors - Home'!$B:$O,10,FALSE)/100</f>
        <v>0.20800000000000002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0.30599999999999999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0.22899999999999998</v>
      </c>
      <c r="P1733" s="21">
        <f>VLOOKUP($C1733,'Advanced - Home'!B:T,18,FALSE)</f>
        <v>97.6</v>
      </c>
      <c r="Q1733" s="21">
        <f>(P1733+'Advanced - Home'!$S$33)/2</f>
        <v>98.207883172561623</v>
      </c>
      <c r="R1733" s="32">
        <f t="shared" ref="R1733" si="17089">AVERAGE(H1733,L1732)</f>
        <v>0.51150000000000007</v>
      </c>
      <c r="S1733" s="32">
        <f t="shared" ref="S1733" si="17090">AVERAGE(I1733,M1732)</f>
        <v>0.28500000000000003</v>
      </c>
      <c r="T1733" s="32">
        <f t="shared" ref="T1733" si="17091">AVERAGE(J1733,N1732)</f>
        <v>0.14350000000000002</v>
      </c>
      <c r="U1733" s="32">
        <f t="shared" ref="U1733" si="17092">AVERAGE(K1733,O1732)</f>
        <v>0.21050000000000002</v>
      </c>
      <c r="V1733" s="21">
        <f>Q1733*Q1732/'Advanced - Road'!$S$33</f>
        <v>95.633492296303103</v>
      </c>
      <c r="W1733" s="21">
        <f t="shared" ref="W1733" si="17093">W1732</f>
        <v>95.635986989882554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0.28299999999999997</v>
      </c>
      <c r="J1734" s="31">
        <f>VLOOKUP($C1734,'Four Factors - Road'!$B:$O,9,FALSE)/100</f>
        <v>0.14599999999999999</v>
      </c>
      <c r="K1734" s="31">
        <f>VLOOKUP($C1734,'Four Factors - Road'!$B:$O,10,FALSE)/100</f>
        <v>0.23800000000000002</v>
      </c>
      <c r="L1734" s="31">
        <f>VLOOKUP($C1734,'Four Factors - Road'!$B:$O,11,FALSE)/100</f>
        <v>0.49700000000000005</v>
      </c>
      <c r="M1734" s="31">
        <f>VLOOKUP($C1734,'Four Factors - Road'!$B:$O,12,FALSE)</f>
        <v>0.27400000000000002</v>
      </c>
      <c r="N1734" s="31">
        <f>VLOOKUP($C1734,'Four Factors - Road'!$B:$O,13,FALSE)/100</f>
        <v>0.13</v>
      </c>
      <c r="O1734" s="31">
        <f>VLOOKUP($C1734,'Four Factors - Road'!$B:$O,14,FALSE)/100</f>
        <v>0.21299999999999999</v>
      </c>
      <c r="P1734" s="17">
        <f>VLOOKUP($C1734,'Advanced - Road'!B:T,18,FALSE)</f>
        <v>93.64</v>
      </c>
      <c r="Q1734" s="17">
        <f>(P1734+'Advanced - Road'!$S$33)/2</f>
        <v>96.230460878885324</v>
      </c>
      <c r="R1734" s="31">
        <f t="shared" ref="R1734" si="17097">AVERAGE(H1734,L1735)</f>
        <v>0.504</v>
      </c>
      <c r="S1734" s="31">
        <f t="shared" ref="S1734" si="17098">AVERAGE(I1734,M1735)</f>
        <v>0.26749999999999996</v>
      </c>
      <c r="T1734" s="31">
        <f t="shared" ref="T1734" si="17099">AVERAGE(J1734,N1735)</f>
        <v>0.14949999999999999</v>
      </c>
      <c r="U1734" s="31">
        <f t="shared" ref="U1734" si="17100">AVERAGE(K1734,O1735)</f>
        <v>0.22650000000000001</v>
      </c>
      <c r="V1734" s="17">
        <f>Q1734*Q1735/'Advanced - Home'!$S$33</f>
        <v>95.44858344590908</v>
      </c>
      <c r="W1734" s="17">
        <f t="shared" ref="W1734" si="17101">AVERAGE(V1734:V1735)</f>
        <v>95.446093705753242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0.52900000000000003</v>
      </c>
      <c r="I1735" s="31">
        <f>VLOOKUP($C1735,'Four Factors - Home'!$B:$O,8,FALSE)</f>
        <v>0.29199999999999998</v>
      </c>
      <c r="J1735" s="31">
        <f>VLOOKUP($C1735,'Four Factors - Home'!$B:$O,9,FALSE)/100</f>
        <v>0.13699999999999998</v>
      </c>
      <c r="K1735" s="31">
        <f>VLOOKUP($C1735,'Four Factors - Home'!$B:$O,10,FALSE)/100</f>
        <v>0.22699999999999998</v>
      </c>
      <c r="L1735" s="31">
        <f>VLOOKUP($C1735,'Four Factors - Home'!$B:$O,11,FALSE)/100</f>
        <v>0.48599999999999999</v>
      </c>
      <c r="M1735" s="31">
        <f>VLOOKUP($C1735,'Four Factors - Home'!$B:$O,12,FALSE)</f>
        <v>0.252</v>
      </c>
      <c r="N1735" s="31">
        <f>VLOOKUP($C1735,'Four Factors - Home'!$B:$O,13,FALSE)/100</f>
        <v>0.153</v>
      </c>
      <c r="O1735" s="31">
        <f>VLOOKUP($C1735,'Four Factors - Home'!$B:$O,14,FALSE)/100</f>
        <v>0.215</v>
      </c>
      <c r="P1735" s="17">
        <f>VLOOKUP($C1735,'Advanced - Home'!B:T,18,FALSE)</f>
        <v>97.21</v>
      </c>
      <c r="Q1735" s="17">
        <f>(P1735+'Advanced - Home'!$S$33)/2</f>
        <v>98.012883172561615</v>
      </c>
      <c r="R1735" s="31">
        <f t="shared" ref="R1735" si="17109">AVERAGE(H1735,L1734)</f>
        <v>0.51300000000000001</v>
      </c>
      <c r="S1735" s="31">
        <f t="shared" ref="S1735" si="17110">AVERAGE(I1735,M1734)</f>
        <v>0.28300000000000003</v>
      </c>
      <c r="T1735" s="31">
        <f t="shared" ref="T1735" si="17111">AVERAGE(J1735,N1734)</f>
        <v>0.13350000000000001</v>
      </c>
      <c r="U1735" s="31">
        <f t="shared" ref="U1735" si="17112">AVERAGE(K1735,O1734)</f>
        <v>0.21999999999999997</v>
      </c>
      <c r="V1735" s="17">
        <f>Q1735*Q1734/'Advanced - Road'!$S$33</f>
        <v>95.443603965597404</v>
      </c>
      <c r="W1735" s="17">
        <f t="shared" ref="W1735" si="17113">W1734</f>
        <v>95.446093705753242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0.28299999999999997</v>
      </c>
      <c r="J1736" s="32">
        <f>VLOOKUP($C1736,'Four Factors - Road'!$B:$O,9,FALSE)/100</f>
        <v>0.14599999999999999</v>
      </c>
      <c r="K1736" s="32">
        <f>VLOOKUP($C1736,'Four Factors - Road'!$B:$O,10,FALSE)/100</f>
        <v>0.23800000000000002</v>
      </c>
      <c r="L1736" s="32">
        <f>VLOOKUP($C1736,'Four Factors - Road'!$B:$O,11,FALSE)/100</f>
        <v>0.49700000000000005</v>
      </c>
      <c r="M1736" s="32">
        <f>VLOOKUP($C1736,'Four Factors - Road'!$B:$O,12,FALSE)</f>
        <v>0.27400000000000002</v>
      </c>
      <c r="N1736" s="32">
        <f>VLOOKUP($C1736,'Four Factors - Road'!$B:$O,13,FALSE)/100</f>
        <v>0.13</v>
      </c>
      <c r="O1736" s="32">
        <f>VLOOKUP($C1736,'Four Factors - Road'!$B:$O,14,FALSE)/100</f>
        <v>0.21299999999999999</v>
      </c>
      <c r="P1736" s="21">
        <f>VLOOKUP($C1736,'Advanced - Road'!B:T,18,FALSE)</f>
        <v>93.64</v>
      </c>
      <c r="Q1736" s="21">
        <f>(P1736+'Advanced - Road'!$S$33)/2</f>
        <v>96.230460878885324</v>
      </c>
      <c r="R1736" s="32">
        <f t="shared" ref="R1736" si="17117">AVERAGE(H1736,L1737)</f>
        <v>0.51300000000000001</v>
      </c>
      <c r="S1736" s="32">
        <f t="shared" ref="S1736" si="17118">AVERAGE(I1736,M1737)</f>
        <v>0.27800000000000002</v>
      </c>
      <c r="T1736" s="32">
        <f t="shared" ref="T1736" si="17119">AVERAGE(J1736,N1737)</f>
        <v>0.14450000000000002</v>
      </c>
      <c r="U1736" s="32">
        <f t="shared" ref="U1736" si="17120">AVERAGE(K1736,O1737)</f>
        <v>0.24099999999999999</v>
      </c>
      <c r="V1736" s="21">
        <f>Q1736*Q1737/'Advanced - Home'!$S$33</f>
        <v>95.584920642100926</v>
      </c>
      <c r="W1736" s="21">
        <f t="shared" ref="W1736" si="17121">AVERAGE(V1736:V1737)</f>
        <v>95.582427345640951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98.152883172561616</v>
      </c>
      <c r="R1737" s="32">
        <f t="shared" ref="R1737" si="17129">AVERAGE(H1737,L1736)</f>
        <v>0.51150000000000007</v>
      </c>
      <c r="S1737" s="32">
        <f t="shared" ref="S1737" si="17130">AVERAGE(I1737,M1736)</f>
        <v>0.29449999999999998</v>
      </c>
      <c r="T1737" s="32">
        <f t="shared" ref="T1737" si="17131">AVERAGE(J1737,N1736)</f>
        <v>0.1285</v>
      </c>
      <c r="U1737" s="32">
        <f t="shared" ref="U1737" si="17132">AVERAGE(K1737,O1736)</f>
        <v>0.24099999999999999</v>
      </c>
      <c r="V1737" s="21">
        <f>Q1737*Q1736/'Advanced - Road'!$S$33</f>
        <v>95.579934049180977</v>
      </c>
      <c r="W1737" s="21">
        <f t="shared" ref="W1737" si="17133">W1736</f>
        <v>95.582427345640951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0.28299999999999997</v>
      </c>
      <c r="J1738" s="31">
        <f>VLOOKUP($C1738,'Four Factors - Road'!$B:$O,9,FALSE)/100</f>
        <v>0.14599999999999999</v>
      </c>
      <c r="K1738" s="31">
        <f>VLOOKUP($C1738,'Four Factors - Road'!$B:$O,10,FALSE)/100</f>
        <v>0.23800000000000002</v>
      </c>
      <c r="L1738" s="31">
        <f>VLOOKUP($C1738,'Four Factors - Road'!$B:$O,11,FALSE)/100</f>
        <v>0.49700000000000005</v>
      </c>
      <c r="M1738" s="31">
        <f>VLOOKUP($C1738,'Four Factors - Road'!$B:$O,12,FALSE)</f>
        <v>0.27400000000000002</v>
      </c>
      <c r="N1738" s="31">
        <f>VLOOKUP($C1738,'Four Factors - Road'!$B:$O,13,FALSE)/100</f>
        <v>0.13</v>
      </c>
      <c r="O1738" s="31">
        <f>VLOOKUP($C1738,'Four Factors - Road'!$B:$O,14,FALSE)/100</f>
        <v>0.21299999999999999</v>
      </c>
      <c r="P1738" s="17">
        <f>VLOOKUP($C1738,'Advanced - Road'!B:T,18,FALSE)</f>
        <v>93.64</v>
      </c>
      <c r="Q1738" s="17">
        <f>(P1738+'Advanced - Road'!$S$33)/2</f>
        <v>96.230460878885324</v>
      </c>
      <c r="R1738" s="31">
        <f t="shared" ref="R1738" si="17137">AVERAGE(H1738,L1739)</f>
        <v>0.504</v>
      </c>
      <c r="S1738" s="31">
        <f t="shared" ref="S1738" si="17138">AVERAGE(I1738,M1739)</f>
        <v>0.25949999999999995</v>
      </c>
      <c r="T1738" s="31">
        <f t="shared" ref="T1738" si="17139">AVERAGE(J1738,N1739)</f>
        <v>0.14000000000000001</v>
      </c>
      <c r="U1738" s="31">
        <f t="shared" ref="U1738" si="17140">AVERAGE(K1738,O1739)</f>
        <v>0.2225</v>
      </c>
      <c r="V1738" s="17">
        <f>Q1738*Q1739/'Advanced - Home'!$S$33</f>
        <v>93.773583606980523</v>
      </c>
      <c r="W1738" s="17">
        <f t="shared" ref="W1738" si="17141">AVERAGE(V1738:V1739)</f>
        <v>93.771137558561207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0.52500000000000002</v>
      </c>
      <c r="I1739" s="31">
        <f>VLOOKUP($C1739,'Four Factors - Home'!$B:$O,8,FALSE)</f>
        <v>0.311</v>
      </c>
      <c r="J1739" s="31">
        <f>VLOOKUP($C1739,'Four Factors - Home'!$B:$O,9,FALSE)/100</f>
        <v>0.14499999999999999</v>
      </c>
      <c r="K1739" s="31">
        <f>VLOOKUP($C1739,'Four Factors - Home'!$B:$O,10,FALSE)/100</f>
        <v>0.215</v>
      </c>
      <c r="L1739" s="31">
        <f>VLOOKUP($C1739,'Four Factors - Home'!$B:$O,11,FALSE)/100</f>
        <v>0.48599999999999999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0.13400000000000001</v>
      </c>
      <c r="O1739" s="31">
        <f>VLOOKUP($C1739,'Four Factors - Home'!$B:$O,14,FALSE)/100</f>
        <v>0.20699999999999999</v>
      </c>
      <c r="P1739" s="17">
        <f>VLOOKUP($C1739,'Advanced - Home'!B:T,18,FALSE)</f>
        <v>93.77</v>
      </c>
      <c r="Q1739" s="17">
        <f>(P1739+'Advanced - Home'!$S$33)/2</f>
        <v>96.292883172561616</v>
      </c>
      <c r="R1739" s="31">
        <f t="shared" ref="R1739" si="17149">AVERAGE(H1739,L1738)</f>
        <v>0.51100000000000001</v>
      </c>
      <c r="S1739" s="31">
        <f t="shared" ref="S1739" si="17150">AVERAGE(I1739,M1738)</f>
        <v>0.29249999999999998</v>
      </c>
      <c r="T1739" s="31">
        <f t="shared" ref="T1739" si="17151">AVERAGE(J1739,N1738)</f>
        <v>0.13750000000000001</v>
      </c>
      <c r="U1739" s="31">
        <f t="shared" ref="U1739" si="17152">AVERAGE(K1739,O1738)</f>
        <v>0.214</v>
      </c>
      <c r="V1739" s="17">
        <f>Q1739*Q1738/'Advanced - Road'!$S$33</f>
        <v>93.768691510141906</v>
      </c>
      <c r="W1739" s="17">
        <f t="shared" ref="W1739" si="17153">W1738</f>
        <v>93.771137558561207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0.28299999999999997</v>
      </c>
      <c r="J1740" s="32">
        <f>VLOOKUP($C1740,'Four Factors - Road'!$B:$O,9,FALSE)/100</f>
        <v>0.14599999999999999</v>
      </c>
      <c r="K1740" s="32">
        <f>VLOOKUP($C1740,'Four Factors - Road'!$B:$O,10,FALSE)/100</f>
        <v>0.23800000000000002</v>
      </c>
      <c r="L1740" s="32">
        <f>VLOOKUP($C1740,'Four Factors - Road'!$B:$O,11,FALSE)/100</f>
        <v>0.49700000000000005</v>
      </c>
      <c r="M1740" s="32">
        <f>VLOOKUP($C1740,'Four Factors - Road'!$B:$O,12,FALSE)</f>
        <v>0.27400000000000002</v>
      </c>
      <c r="N1740" s="32">
        <f>VLOOKUP($C1740,'Four Factors - Road'!$B:$O,13,FALSE)/100</f>
        <v>0.13</v>
      </c>
      <c r="O1740" s="32">
        <f>VLOOKUP($C1740,'Four Factors - Road'!$B:$O,14,FALSE)/100</f>
        <v>0.21299999999999999</v>
      </c>
      <c r="P1740" s="21">
        <f>VLOOKUP($C1740,'Advanced - Road'!B:T,18,FALSE)</f>
        <v>93.64</v>
      </c>
      <c r="Q1740" s="21">
        <f>(P1740+'Advanced - Road'!$S$33)/2</f>
        <v>96.230460878885324</v>
      </c>
      <c r="R1740" s="32">
        <f t="shared" ref="R1740" si="17157">AVERAGE(H1740,L1741)</f>
        <v>0.51900000000000002</v>
      </c>
      <c r="S1740" s="32">
        <f t="shared" ref="S1740" si="17158">AVERAGE(I1740,M1741)</f>
        <v>0.28749999999999998</v>
      </c>
      <c r="T1740" s="32">
        <f t="shared" ref="T1740" si="17159">AVERAGE(J1740,N1741)</f>
        <v>0.154</v>
      </c>
      <c r="U1740" s="32">
        <f t="shared" ref="U1740" si="17160">AVERAGE(K1740,O1741)</f>
        <v>0.247</v>
      </c>
      <c r="V1740" s="21">
        <f>Q1740*Q1741/'Advanced - Home'!$S$33</f>
        <v>96.466243231769738</v>
      </c>
      <c r="W1740" s="21">
        <f t="shared" ref="W1740" si="17161">AVERAGE(V1740:V1741)</f>
        <v>96.463726946343741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</v>
      </c>
      <c r="Q1741" s="21">
        <f>(P1741+'Advanced - Home'!$S$33)/2</f>
        <v>99.057883172561617</v>
      </c>
      <c r="R1741" s="32">
        <f t="shared" ref="R1741" si="17169">AVERAGE(H1741,L1740)</f>
        <v>0.51850000000000007</v>
      </c>
      <c r="S1741" s="32">
        <f t="shared" ref="S1741" si="17170">AVERAGE(I1741,M1740)</f>
        <v>0.26850000000000002</v>
      </c>
      <c r="T1741" s="32">
        <f t="shared" ref="T1741" si="17171">AVERAGE(J1741,N1740)</f>
        <v>0.13950000000000001</v>
      </c>
      <c r="U1741" s="32">
        <f t="shared" ref="U1741" si="17172">AVERAGE(K1741,O1740)</f>
        <v>0.23249999999999998</v>
      </c>
      <c r="V1741" s="21">
        <f>Q1741*Q1740/'Advanced - Road'!$S$33</f>
        <v>96.461210660917743</v>
      </c>
      <c r="W1741" s="21">
        <f t="shared" ref="W1741" si="17173">W1740</f>
        <v>96.463726946343741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0.50600000000000001</v>
      </c>
      <c r="I1742" s="31">
        <f>VLOOKUP($C1742,'Four Factors - Road'!$B:$O,8,FALSE)</f>
        <v>0.22700000000000001</v>
      </c>
      <c r="J1742" s="31">
        <f>VLOOKUP($C1742,'Four Factors - Road'!$B:$O,9,FALSE)/100</f>
        <v>0.13600000000000001</v>
      </c>
      <c r="K1742" s="31">
        <f>VLOOKUP($C1742,'Four Factors - Road'!$B:$O,10,FALSE)/100</f>
        <v>0.22899999999999998</v>
      </c>
      <c r="L1742" s="31">
        <f>VLOOKUP($C1742,'Four Factors - Road'!$B:$O,11,FALSE)/100</f>
        <v>0.51500000000000001</v>
      </c>
      <c r="M1742" s="31">
        <f>VLOOKUP($C1742,'Four Factors - Road'!$B:$O,12,FALSE)</f>
        <v>0.27900000000000003</v>
      </c>
      <c r="N1742" s="31">
        <f>VLOOKUP($C1742,'Four Factors - Road'!$B:$O,13,FALSE)/100</f>
        <v>0.14899999999999999</v>
      </c>
      <c r="O1742" s="31">
        <f>VLOOKUP($C1742,'Four Factors - Road'!$B:$O,14,FALSE)/100</f>
        <v>0.24</v>
      </c>
      <c r="P1742" s="17">
        <f>VLOOKUP($C1742,'Advanced - Road'!B:T,18,FALSE)</f>
        <v>99.51</v>
      </c>
      <c r="Q1742" s="17">
        <f>(P1742+'Advanced - Road'!$S$33)/2</f>
        <v>99.165460878885327</v>
      </c>
      <c r="R1742" s="31">
        <f t="shared" ref="R1742" si="17177">AVERAGE(H1742,L1743)</f>
        <v>0.51550000000000007</v>
      </c>
      <c r="S1742" s="31">
        <f t="shared" ref="S1742" si="17178">AVERAGE(I1742,M1743)</f>
        <v>0.2225</v>
      </c>
      <c r="T1742" s="31">
        <f t="shared" ref="T1742" si="17179">AVERAGE(J1742,N1743)</f>
        <v>0.14750000000000002</v>
      </c>
      <c r="U1742" s="31">
        <f t="shared" ref="U1742" si="17180">AVERAGE(K1742,O1743)</f>
        <v>0.23599999999999999</v>
      </c>
      <c r="V1742" s="17">
        <f>Q1742*Q1743/'Advanced - Home'!$S$33</f>
        <v>99.127443643320845</v>
      </c>
      <c r="W1742" s="17">
        <f t="shared" ref="W1742" si="17181">AVERAGE(V1742:V1743)</f>
        <v>99.124857941489836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0.51600000000000001</v>
      </c>
      <c r="I1743" s="31">
        <f>VLOOKUP($C1743,'Four Factors - Home'!$B:$O,8,FALSE)</f>
        <v>0.28899999999999998</v>
      </c>
      <c r="J1743" s="31">
        <f>VLOOKUP($C1743,'Four Factors - Home'!$B:$O,9,FALSE)/100</f>
        <v>0.15</v>
      </c>
      <c r="K1743" s="31">
        <f>VLOOKUP($C1743,'Four Factors - Home'!$B:$O,10,FALSE)/100</f>
        <v>0.248</v>
      </c>
      <c r="L1743" s="31">
        <f>VLOOKUP($C1743,'Four Factors - Home'!$B:$O,11,FALSE)/100</f>
        <v>0.52500000000000002</v>
      </c>
      <c r="M1743" s="31">
        <f>VLOOKUP($C1743,'Four Factors - Home'!$B:$O,12,FALSE)</f>
        <v>0.218</v>
      </c>
      <c r="N1743" s="31">
        <f>VLOOKUP($C1743,'Four Factors - Home'!$B:$O,13,FALSE)/100</f>
        <v>0.159</v>
      </c>
      <c r="O1743" s="31">
        <f>VLOOKUP($C1743,'Four Factors - Home'!$B:$O,14,FALSE)/100</f>
        <v>0.24299999999999999</v>
      </c>
      <c r="P1743" s="17">
        <f>VLOOKUP($C1743,'Advanced - Home'!B:T,18,FALSE)</f>
        <v>98.74</v>
      </c>
      <c r="Q1743" s="17">
        <f>(P1743+'Advanced - Home'!$S$33)/2</f>
        <v>98.777883172561616</v>
      </c>
      <c r="R1743" s="31">
        <f t="shared" ref="R1743" si="17189">AVERAGE(H1743,L1742)</f>
        <v>0.51550000000000007</v>
      </c>
      <c r="S1743" s="31">
        <f t="shared" ref="S1743" si="17190">AVERAGE(I1743,M1742)</f>
        <v>0.28400000000000003</v>
      </c>
      <c r="T1743" s="31">
        <f t="shared" ref="T1743" si="17191">AVERAGE(J1743,N1742)</f>
        <v>0.14949999999999999</v>
      </c>
      <c r="U1743" s="31">
        <f t="shared" ref="U1743" si="17192">AVERAGE(K1743,O1742)</f>
        <v>0.24399999999999999</v>
      </c>
      <c r="V1743" s="17">
        <f>Q1743*Q1742/'Advanced - Road'!$S$33</f>
        <v>99.122272239658813</v>
      </c>
      <c r="W1743" s="17">
        <f t="shared" ref="W1743" si="17193">W1742</f>
        <v>99.124857941489836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0.50600000000000001</v>
      </c>
      <c r="I1744" s="32">
        <f>VLOOKUP($C1744,'Four Factors - Road'!$B:$O,8,FALSE)</f>
        <v>0.22700000000000001</v>
      </c>
      <c r="J1744" s="32">
        <f>VLOOKUP($C1744,'Four Factors - Road'!$B:$O,9,FALSE)/100</f>
        <v>0.13600000000000001</v>
      </c>
      <c r="K1744" s="32">
        <f>VLOOKUP($C1744,'Four Factors - Road'!$B:$O,10,FALSE)/100</f>
        <v>0.22899999999999998</v>
      </c>
      <c r="L1744" s="32">
        <f>VLOOKUP($C1744,'Four Factors - Road'!$B:$O,11,FALSE)/100</f>
        <v>0.51500000000000001</v>
      </c>
      <c r="M1744" s="32">
        <f>VLOOKUP($C1744,'Four Factors - Road'!$B:$O,12,FALSE)</f>
        <v>0.27900000000000003</v>
      </c>
      <c r="N1744" s="32">
        <f>VLOOKUP($C1744,'Four Factors - Road'!$B:$O,13,FALSE)/100</f>
        <v>0.14899999999999999</v>
      </c>
      <c r="O1744" s="32">
        <f>VLOOKUP($C1744,'Four Factors - Road'!$B:$O,14,FALSE)/100</f>
        <v>0.24</v>
      </c>
      <c r="P1744" s="21">
        <f>VLOOKUP($C1744,'Advanced - Road'!B:T,18,FALSE)</f>
        <v>99.51</v>
      </c>
      <c r="Q1744" s="21">
        <f>(P1744+'Advanced - Road'!$S$33)/2</f>
        <v>99.165460878885327</v>
      </c>
      <c r="R1744" s="32">
        <f t="shared" ref="R1744" si="17197">AVERAGE(H1744,L1745)</f>
        <v>0.50700000000000001</v>
      </c>
      <c r="S1744" s="32">
        <f t="shared" ref="S1744" si="17198">AVERAGE(I1744,M1745)</f>
        <v>0.2475</v>
      </c>
      <c r="T1744" s="32">
        <f t="shared" ref="T1744" si="17199">AVERAGE(J1744,N1745)</f>
        <v>0.13250000000000001</v>
      </c>
      <c r="U1744" s="32">
        <f t="shared" ref="U1744" si="17200">AVERAGE(K1744,O1745)</f>
        <v>0.23849999999999999</v>
      </c>
      <c r="V1744" s="21">
        <f>Q1744*Q1745/'Advanced - Home'!$S$33</f>
        <v>101.34024681558238</v>
      </c>
      <c r="W1744" s="21">
        <f t="shared" ref="W1744" si="17201">AVERAGE(V1744:V1745)</f>
        <v>101.33760339361852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-4</v>
      </c>
      <c r="AA1744" s="23">
        <f t="shared" ref="AA1744" si="17203">Y1744+Y1745</f>
        <v>216</v>
      </c>
      <c r="AB1744" s="22">
        <f t="shared" ref="AB1744" si="17204">D1744-Z1744</f>
        <v>4</v>
      </c>
      <c r="AC1744" s="22">
        <f t="shared" ref="AC1744" si="17205">AA1744-E1744</f>
        <v>216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100.98288317256163</v>
      </c>
      <c r="R1745" s="32">
        <f t="shared" ref="R1745" si="17209">AVERAGE(H1745,L1744)</f>
        <v>0.50600000000000001</v>
      </c>
      <c r="S1745" s="32">
        <f t="shared" ref="S1745" si="17210">AVERAGE(I1745,M1744)</f>
        <v>0.27450000000000002</v>
      </c>
      <c r="T1745" s="32">
        <f t="shared" ref="T1745" si="17211">AVERAGE(J1745,N1744)</f>
        <v>0.15799999999999997</v>
      </c>
      <c r="U1745" s="32">
        <f t="shared" ref="U1745" si="17212">AVERAGE(K1745,O1744)</f>
        <v>0.223</v>
      </c>
      <c r="V1745" s="21">
        <f>Q1745*Q1744/'Advanced - Road'!$S$33</f>
        <v>101.33495997165467</v>
      </c>
      <c r="W1745" s="21">
        <f t="shared" ref="W1745" si="17213">W1744</f>
        <v>101.33760339361852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106</v>
      </c>
      <c r="Z1745" s="23">
        <f t="shared" ref="Z1745" si="17214">-Z1744</f>
        <v>4</v>
      </c>
      <c r="AA1745" s="23">
        <f t="shared" ref="AA1745" si="17215">AA1744</f>
        <v>216</v>
      </c>
      <c r="AB1745" s="22"/>
      <c r="AC1745" s="22"/>
      <c r="AD1745" s="22">
        <f t="shared" si="16705"/>
        <v>106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0.50600000000000001</v>
      </c>
      <c r="I1746" s="31">
        <f>VLOOKUP($C1746,'Four Factors - Road'!$B:$O,8,FALSE)</f>
        <v>0.22700000000000001</v>
      </c>
      <c r="J1746" s="31">
        <f>VLOOKUP($C1746,'Four Factors - Road'!$B:$O,9,FALSE)/100</f>
        <v>0.13600000000000001</v>
      </c>
      <c r="K1746" s="31">
        <f>VLOOKUP($C1746,'Four Factors - Road'!$B:$O,10,FALSE)/100</f>
        <v>0.22899999999999998</v>
      </c>
      <c r="L1746" s="31">
        <f>VLOOKUP($C1746,'Four Factors - Road'!$B:$O,11,FALSE)/100</f>
        <v>0.51500000000000001</v>
      </c>
      <c r="M1746" s="31">
        <f>VLOOKUP($C1746,'Four Factors - Road'!$B:$O,12,FALSE)</f>
        <v>0.27900000000000003</v>
      </c>
      <c r="N1746" s="31">
        <f>VLOOKUP($C1746,'Four Factors - Road'!$B:$O,13,FALSE)/100</f>
        <v>0.14899999999999999</v>
      </c>
      <c r="O1746" s="31">
        <f>VLOOKUP($C1746,'Four Factors - Road'!$B:$O,14,FALSE)/100</f>
        <v>0.24</v>
      </c>
      <c r="P1746" s="17">
        <f>VLOOKUP($C1746,'Advanced - Road'!B:T,18,FALSE)</f>
        <v>99.51</v>
      </c>
      <c r="Q1746" s="17">
        <f>(P1746+'Advanced - Road'!$S$33)/2</f>
        <v>99.165460878885327</v>
      </c>
      <c r="R1746" s="31">
        <f t="shared" ref="R1746" si="17217">AVERAGE(H1746,L1747)</f>
        <v>0.50449999999999995</v>
      </c>
      <c r="S1746" s="31">
        <f t="shared" ref="S1746" si="17218">AVERAGE(I1746,M1747)</f>
        <v>0.2445</v>
      </c>
      <c r="T1746" s="31">
        <f t="shared" ref="T1746" si="17219">AVERAGE(J1746,N1747)</f>
        <v>0.13600000000000001</v>
      </c>
      <c r="U1746" s="31">
        <f t="shared" ref="U1746" si="17220">AVERAGE(K1746,O1747)</f>
        <v>0.24149999999999999</v>
      </c>
      <c r="V1746" s="17">
        <f>Q1746*Q1747/'Advanced - Home'!$S$33</f>
        <v>99.66433693001467</v>
      </c>
      <c r="W1746" s="17">
        <f t="shared" ref="W1746" si="17221">AVERAGE(V1746:V1747)</f>
        <v>99.661737223525563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2</v>
      </c>
      <c r="AA1746" s="19">
        <f t="shared" ref="AA1746" si="17223">Y1746+Y1747</f>
        <v>216</v>
      </c>
      <c r="AB1746" s="4">
        <f t="shared" ref="AB1746" si="17224">D1746-Z1746</f>
        <v>-2</v>
      </c>
      <c r="AC1746" s="4">
        <f t="shared" ref="AC1746" si="17225">AA1746-E1746</f>
        <v>216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99.312883172561612</v>
      </c>
      <c r="R1747" s="31">
        <f t="shared" ref="R1747" si="17229">AVERAGE(H1747,L1746)</f>
        <v>0.52200000000000002</v>
      </c>
      <c r="S1747" s="31">
        <f t="shared" ref="S1747" si="17230">AVERAGE(I1747,M1746)</f>
        <v>0.27300000000000002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0.23149999999999998</v>
      </c>
      <c r="V1747" s="17">
        <f>Q1747*Q1746/'Advanced - Road'!$S$33</f>
        <v>99.65913751703647</v>
      </c>
      <c r="W1747" s="17">
        <f t="shared" ref="W1747" si="17233">W1746</f>
        <v>99.661737223525563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109</v>
      </c>
      <c r="Z1747" s="19">
        <f t="shared" ref="Z1747" si="17234">-Z1746</f>
        <v>-2</v>
      </c>
      <c r="AA1747" s="19">
        <f t="shared" ref="AA1747" si="17235">AA1746</f>
        <v>216</v>
      </c>
      <c r="AB1747" s="4"/>
      <c r="AC1747" s="4"/>
      <c r="AD1747" s="4">
        <f t="shared" si="16705"/>
        <v>109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0.50600000000000001</v>
      </c>
      <c r="I1748" s="32">
        <f>VLOOKUP($C1748,'Four Factors - Road'!$B:$O,8,FALSE)</f>
        <v>0.22700000000000001</v>
      </c>
      <c r="J1748" s="32">
        <f>VLOOKUP($C1748,'Four Factors - Road'!$B:$O,9,FALSE)/100</f>
        <v>0.13600000000000001</v>
      </c>
      <c r="K1748" s="32">
        <f>VLOOKUP($C1748,'Four Factors - Road'!$B:$O,10,FALSE)/100</f>
        <v>0.22899999999999998</v>
      </c>
      <c r="L1748" s="32">
        <f>VLOOKUP($C1748,'Four Factors - Road'!$B:$O,11,FALSE)/100</f>
        <v>0.51500000000000001</v>
      </c>
      <c r="M1748" s="32">
        <f>VLOOKUP($C1748,'Four Factors - Road'!$B:$O,12,FALSE)</f>
        <v>0.27900000000000003</v>
      </c>
      <c r="N1748" s="32">
        <f>VLOOKUP($C1748,'Four Factors - Road'!$B:$O,13,FALSE)/100</f>
        <v>0.14899999999999999</v>
      </c>
      <c r="O1748" s="32">
        <f>VLOOKUP($C1748,'Four Factors - Road'!$B:$O,14,FALSE)/100</f>
        <v>0.24</v>
      </c>
      <c r="P1748" s="21">
        <f>VLOOKUP($C1748,'Advanced - Road'!B:T,18,FALSE)</f>
        <v>99.51</v>
      </c>
      <c r="Q1748" s="21">
        <f>(P1748+'Advanced - Road'!$S$33)/2</f>
        <v>99.165460878885327</v>
      </c>
      <c r="R1748" s="32">
        <f t="shared" ref="R1748" si="17237">AVERAGE(H1748,L1749)</f>
        <v>0.50449999999999995</v>
      </c>
      <c r="S1748" s="32">
        <f t="shared" ref="S1748" si="17238">AVERAGE(I1748,M1749)</f>
        <v>0.21200000000000002</v>
      </c>
      <c r="T1748" s="32">
        <f t="shared" ref="T1748" si="17239">AVERAGE(J1748,N1749)</f>
        <v>0.13300000000000001</v>
      </c>
      <c r="U1748" s="32">
        <f t="shared" ref="U1748" si="17240">AVERAGE(K1748,O1749)</f>
        <v>0.21249999999999999</v>
      </c>
      <c r="V1748" s="21">
        <f>Q1748*Q1749/'Advanced - Home'!$S$33</f>
        <v>99.27295677709769</v>
      </c>
      <c r="W1748" s="21">
        <f t="shared" ref="W1748" si="17241">AVERAGE(V1748:V1749)</f>
        <v>99.270367279611676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98.922883172561626</v>
      </c>
      <c r="R1749" s="32">
        <f t="shared" ref="R1749" si="17249">AVERAGE(H1749,L1748)</f>
        <v>0.50700000000000001</v>
      </c>
      <c r="S1749" s="32">
        <f t="shared" ref="S1749" si="17250">AVERAGE(I1749,M1748)</f>
        <v>0.29300000000000004</v>
      </c>
      <c r="T1749" s="32">
        <f t="shared" ref="T1749" si="17251">AVERAGE(J1749,N1748)</f>
        <v>0.13400000000000001</v>
      </c>
      <c r="U1749" s="32">
        <f t="shared" ref="U1749" si="17252">AVERAGE(K1749,O1748)</f>
        <v>0.22249999999999998</v>
      </c>
      <c r="V1749" s="21">
        <f>Q1749*Q1748/'Advanced - Road'!$S$33</f>
        <v>99.267777782125663</v>
      </c>
      <c r="W1749" s="21">
        <f t="shared" ref="W1749" si="17253">W1748</f>
        <v>99.270367279611676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0.50600000000000001</v>
      </c>
      <c r="I1750" s="31">
        <f>VLOOKUP($C1750,'Four Factors - Road'!$B:$O,8,FALSE)</f>
        <v>0.22700000000000001</v>
      </c>
      <c r="J1750" s="31">
        <f>VLOOKUP($C1750,'Four Factors - Road'!$B:$O,9,FALSE)/100</f>
        <v>0.13600000000000001</v>
      </c>
      <c r="K1750" s="31">
        <f>VLOOKUP($C1750,'Four Factors - Road'!$B:$O,10,FALSE)/100</f>
        <v>0.22899999999999998</v>
      </c>
      <c r="L1750" s="31">
        <f>VLOOKUP($C1750,'Four Factors - Road'!$B:$O,11,FALSE)/100</f>
        <v>0.51500000000000001</v>
      </c>
      <c r="M1750" s="31">
        <f>VLOOKUP($C1750,'Four Factors - Road'!$B:$O,12,FALSE)</f>
        <v>0.27900000000000003</v>
      </c>
      <c r="N1750" s="31">
        <f>VLOOKUP($C1750,'Four Factors - Road'!$B:$O,13,FALSE)/100</f>
        <v>0.14899999999999999</v>
      </c>
      <c r="O1750" s="31">
        <f>VLOOKUP($C1750,'Four Factors - Road'!$B:$O,14,FALSE)/100</f>
        <v>0.24</v>
      </c>
      <c r="P1750" s="17">
        <f>VLOOKUP($C1750,'Advanced - Road'!B:T,18,FALSE)</f>
        <v>99.51</v>
      </c>
      <c r="Q1750" s="17">
        <f>(P1750+'Advanced - Road'!$S$33)/2</f>
        <v>99.165460878885327</v>
      </c>
      <c r="R1750" s="31">
        <f t="shared" ref="R1750" si="17257">AVERAGE(H1750,L1751)</f>
        <v>0.51200000000000001</v>
      </c>
      <c r="S1750" s="31">
        <f t="shared" ref="S1750" si="17258">AVERAGE(I1750,M1751)</f>
        <v>0.2235</v>
      </c>
      <c r="T1750" s="31">
        <f t="shared" ref="T1750" si="17259">AVERAGE(J1750,N1751)</f>
        <v>0.13650000000000001</v>
      </c>
      <c r="U1750" s="31">
        <f t="shared" ref="U1750" si="17260">AVERAGE(K1750,O1751)</f>
        <v>0.216</v>
      </c>
      <c r="V1750" s="17">
        <f>Q1750*Q1751/'Advanced - Home'!$S$33</f>
        <v>98.53535571967717</v>
      </c>
      <c r="W1750" s="17">
        <f t="shared" ref="W1750" si="17261">AVERAGE(V1750:V1751)</f>
        <v>98.532785462235438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2</v>
      </c>
      <c r="AA1750" s="19">
        <f t="shared" ref="AA1750" si="17263">Y1750+Y1751</f>
        <v>212</v>
      </c>
      <c r="AB1750" s="4">
        <f t="shared" ref="AB1750" si="17264">D1750-Z1750</f>
        <v>-2</v>
      </c>
      <c r="AC1750" s="4">
        <f t="shared" ref="AC1750" si="17265">AA1750-E1750</f>
        <v>212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0.28699999999999998</v>
      </c>
      <c r="J1751" s="31">
        <f>VLOOKUP($C1751,'Four Factors - Home'!$B:$O,9,FALSE)/100</f>
        <v>0.13200000000000001</v>
      </c>
      <c r="K1751" s="31">
        <f>VLOOKUP($C1751,'Four Factors - Home'!$B:$O,10,FALSE)/100</f>
        <v>0.29699999999999999</v>
      </c>
      <c r="L1751" s="31">
        <f>VLOOKUP($C1751,'Four Factors - Home'!$B:$O,11,FALSE)/100</f>
        <v>0.51800000000000002</v>
      </c>
      <c r="M1751" s="31">
        <f>VLOOKUP($C1751,'Four Factors - Home'!$B:$O,12,FALSE)</f>
        <v>0.22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97.56</v>
      </c>
      <c r="Q1751" s="17">
        <f>(P1751+'Advanced - Home'!$S$33)/2</f>
        <v>98.187883172561612</v>
      </c>
      <c r="R1751" s="31">
        <f t="shared" ref="R1751" si="17269">AVERAGE(H1751,L1750)</f>
        <v>0.49350000000000005</v>
      </c>
      <c r="S1751" s="31">
        <f t="shared" ref="S1751" si="17270">AVERAGE(I1751,M1750)</f>
        <v>0.28300000000000003</v>
      </c>
      <c r="T1751" s="31">
        <f t="shared" ref="T1751" si="17271">AVERAGE(J1751,N1750)</f>
        <v>0.14050000000000001</v>
      </c>
      <c r="U1751" s="31">
        <f t="shared" ref="U1751" si="17272">AVERAGE(K1751,O1750)</f>
        <v>0.26849999999999996</v>
      </c>
      <c r="V1751" s="17">
        <f>Q1751*Q1750/'Advanced - Road'!$S$33</f>
        <v>98.530215204793691</v>
      </c>
      <c r="W1751" s="17">
        <f t="shared" ref="W1751" si="17273">W1750</f>
        <v>98.532785462235438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-2</v>
      </c>
      <c r="AA1751" s="19">
        <f t="shared" ref="AA1751" si="17275">AA1750</f>
        <v>212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0.50600000000000001</v>
      </c>
      <c r="I1752" s="32">
        <f>VLOOKUP($C1752,'Four Factors - Road'!$B:$O,8,FALSE)</f>
        <v>0.22700000000000001</v>
      </c>
      <c r="J1752" s="32">
        <f>VLOOKUP($C1752,'Four Factors - Road'!$B:$O,9,FALSE)/100</f>
        <v>0.13600000000000001</v>
      </c>
      <c r="K1752" s="32">
        <f>VLOOKUP($C1752,'Four Factors - Road'!$B:$O,10,FALSE)/100</f>
        <v>0.22899999999999998</v>
      </c>
      <c r="L1752" s="32">
        <f>VLOOKUP($C1752,'Four Factors - Road'!$B:$O,11,FALSE)/100</f>
        <v>0.51500000000000001</v>
      </c>
      <c r="M1752" s="32">
        <f>VLOOKUP($C1752,'Four Factors - Road'!$B:$O,12,FALSE)</f>
        <v>0.27900000000000003</v>
      </c>
      <c r="N1752" s="32">
        <f>VLOOKUP($C1752,'Four Factors - Road'!$B:$O,13,FALSE)/100</f>
        <v>0.14899999999999999</v>
      </c>
      <c r="O1752" s="32">
        <f>VLOOKUP($C1752,'Four Factors - Road'!$B:$O,14,FALSE)/100</f>
        <v>0.24</v>
      </c>
      <c r="P1752" s="21">
        <f>VLOOKUP($C1752,'Advanced - Road'!B:T,18,FALSE)</f>
        <v>99.51</v>
      </c>
      <c r="Q1752" s="21">
        <f>(P1752+'Advanced - Road'!$S$33)/2</f>
        <v>99.165460878885327</v>
      </c>
      <c r="R1752" s="32">
        <f t="shared" ref="R1752" si="17277">AVERAGE(H1752,L1753)</f>
        <v>0.503</v>
      </c>
      <c r="S1752" s="32">
        <f t="shared" ref="S1752" si="17278">AVERAGE(I1752,M1753)</f>
        <v>0.2205</v>
      </c>
      <c r="T1752" s="32">
        <f t="shared" ref="T1752" si="17279">AVERAGE(J1752,N1753)</f>
        <v>0.13150000000000001</v>
      </c>
      <c r="U1752" s="32">
        <f t="shared" ref="U1752" si="17280">AVERAGE(K1752,O1753)</f>
        <v>0.23299999999999998</v>
      </c>
      <c r="V1752" s="21">
        <f>Q1752*Q1753/'Advanced - Home'!$S$33</f>
        <v>99.127443643320845</v>
      </c>
      <c r="W1752" s="21">
        <f t="shared" ref="W1752" si="17281">AVERAGE(V1752:V1753)</f>
        <v>99.124857941489836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0.27900000000000003</v>
      </c>
      <c r="J1753" s="32">
        <f>VLOOKUP($C1753,'Four Factors - Home'!$B:$O,9,FALSE)/100</f>
        <v>0.13</v>
      </c>
      <c r="K1753" s="32">
        <f>VLOOKUP($C1753,'Four Factors - Home'!$B:$O,10,FALSE)/100</f>
        <v>0.23699999999999999</v>
      </c>
      <c r="L1753" s="32">
        <f>VLOOKUP($C1753,'Four Factors - Home'!$B:$O,11,FALSE)/100</f>
        <v>0.5</v>
      </c>
      <c r="M1753" s="32">
        <f>VLOOKUP($C1753,'Four Factors - Home'!$B:$O,12,FALSE)</f>
        <v>0.214</v>
      </c>
      <c r="N1753" s="32">
        <f>VLOOKUP($C1753,'Four Factors - Home'!$B:$O,13,FALSE)/100</f>
        <v>0.127</v>
      </c>
      <c r="O1753" s="32">
        <f>VLOOKUP($C1753,'Four Factors - Home'!$B:$O,14,FALSE)/100</f>
        <v>0.23699999999999999</v>
      </c>
      <c r="P1753" s="21">
        <f>VLOOKUP($C1753,'Advanced - Home'!B:T,18,FALSE)</f>
        <v>98.74</v>
      </c>
      <c r="Q1753" s="21">
        <f>(P1753+'Advanced - Home'!$S$33)/2</f>
        <v>98.777883172561616</v>
      </c>
      <c r="R1753" s="32">
        <f t="shared" ref="R1753" si="17289">AVERAGE(H1753,L1752)</f>
        <v>0.53600000000000003</v>
      </c>
      <c r="S1753" s="32">
        <f t="shared" ref="S1753" si="17290">AVERAGE(I1753,M1752)</f>
        <v>0.27900000000000003</v>
      </c>
      <c r="T1753" s="32">
        <f t="shared" ref="T1753" si="17291">AVERAGE(J1753,N1752)</f>
        <v>0.13950000000000001</v>
      </c>
      <c r="U1753" s="32">
        <f t="shared" ref="U1753" si="17292">AVERAGE(K1753,O1752)</f>
        <v>0.23849999999999999</v>
      </c>
      <c r="V1753" s="21">
        <f>Q1753*Q1752/'Advanced - Road'!$S$33</f>
        <v>99.122272239658813</v>
      </c>
      <c r="W1753" s="21">
        <f t="shared" ref="W1753" si="17293">W1752</f>
        <v>99.124857941489836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0.50600000000000001</v>
      </c>
      <c r="I1754" s="31">
        <f>VLOOKUP($C1754,'Four Factors - Road'!$B:$O,8,FALSE)</f>
        <v>0.22700000000000001</v>
      </c>
      <c r="J1754" s="31">
        <f>VLOOKUP($C1754,'Four Factors - Road'!$B:$O,9,FALSE)/100</f>
        <v>0.13600000000000001</v>
      </c>
      <c r="K1754" s="31">
        <f>VLOOKUP($C1754,'Four Factors - Road'!$B:$O,10,FALSE)/100</f>
        <v>0.22899999999999998</v>
      </c>
      <c r="L1754" s="31">
        <f>VLOOKUP($C1754,'Four Factors - Road'!$B:$O,11,FALSE)/100</f>
        <v>0.51500000000000001</v>
      </c>
      <c r="M1754" s="31">
        <f>VLOOKUP($C1754,'Four Factors - Road'!$B:$O,12,FALSE)</f>
        <v>0.27900000000000003</v>
      </c>
      <c r="N1754" s="31">
        <f>VLOOKUP($C1754,'Four Factors - Road'!$B:$O,13,FALSE)/100</f>
        <v>0.14899999999999999</v>
      </c>
      <c r="O1754" s="31">
        <f>VLOOKUP($C1754,'Four Factors - Road'!$B:$O,14,FALSE)/100</f>
        <v>0.24</v>
      </c>
      <c r="P1754" s="17">
        <f>VLOOKUP($C1754,'Advanced - Road'!B:T,18,FALSE)</f>
        <v>99.51</v>
      </c>
      <c r="Q1754" s="17">
        <f>(P1754+'Advanced - Road'!$S$33)/2</f>
        <v>99.165460878885327</v>
      </c>
      <c r="R1754" s="31">
        <f t="shared" ref="R1754" si="17297">AVERAGE(H1754,L1755)</f>
        <v>0.50449999999999995</v>
      </c>
      <c r="S1754" s="31">
        <f t="shared" ref="S1754" si="17298">AVERAGE(I1754,M1755)</f>
        <v>0.2515</v>
      </c>
      <c r="T1754" s="31">
        <f t="shared" ref="T1754" si="17299">AVERAGE(J1754,N1755)</f>
        <v>0.14800000000000002</v>
      </c>
      <c r="U1754" s="31">
        <f t="shared" ref="U1754" si="17300">AVERAGE(K1754,O1755)</f>
        <v>0.22849999999999998</v>
      </c>
      <c r="V1754" s="17">
        <f>Q1754*Q1755/'Advanced - Home'!$S$33</f>
        <v>96.588490343628493</v>
      </c>
      <c r="W1754" s="17">
        <f t="shared" ref="W1754" si="17301">AVERAGE(V1754:V1755)</f>
        <v>96.58597086943287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3</v>
      </c>
      <c r="AA1754" s="19">
        <f t="shared" ref="AA1754" si="17303">Y1754+Y1755</f>
        <v>207</v>
      </c>
      <c r="AB1754" s="4">
        <f t="shared" ref="AB1754" si="17304">D1754-Z1754</f>
        <v>-3</v>
      </c>
      <c r="AC1754" s="4">
        <f t="shared" ref="AC1754" si="17305">AA1754-E1754</f>
        <v>207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0.246</v>
      </c>
      <c r="J1755" s="31">
        <f>VLOOKUP($C1755,'Four Factors - Home'!$B:$O,9,FALSE)/100</f>
        <v>0.127</v>
      </c>
      <c r="K1755" s="31">
        <f>VLOOKUP($C1755,'Four Factors - Home'!$B:$O,10,FALSE)/100</f>
        <v>0.188</v>
      </c>
      <c r="L1755" s="31">
        <f>VLOOKUP($C1755,'Four Factors - Home'!$B:$O,11,FALSE)/100</f>
        <v>0.503</v>
      </c>
      <c r="M1755" s="31">
        <f>VLOOKUP($C1755,'Four Factors - Home'!$B:$O,12,FALSE)</f>
        <v>0.27600000000000002</v>
      </c>
      <c r="N1755" s="31">
        <f>VLOOKUP($C1755,'Four Factors - Home'!$B:$O,13,FALSE)/100</f>
        <v>0.16</v>
      </c>
      <c r="O1755" s="31">
        <f>VLOOKUP($C1755,'Four Factors - Home'!$B:$O,14,FALSE)/100</f>
        <v>0.22800000000000001</v>
      </c>
      <c r="P1755" s="17">
        <f>VLOOKUP($C1755,'Advanced - Home'!B:T,18,FALSE)</f>
        <v>93.68</v>
      </c>
      <c r="Q1755" s="17">
        <f>(P1755+'Advanced - Home'!$S$33)/2</f>
        <v>96.247883172561615</v>
      </c>
      <c r="R1755" s="31">
        <f t="shared" ref="R1755" si="17309">AVERAGE(H1755,L1754)</f>
        <v>0.51400000000000001</v>
      </c>
      <c r="S1755" s="31">
        <f t="shared" ref="S1755" si="17310">AVERAGE(I1755,M1754)</f>
        <v>0.26250000000000001</v>
      </c>
      <c r="T1755" s="31">
        <f t="shared" ref="T1755" si="17311">AVERAGE(J1755,N1754)</f>
        <v>0.13800000000000001</v>
      </c>
      <c r="U1755" s="31">
        <f t="shared" ref="U1755" si="17312">AVERAGE(K1755,O1754)</f>
        <v>0.214</v>
      </c>
      <c r="V1755" s="17">
        <f>Q1755*Q1754/'Advanced - Road'!$S$33</f>
        <v>96.583451395237248</v>
      </c>
      <c r="W1755" s="17">
        <f t="shared" ref="W1755" si="17313">W1754</f>
        <v>96.58597086943287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-3</v>
      </c>
      <c r="AA1755" s="19">
        <f t="shared" ref="AA1755" si="17315">AA1754</f>
        <v>207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0.50600000000000001</v>
      </c>
      <c r="I1756" s="32">
        <f>VLOOKUP($C1756,'Four Factors - Road'!$B:$O,8,FALSE)</f>
        <v>0.22700000000000001</v>
      </c>
      <c r="J1756" s="32">
        <f>VLOOKUP($C1756,'Four Factors - Road'!$B:$O,9,FALSE)/100</f>
        <v>0.13600000000000001</v>
      </c>
      <c r="K1756" s="32">
        <f>VLOOKUP($C1756,'Four Factors - Road'!$B:$O,10,FALSE)/100</f>
        <v>0.22899999999999998</v>
      </c>
      <c r="L1756" s="32">
        <f>VLOOKUP($C1756,'Four Factors - Road'!$B:$O,11,FALSE)/100</f>
        <v>0.51500000000000001</v>
      </c>
      <c r="M1756" s="32">
        <f>VLOOKUP($C1756,'Four Factors - Road'!$B:$O,12,FALSE)</f>
        <v>0.27900000000000003</v>
      </c>
      <c r="N1756" s="32">
        <f>VLOOKUP($C1756,'Four Factors - Road'!$B:$O,13,FALSE)/100</f>
        <v>0.14899999999999999</v>
      </c>
      <c r="O1756" s="32">
        <f>VLOOKUP($C1756,'Four Factors - Road'!$B:$O,14,FALSE)/100</f>
        <v>0.24</v>
      </c>
      <c r="P1756" s="21">
        <f>VLOOKUP($C1756,'Advanced - Road'!B:T,18,FALSE)</f>
        <v>99.51</v>
      </c>
      <c r="Q1756" s="21">
        <f>(P1756+'Advanced - Road'!$S$33)/2</f>
        <v>99.165460878885327</v>
      </c>
      <c r="R1756" s="32">
        <f t="shared" ref="R1756" si="17317">AVERAGE(H1756,L1757)</f>
        <v>0.51949999999999996</v>
      </c>
      <c r="S1756" s="32">
        <f t="shared" ref="S1756" si="17318">AVERAGE(I1756,M1757)</f>
        <v>0.24099999999999999</v>
      </c>
      <c r="T1756" s="32">
        <f t="shared" ref="T1756" si="17319">AVERAGE(J1756,N1757)</f>
        <v>0.1245</v>
      </c>
      <c r="U1756" s="32">
        <f t="shared" ref="U1756" si="17320">AVERAGE(K1756,O1757)</f>
        <v>0.21899999999999997</v>
      </c>
      <c r="V1756" s="21">
        <f>Q1756*Q1757/'Advanced - Home'!$S$33</f>
        <v>99.75465542684168</v>
      </c>
      <c r="W1756" s="21">
        <f t="shared" ref="W1756" si="17321">AVERAGE(V1756:V1757)</f>
        <v>99.752053364428789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1</v>
      </c>
      <c r="AA1756" s="23">
        <f t="shared" ref="AA1756" si="17323">Y1756+Y1757</f>
        <v>221</v>
      </c>
      <c r="AB1756" s="22">
        <f t="shared" ref="AB1756" si="17324">D1756-Z1756</f>
        <v>-1</v>
      </c>
      <c r="AC1756" s="22">
        <f t="shared" ref="AC1756" si="17325">AA1756-E1756</f>
        <v>221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0.53700000000000003</v>
      </c>
      <c r="I1757" s="32">
        <f>VLOOKUP($C1757,'Four Factors - Home'!$B:$O,8,FALSE)</f>
        <v>0.28599999999999998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0.28100000000000003</v>
      </c>
      <c r="L1757" s="32">
        <f>VLOOKUP($C1757,'Four Factors - Home'!$B:$O,11,FALSE)/100</f>
        <v>0.53299999999999992</v>
      </c>
      <c r="M1757" s="32">
        <f>VLOOKUP($C1757,'Four Factors - Home'!$B:$O,12,FALSE)</f>
        <v>0.255</v>
      </c>
      <c r="N1757" s="32">
        <f>VLOOKUP($C1757,'Four Factors - Home'!$B:$O,13,FALSE)/100</f>
        <v>0.113</v>
      </c>
      <c r="O1757" s="32">
        <f>VLOOKUP($C1757,'Four Factors - Home'!$B:$O,14,FALSE)/100</f>
        <v>0.20899999999999999</v>
      </c>
      <c r="P1757" s="21">
        <f>VLOOKUP($C1757,'Advanced - Home'!B:T,18,FALSE)</f>
        <v>99.99</v>
      </c>
      <c r="Q1757" s="21">
        <f>(P1757+'Advanced - Home'!$S$33)/2</f>
        <v>99.402883172561616</v>
      </c>
      <c r="R1757" s="32">
        <f t="shared" ref="R1757" si="17329">AVERAGE(H1757,L1756)</f>
        <v>0.52600000000000002</v>
      </c>
      <c r="S1757" s="32">
        <f t="shared" ref="S1757" si="17330">AVERAGE(I1757,M1756)</f>
        <v>0.28249999999999997</v>
      </c>
      <c r="T1757" s="32">
        <f t="shared" ref="T1757" si="17331">AVERAGE(J1757,N1756)</f>
        <v>0.14650000000000002</v>
      </c>
      <c r="U1757" s="32">
        <f t="shared" ref="U1757" si="17332">AVERAGE(K1757,O1756)</f>
        <v>0.26050000000000001</v>
      </c>
      <c r="V1757" s="21">
        <f>Q1757*Q1756/'Advanced - Road'!$S$33</f>
        <v>99.749451302015899</v>
      </c>
      <c r="W1757" s="21">
        <f t="shared" ref="W1757" si="17333">W1756</f>
        <v>99.752053364428789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111</v>
      </c>
      <c r="Z1757" s="23">
        <f t="shared" ref="Z1757" si="17334">-Z1756</f>
        <v>-1</v>
      </c>
      <c r="AA1757" s="23">
        <f t="shared" ref="AA1757" si="17335">AA1756</f>
        <v>221</v>
      </c>
      <c r="AB1757" s="22"/>
      <c r="AC1757" s="22"/>
      <c r="AD1757" s="22">
        <f t="shared" si="16705"/>
        <v>111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0.50600000000000001</v>
      </c>
      <c r="I1758" s="31">
        <f>VLOOKUP($C1758,'Four Factors - Road'!$B:$O,8,FALSE)</f>
        <v>0.22700000000000001</v>
      </c>
      <c r="J1758" s="31">
        <f>VLOOKUP($C1758,'Four Factors - Road'!$B:$O,9,FALSE)/100</f>
        <v>0.13600000000000001</v>
      </c>
      <c r="K1758" s="31">
        <f>VLOOKUP($C1758,'Four Factors - Road'!$B:$O,10,FALSE)/100</f>
        <v>0.22899999999999998</v>
      </c>
      <c r="L1758" s="31">
        <f>VLOOKUP($C1758,'Four Factors - Road'!$B:$O,11,FALSE)/100</f>
        <v>0.51500000000000001</v>
      </c>
      <c r="M1758" s="31">
        <f>VLOOKUP($C1758,'Four Factors - Road'!$B:$O,12,FALSE)</f>
        <v>0.27900000000000003</v>
      </c>
      <c r="N1758" s="31">
        <f>VLOOKUP($C1758,'Four Factors - Road'!$B:$O,13,FALSE)/100</f>
        <v>0.14899999999999999</v>
      </c>
      <c r="O1758" s="31">
        <f>VLOOKUP($C1758,'Four Factors - Road'!$B:$O,14,FALSE)/100</f>
        <v>0.24</v>
      </c>
      <c r="P1758" s="17">
        <f>VLOOKUP($C1758,'Advanced - Road'!B:T,18,FALSE)</f>
        <v>99.51</v>
      </c>
      <c r="Q1758" s="17">
        <f>(P1758+'Advanced - Road'!$S$33)/2</f>
        <v>99.165460878885327</v>
      </c>
      <c r="R1758" s="31">
        <f t="shared" ref="R1758" si="17337">AVERAGE(H1758,L1759)</f>
        <v>0.4985</v>
      </c>
      <c r="S1758" s="31">
        <f t="shared" ref="S1758" si="17338">AVERAGE(I1758,M1759)</f>
        <v>0.25</v>
      </c>
      <c r="T1758" s="31">
        <f t="shared" ref="T1758" si="17339">AVERAGE(J1758,N1759)</f>
        <v>0.13750000000000001</v>
      </c>
      <c r="U1758" s="31">
        <f t="shared" ref="U1758" si="17340">AVERAGE(K1758,O1759)</f>
        <v>0.20949999999999999</v>
      </c>
      <c r="V1758" s="17">
        <f>Q1758*Q1759/'Advanced - Home'!$S$33</f>
        <v>98.906665095521518</v>
      </c>
      <c r="W1758" s="17">
        <f t="shared" ref="W1758" si="17341">AVERAGE(V1758:V1759)</f>
        <v>98.904085152615323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0.503</v>
      </c>
      <c r="I1759" s="31">
        <f>VLOOKUP($C1759,'Four Factors - Home'!$B:$O,8,FALSE)</f>
        <v>0.22600000000000001</v>
      </c>
      <c r="J1759" s="31">
        <f>VLOOKUP($C1759,'Four Factors - Home'!$B:$O,9,FALSE)/100</f>
        <v>0.124</v>
      </c>
      <c r="K1759" s="31">
        <f>VLOOKUP($C1759,'Four Factors - Home'!$B:$O,10,FALSE)/100</f>
        <v>0.24199999999999999</v>
      </c>
      <c r="L1759" s="31">
        <f>VLOOKUP($C1759,'Four Factors - Home'!$B:$O,11,FALSE)/100</f>
        <v>0.49099999999999999</v>
      </c>
      <c r="M1759" s="31">
        <f>VLOOKUP($C1759,'Four Factors - Home'!$B:$O,12,FALSE)</f>
        <v>0.27300000000000002</v>
      </c>
      <c r="N1759" s="31">
        <f>VLOOKUP($C1759,'Four Factors - Home'!$B:$O,13,FALSE)/100</f>
        <v>0.13900000000000001</v>
      </c>
      <c r="O1759" s="31">
        <f>VLOOKUP($C1759,'Four Factors - Home'!$B:$O,14,FALSE)/100</f>
        <v>0.19</v>
      </c>
      <c r="P1759" s="17">
        <f>VLOOKUP($C1759,'Advanced - Home'!B:T,18,FALSE)</f>
        <v>98.3</v>
      </c>
      <c r="Q1759" s="17">
        <f>(P1759+'Advanced - Home'!$S$33)/2</f>
        <v>98.557883172561617</v>
      </c>
      <c r="R1759" s="31">
        <f t="shared" ref="R1759" si="17351">AVERAGE(H1759,L1758)</f>
        <v>0.50900000000000001</v>
      </c>
      <c r="S1759" s="31">
        <f t="shared" ref="S1759" si="17352">AVERAGE(I1759,M1758)</f>
        <v>0.2525</v>
      </c>
      <c r="T1759" s="31">
        <f t="shared" ref="T1759" si="17353">AVERAGE(J1759,N1758)</f>
        <v>0.13650000000000001</v>
      </c>
      <c r="U1759" s="31">
        <f t="shared" ref="U1759" si="17354">AVERAGE(K1759,O1758)</f>
        <v>0.24099999999999999</v>
      </c>
      <c r="V1759" s="17">
        <f>Q1759*Q1758/'Advanced - Road'!$S$33</f>
        <v>98.901505209709114</v>
      </c>
      <c r="W1759" s="17">
        <f t="shared" ref="W1759" si="17355">W1758</f>
        <v>98.904085152615323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0.50600000000000001</v>
      </c>
      <c r="I1760" s="32">
        <f>VLOOKUP($C1760,'Four Factors - Road'!$B:$O,8,FALSE)</f>
        <v>0.22700000000000001</v>
      </c>
      <c r="J1760" s="32">
        <f>VLOOKUP($C1760,'Four Factors - Road'!$B:$O,9,FALSE)/100</f>
        <v>0.13600000000000001</v>
      </c>
      <c r="K1760" s="32">
        <f>VLOOKUP($C1760,'Four Factors - Road'!$B:$O,10,FALSE)/100</f>
        <v>0.22899999999999998</v>
      </c>
      <c r="L1760" s="32">
        <f>VLOOKUP($C1760,'Four Factors - Road'!$B:$O,11,FALSE)/100</f>
        <v>0.51500000000000001</v>
      </c>
      <c r="M1760" s="32">
        <f>VLOOKUP($C1760,'Four Factors - Road'!$B:$O,12,FALSE)</f>
        <v>0.27900000000000003</v>
      </c>
      <c r="N1760" s="32">
        <f>VLOOKUP($C1760,'Four Factors - Road'!$B:$O,13,FALSE)/100</f>
        <v>0.14899999999999999</v>
      </c>
      <c r="O1760" s="32">
        <f>VLOOKUP($C1760,'Four Factors - Road'!$B:$O,14,FALSE)/100</f>
        <v>0.24</v>
      </c>
      <c r="P1760" s="21">
        <f>VLOOKUP($C1760,'Advanced - Road'!B:T,18,FALSE)</f>
        <v>99.51</v>
      </c>
      <c r="Q1760" s="21">
        <f>(P1760+'Advanced - Road'!$S$33)/2</f>
        <v>99.165460878885327</v>
      </c>
      <c r="R1760" s="32">
        <f t="shared" ref="R1760" si="17359">AVERAGE(H1760,L1761)</f>
        <v>0.49150000000000005</v>
      </c>
      <c r="S1760" s="32">
        <f t="shared" ref="S1760" si="17360">AVERAGE(I1760,M1761)</f>
        <v>0.24049999999999999</v>
      </c>
      <c r="T1760" s="32">
        <f t="shared" ref="T1760" si="17361">AVERAGE(J1760,N1761)</f>
        <v>0.13900000000000001</v>
      </c>
      <c r="U1760" s="32">
        <f t="shared" ref="U1760" si="17362">AVERAGE(K1760,O1761)</f>
        <v>0.23199999999999998</v>
      </c>
      <c r="V1760" s="21">
        <f>Q1760*Q1761/'Advanced - Home'!$S$33</f>
        <v>101.11946826778302</v>
      </c>
      <c r="W1760" s="21">
        <f t="shared" ref="W1760" si="17363">AVERAGE(V1760:V1761)</f>
        <v>101.116830604744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100.76288317256162</v>
      </c>
      <c r="R1761" s="32">
        <f t="shared" ref="R1761" si="17371">AVERAGE(H1761,L1760)</f>
        <v>0.55299999999999994</v>
      </c>
      <c r="S1761" s="32">
        <f t="shared" ref="S1761" si="17372">AVERAGE(I1761,M1760)</f>
        <v>0.26700000000000002</v>
      </c>
      <c r="T1761" s="32">
        <f t="shared" ref="T1761" si="17373">AVERAGE(J1761,N1760)</f>
        <v>0.14499999999999999</v>
      </c>
      <c r="U1761" s="32">
        <f t="shared" ref="U1761" si="17374">AVERAGE(K1761,O1760)</f>
        <v>0.23299999999999998</v>
      </c>
      <c r="V1761" s="21">
        <f>Q1761*Q1760/'Advanced - Road'!$S$33</f>
        <v>101.11419294170496</v>
      </c>
      <c r="W1761" s="21">
        <f t="shared" ref="W1761" si="17375">W1760</f>
        <v>101.116830604744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0.50600000000000001</v>
      </c>
      <c r="I1762" s="31">
        <f>VLOOKUP($C1762,'Four Factors - Road'!$B:$O,8,FALSE)</f>
        <v>0.22700000000000001</v>
      </c>
      <c r="J1762" s="31">
        <f>VLOOKUP($C1762,'Four Factors - Road'!$B:$O,9,FALSE)/100</f>
        <v>0.13600000000000001</v>
      </c>
      <c r="K1762" s="31">
        <f>VLOOKUP($C1762,'Four Factors - Road'!$B:$O,10,FALSE)/100</f>
        <v>0.22899999999999998</v>
      </c>
      <c r="L1762" s="31">
        <f>VLOOKUP($C1762,'Four Factors - Road'!$B:$O,11,FALSE)/100</f>
        <v>0.51500000000000001</v>
      </c>
      <c r="M1762" s="31">
        <f>VLOOKUP($C1762,'Four Factors - Road'!$B:$O,12,FALSE)</f>
        <v>0.27900000000000003</v>
      </c>
      <c r="N1762" s="31">
        <f>VLOOKUP($C1762,'Four Factors - Road'!$B:$O,13,FALSE)/100</f>
        <v>0.14899999999999999</v>
      </c>
      <c r="O1762" s="31">
        <f>VLOOKUP($C1762,'Four Factors - Road'!$B:$O,14,FALSE)/100</f>
        <v>0.24</v>
      </c>
      <c r="P1762" s="17">
        <f>VLOOKUP($C1762,'Advanced - Road'!B:T,18,FALSE)</f>
        <v>99.51</v>
      </c>
      <c r="Q1762" s="17">
        <f>(P1762+'Advanced - Road'!$S$33)/2</f>
        <v>99.165460878885327</v>
      </c>
      <c r="R1762" s="31">
        <f t="shared" ref="R1762" si="17379">AVERAGE(H1762,L1763)</f>
        <v>0.50750000000000006</v>
      </c>
      <c r="S1762" s="31">
        <f t="shared" ref="S1762" si="17380">AVERAGE(I1762,M1763)</f>
        <v>0.23199999999999998</v>
      </c>
      <c r="T1762" s="31">
        <f t="shared" ref="T1762" si="17381">AVERAGE(J1762,N1763)</f>
        <v>0.14250000000000002</v>
      </c>
      <c r="U1762" s="31">
        <f t="shared" ref="U1762" si="17382">AVERAGE(K1762,O1763)</f>
        <v>0.23749999999999999</v>
      </c>
      <c r="V1762" s="17">
        <f>Q1762*Q1763/'Advanced - Home'!$S$33</f>
        <v>100.9589020512017</v>
      </c>
      <c r="W1762" s="17">
        <f t="shared" ref="W1762" si="17383">AVERAGE(V1762:V1763)</f>
        <v>100.95626857647163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108</v>
      </c>
      <c r="Z1762" s="19">
        <f t="shared" ref="Z1762" si="17384">Y1763-Y1762</f>
        <v>5</v>
      </c>
      <c r="AA1762" s="19">
        <f t="shared" ref="AA1762" si="17385">Y1762+Y1763</f>
        <v>221</v>
      </c>
      <c r="AB1762" s="4">
        <f t="shared" ref="AB1762" si="17386">D1762-Z1762</f>
        <v>-5</v>
      </c>
      <c r="AC1762" s="4">
        <f t="shared" ref="AC1762" si="17387">AA1762-E1762</f>
        <v>221</v>
      </c>
      <c r="AD1762" s="4">
        <f t="shared" si="17347"/>
        <v>108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0.54500000000000004</v>
      </c>
      <c r="I1763" s="31">
        <f>VLOOKUP($C1763,'Four Factors - Home'!$B:$O,8,FALSE)</f>
        <v>0.312</v>
      </c>
      <c r="J1763" s="31">
        <f>VLOOKUP($C1763,'Four Factors - Home'!$B:$O,9,FALSE)/100</f>
        <v>0.13800000000000001</v>
      </c>
      <c r="K1763" s="31">
        <f>VLOOKUP($C1763,'Four Factors - Home'!$B:$O,10,FALSE)/100</f>
        <v>0.252</v>
      </c>
      <c r="L1763" s="31">
        <f>VLOOKUP($C1763,'Four Factors - Home'!$B:$O,11,FALSE)/100</f>
        <v>0.50900000000000001</v>
      </c>
      <c r="M1763" s="31">
        <f>VLOOKUP($C1763,'Four Factors - Home'!$B:$O,12,FALSE)</f>
        <v>0.23699999999999999</v>
      </c>
      <c r="N1763" s="31">
        <f>VLOOKUP($C1763,'Four Factors - Home'!$B:$O,13,FALSE)/100</f>
        <v>0.14899999999999999</v>
      </c>
      <c r="O1763" s="31">
        <f>VLOOKUP($C1763,'Four Factors - Home'!$B:$O,14,FALSE)/100</f>
        <v>0.24600000000000002</v>
      </c>
      <c r="P1763" s="17">
        <f>VLOOKUP($C1763,'Advanced - Home'!B:T,18,FALSE)</f>
        <v>102.39</v>
      </c>
      <c r="Q1763" s="17">
        <f>(P1763+'Advanced - Home'!$S$33)/2</f>
        <v>100.60288317256162</v>
      </c>
      <c r="R1763" s="31">
        <f t="shared" ref="R1763" si="17391">AVERAGE(H1763,L1762)</f>
        <v>0.53</v>
      </c>
      <c r="S1763" s="31">
        <f t="shared" ref="S1763" si="17392">AVERAGE(I1763,M1762)</f>
        <v>0.29549999999999998</v>
      </c>
      <c r="T1763" s="31">
        <f t="shared" ref="T1763" si="17393">AVERAGE(J1763,N1762)</f>
        <v>0.14350000000000002</v>
      </c>
      <c r="U1763" s="31">
        <f t="shared" ref="U1763" si="17394">AVERAGE(K1763,O1762)</f>
        <v>0.246</v>
      </c>
      <c r="V1763" s="17">
        <f>Q1763*Q1762/'Advanced - Road'!$S$33</f>
        <v>100.95363510174155</v>
      </c>
      <c r="W1763" s="17">
        <f t="shared" ref="W1763" si="17395">W1762</f>
        <v>100.95626857647163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-5</v>
      </c>
      <c r="AA1763" s="19">
        <f t="shared" ref="AA1763" si="17397">AA1762</f>
        <v>221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0.50600000000000001</v>
      </c>
      <c r="I1764" s="32">
        <f>VLOOKUP($C1764,'Four Factors - Road'!$B:$O,8,FALSE)</f>
        <v>0.22700000000000001</v>
      </c>
      <c r="J1764" s="32">
        <f>VLOOKUP($C1764,'Four Factors - Road'!$B:$O,9,FALSE)/100</f>
        <v>0.13600000000000001</v>
      </c>
      <c r="K1764" s="32">
        <f>VLOOKUP($C1764,'Four Factors - Road'!$B:$O,10,FALSE)/100</f>
        <v>0.22899999999999998</v>
      </c>
      <c r="L1764" s="32">
        <f>VLOOKUP($C1764,'Four Factors - Road'!$B:$O,11,FALSE)/100</f>
        <v>0.51500000000000001</v>
      </c>
      <c r="M1764" s="32">
        <f>VLOOKUP($C1764,'Four Factors - Road'!$B:$O,12,FALSE)</f>
        <v>0.27900000000000003</v>
      </c>
      <c r="N1764" s="32">
        <f>VLOOKUP($C1764,'Four Factors - Road'!$B:$O,13,FALSE)/100</f>
        <v>0.14899999999999999</v>
      </c>
      <c r="O1764" s="32">
        <f>VLOOKUP($C1764,'Four Factors - Road'!$B:$O,14,FALSE)/100</f>
        <v>0.24</v>
      </c>
      <c r="P1764" s="21">
        <f>VLOOKUP($C1764,'Advanced - Road'!B:T,18,FALSE)</f>
        <v>99.51</v>
      </c>
      <c r="Q1764" s="21">
        <f>(P1764+'Advanced - Road'!$S$33)/2</f>
        <v>99.165460878885327</v>
      </c>
      <c r="R1764" s="32">
        <f t="shared" ref="R1764" si="17399">AVERAGE(H1764,L1765)</f>
        <v>0.50150000000000006</v>
      </c>
      <c r="S1764" s="32">
        <f t="shared" ref="S1764" si="17400">AVERAGE(I1764,M1765)</f>
        <v>0.254</v>
      </c>
      <c r="T1764" s="32">
        <f t="shared" ref="T1764" si="17401">AVERAGE(J1764,N1765)</f>
        <v>0.14300000000000002</v>
      </c>
      <c r="U1764" s="32">
        <f t="shared" ref="U1764" si="17402">AVERAGE(K1764,O1765)</f>
        <v>0.23399999999999999</v>
      </c>
      <c r="V1764" s="21">
        <f>Q1764*Q1765/'Advanced - Home'!$S$33</f>
        <v>99.082284394907347</v>
      </c>
      <c r="W1764" s="21">
        <f t="shared" ref="W1764" si="17403">AVERAGE(V1764:V1765)</f>
        <v>99.07969987103823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0.52500000000000002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98.732883172561628</v>
      </c>
      <c r="R1765" s="32">
        <f t="shared" ref="R1765" si="17411">AVERAGE(H1765,L1764)</f>
        <v>0.52</v>
      </c>
      <c r="S1765" s="32">
        <f t="shared" ref="S1765" si="17412">AVERAGE(I1765,M1764)</f>
        <v>0.26500000000000001</v>
      </c>
      <c r="T1765" s="32">
        <f t="shared" ref="T1765" si="17413">AVERAGE(J1765,N1764)</f>
        <v>0.14050000000000001</v>
      </c>
      <c r="U1765" s="32">
        <f t="shared" ref="U1765" si="17414">AVERAGE(K1765,O1764)</f>
        <v>0.218</v>
      </c>
      <c r="V1765" s="21">
        <f>Q1765*Q1764/'Advanced - Road'!$S$33</f>
        <v>99.077115347169098</v>
      </c>
      <c r="W1765" s="21">
        <f t="shared" ref="W1765" si="17415">W1764</f>
        <v>99.07969987103823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0.50600000000000001</v>
      </c>
      <c r="I1766" s="31">
        <f>VLOOKUP($C1766,'Four Factors - Road'!$B:$O,8,FALSE)</f>
        <v>0.22700000000000001</v>
      </c>
      <c r="J1766" s="31">
        <f>VLOOKUP($C1766,'Four Factors - Road'!$B:$O,9,FALSE)/100</f>
        <v>0.13600000000000001</v>
      </c>
      <c r="K1766" s="31">
        <f>VLOOKUP($C1766,'Four Factors - Road'!$B:$O,10,FALSE)/100</f>
        <v>0.22899999999999998</v>
      </c>
      <c r="L1766" s="31">
        <f>VLOOKUP($C1766,'Four Factors - Road'!$B:$O,11,FALSE)/100</f>
        <v>0.51500000000000001</v>
      </c>
      <c r="M1766" s="31">
        <f>VLOOKUP($C1766,'Four Factors - Road'!$B:$O,12,FALSE)</f>
        <v>0.27900000000000003</v>
      </c>
      <c r="N1766" s="31">
        <f>VLOOKUP($C1766,'Four Factors - Road'!$B:$O,13,FALSE)/100</f>
        <v>0.14899999999999999</v>
      </c>
      <c r="O1766" s="31">
        <f>VLOOKUP($C1766,'Four Factors - Road'!$B:$O,14,FALSE)/100</f>
        <v>0.24</v>
      </c>
      <c r="P1766" s="17">
        <f>VLOOKUP($C1766,'Advanced - Road'!B:T,18,FALSE)</f>
        <v>99.51</v>
      </c>
      <c r="Q1766" s="17">
        <f>(P1766+'Advanced - Road'!$S$33)/2</f>
        <v>99.165460878885327</v>
      </c>
      <c r="R1766" s="31">
        <f t="shared" ref="R1766" si="17419">AVERAGE(H1766,L1767)</f>
        <v>0.497</v>
      </c>
      <c r="S1766" s="31">
        <f t="shared" ref="S1766" si="17420">AVERAGE(I1766,M1767)</f>
        <v>0.254</v>
      </c>
      <c r="T1766" s="31">
        <f t="shared" ref="T1766" si="17421">AVERAGE(J1766,N1767)</f>
        <v>0.14350000000000002</v>
      </c>
      <c r="U1766" s="31">
        <f t="shared" ref="U1766" si="17422">AVERAGE(K1766,O1767)</f>
        <v>0.23849999999999999</v>
      </c>
      <c r="V1766" s="17">
        <f>Q1766*Q1767/'Advanced - Home'!$S$33</f>
        <v>98.976912815275838</v>
      </c>
      <c r="W1766" s="17">
        <f t="shared" ref="W1766" si="17423">AVERAGE(V1766:V1767)</f>
        <v>98.974331039984463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105</v>
      </c>
      <c r="Z1766" s="19">
        <f t="shared" ref="Z1766" si="17424">Y1767-Y1766</f>
        <v>5</v>
      </c>
      <c r="AA1766" s="19">
        <f t="shared" ref="AA1766" si="17425">Y1766+Y1767</f>
        <v>215</v>
      </c>
      <c r="AB1766" s="4">
        <f t="shared" ref="AB1766" si="17426">D1766-Z1766</f>
        <v>-5</v>
      </c>
      <c r="AC1766" s="4">
        <f t="shared" ref="AC1766" si="17427">AA1766-E1766</f>
        <v>215</v>
      </c>
      <c r="AD1766" s="4">
        <f t="shared" si="17347"/>
        <v>105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0.53799999999999992</v>
      </c>
      <c r="I1767" s="31">
        <f>VLOOKUP($C1767,'Four Factors - Home'!$B:$O,8,FALSE)</f>
        <v>0.29599999999999999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0.48799999999999999</v>
      </c>
      <c r="M1767" s="31">
        <f>VLOOKUP($C1767,'Four Factors - Home'!$B:$O,12,FALSE)</f>
        <v>0.28100000000000003</v>
      </c>
      <c r="N1767" s="31">
        <f>VLOOKUP($C1767,'Four Factors - Home'!$B:$O,13,FALSE)/100</f>
        <v>0.151</v>
      </c>
      <c r="O1767" s="31">
        <f>VLOOKUP($C1767,'Four Factors - Home'!$B:$O,14,FALSE)/100</f>
        <v>0.248</v>
      </c>
      <c r="P1767" s="17">
        <f>VLOOKUP($C1767,'Advanced - Home'!B:T,18,FALSE)</f>
        <v>98.44</v>
      </c>
      <c r="Q1767" s="17">
        <f>(P1767+'Advanced - Home'!$S$33)/2</f>
        <v>98.62788317256161</v>
      </c>
      <c r="R1767" s="31">
        <f t="shared" ref="R1767" si="17431">AVERAGE(H1767,L1766)</f>
        <v>0.52649999999999997</v>
      </c>
      <c r="S1767" s="31">
        <f t="shared" ref="S1767" si="17432">AVERAGE(I1767,M1766)</f>
        <v>0.28749999999999998</v>
      </c>
      <c r="T1767" s="31">
        <f t="shared" ref="T1767" si="17433">AVERAGE(J1767,N1766)</f>
        <v>0.14250000000000002</v>
      </c>
      <c r="U1767" s="31">
        <f t="shared" ref="U1767" si="17434">AVERAGE(K1767,O1766)</f>
        <v>0.23049999999999998</v>
      </c>
      <c r="V1767" s="17">
        <f>Q1767*Q1766/'Advanced - Road'!$S$33</f>
        <v>98.971749264693088</v>
      </c>
      <c r="W1767" s="17">
        <f t="shared" ref="W1767" si="17435">W1766</f>
        <v>98.974331039984463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-5</v>
      </c>
      <c r="AA1767" s="19">
        <f t="shared" ref="AA1767" si="17437">AA1766</f>
        <v>215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0.50600000000000001</v>
      </c>
      <c r="I1768" s="32">
        <f>VLOOKUP($C1768,'Four Factors - Road'!$B:$O,8,FALSE)</f>
        <v>0.22700000000000001</v>
      </c>
      <c r="J1768" s="32">
        <f>VLOOKUP($C1768,'Four Factors - Road'!$B:$O,9,FALSE)/100</f>
        <v>0.13600000000000001</v>
      </c>
      <c r="K1768" s="32">
        <f>VLOOKUP($C1768,'Four Factors - Road'!$B:$O,10,FALSE)/100</f>
        <v>0.22899999999999998</v>
      </c>
      <c r="L1768" s="32">
        <f>VLOOKUP($C1768,'Four Factors - Road'!$B:$O,11,FALSE)/100</f>
        <v>0.51500000000000001</v>
      </c>
      <c r="M1768" s="32">
        <f>VLOOKUP($C1768,'Four Factors - Road'!$B:$O,12,FALSE)</f>
        <v>0.27900000000000003</v>
      </c>
      <c r="N1768" s="32">
        <f>VLOOKUP($C1768,'Four Factors - Road'!$B:$O,13,FALSE)/100</f>
        <v>0.14899999999999999</v>
      </c>
      <c r="O1768" s="32">
        <f>VLOOKUP($C1768,'Four Factors - Road'!$B:$O,14,FALSE)/100</f>
        <v>0.24</v>
      </c>
      <c r="P1768" s="21">
        <f>VLOOKUP($C1768,'Advanced - Road'!B:T,18,FALSE)</f>
        <v>99.51</v>
      </c>
      <c r="Q1768" s="21">
        <f>(P1768+'Advanced - Road'!$S$33)/2</f>
        <v>99.165460878885327</v>
      </c>
      <c r="R1768" s="32">
        <f t="shared" ref="R1768" si="17439">AVERAGE(H1768,L1769)</f>
        <v>0.51900000000000002</v>
      </c>
      <c r="S1768" s="32">
        <f t="shared" ref="S1768" si="17440">AVERAGE(I1768,M1769)</f>
        <v>0.2475</v>
      </c>
      <c r="T1768" s="32">
        <f t="shared" ref="T1768" si="17441">AVERAGE(J1768,N1769)</f>
        <v>0.14000000000000001</v>
      </c>
      <c r="U1768" s="32">
        <f t="shared" ref="U1768" si="17442">AVERAGE(K1768,O1769)</f>
        <v>0.23149999999999998</v>
      </c>
      <c r="V1768" s="21">
        <f>Q1768*Q1769/'Advanced - Home'!$S$33</f>
        <v>99.935292420495699</v>
      </c>
      <c r="W1768" s="21">
        <f t="shared" ref="W1768" si="17443">AVERAGE(V1768:V1769)</f>
        <v>99.932685646235228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0.51500000000000001</v>
      </c>
      <c r="I1769" s="32">
        <f>VLOOKUP($C1769,'Four Factors - Home'!$B:$O,8,FALSE)</f>
        <v>0.26200000000000001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0.26400000000000001</v>
      </c>
      <c r="L1769" s="32">
        <f>VLOOKUP($C1769,'Four Factors - Home'!$B:$O,11,FALSE)/100</f>
        <v>0.53200000000000003</v>
      </c>
      <c r="M1769" s="32">
        <f>VLOOKUP($C1769,'Four Factors - Home'!$B:$O,12,FALSE)</f>
        <v>0.26800000000000002</v>
      </c>
      <c r="N1769" s="32">
        <f>VLOOKUP($C1769,'Four Factors - Home'!$B:$O,13,FALSE)/100</f>
        <v>0.14400000000000002</v>
      </c>
      <c r="O1769" s="32">
        <f>VLOOKUP($C1769,'Four Factors - Home'!$B:$O,14,FALSE)/100</f>
        <v>0.23399999999999999</v>
      </c>
      <c r="P1769" s="21">
        <f>VLOOKUP($C1769,'Advanced - Home'!B:T,18,FALSE)</f>
        <v>100.35</v>
      </c>
      <c r="Q1769" s="21">
        <f>(P1769+'Advanced - Home'!$S$33)/2</f>
        <v>99.582883172561623</v>
      </c>
      <c r="R1769" s="32">
        <f t="shared" ref="R1769" si="17451">AVERAGE(H1769,L1768)</f>
        <v>0.51500000000000001</v>
      </c>
      <c r="S1769" s="32">
        <f t="shared" ref="S1769" si="17452">AVERAGE(I1769,M1768)</f>
        <v>0.27050000000000002</v>
      </c>
      <c r="T1769" s="32">
        <f t="shared" ref="T1769" si="17453">AVERAGE(J1769,N1768)</f>
        <v>0.14799999999999999</v>
      </c>
      <c r="U1769" s="32">
        <f t="shared" ref="U1769" si="17454">AVERAGE(K1769,O1768)</f>
        <v>0.252</v>
      </c>
      <c r="V1769" s="21">
        <f>Q1769*Q1768/'Advanced - Road'!$S$33</f>
        <v>99.930078871974771</v>
      </c>
      <c r="W1769" s="21">
        <f t="shared" ref="W1769" si="17455">W1768</f>
        <v>99.932685646235228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0.50600000000000001</v>
      </c>
      <c r="I1770" s="31">
        <f>VLOOKUP($C1770,'Four Factors - Road'!$B:$O,8,FALSE)</f>
        <v>0.22700000000000001</v>
      </c>
      <c r="J1770" s="31">
        <f>VLOOKUP($C1770,'Four Factors - Road'!$B:$O,9,FALSE)/100</f>
        <v>0.13600000000000001</v>
      </c>
      <c r="K1770" s="31">
        <f>VLOOKUP($C1770,'Four Factors - Road'!$B:$O,10,FALSE)/100</f>
        <v>0.22899999999999998</v>
      </c>
      <c r="L1770" s="31">
        <f>VLOOKUP($C1770,'Four Factors - Road'!$B:$O,11,FALSE)/100</f>
        <v>0.51500000000000001</v>
      </c>
      <c r="M1770" s="31">
        <f>VLOOKUP($C1770,'Four Factors - Road'!$B:$O,12,FALSE)</f>
        <v>0.27900000000000003</v>
      </c>
      <c r="N1770" s="31">
        <f>VLOOKUP($C1770,'Four Factors - Road'!$B:$O,13,FALSE)/100</f>
        <v>0.14899999999999999</v>
      </c>
      <c r="O1770" s="31">
        <f>VLOOKUP($C1770,'Four Factors - Road'!$B:$O,14,FALSE)/100</f>
        <v>0.24</v>
      </c>
      <c r="P1770" s="17">
        <f>VLOOKUP($C1770,'Advanced - Road'!B:T,18,FALSE)</f>
        <v>99.51</v>
      </c>
      <c r="Q1770" s="17">
        <f>(P1770+'Advanced - Road'!$S$33)/2</f>
        <v>99.165460878885327</v>
      </c>
      <c r="R1770" s="31">
        <f t="shared" ref="R1770" si="17459">AVERAGE(H1770,L1771)</f>
        <v>0.49150000000000005</v>
      </c>
      <c r="S1770" s="31">
        <f t="shared" ref="S1770" si="17460">AVERAGE(I1770,M1771)</f>
        <v>0.28949999999999998</v>
      </c>
      <c r="T1770" s="31">
        <f t="shared" ref="T1770" si="17461">AVERAGE(J1770,N1771)</f>
        <v>0.14350000000000002</v>
      </c>
      <c r="U1770" s="31">
        <f t="shared" ref="U1770" si="17462">AVERAGE(K1770,O1771)</f>
        <v>0.22049999999999997</v>
      </c>
      <c r="V1770" s="17">
        <f>Q1770*Q1771/'Advanced - Home'!$S$33</f>
        <v>97.702418471161508</v>
      </c>
      <c r="W1770" s="17">
        <f t="shared" ref="W1770" si="17463">AVERAGE(V1770:V1771)</f>
        <v>97.699869940572484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1</v>
      </c>
      <c r="AA1770" s="19">
        <f t="shared" ref="AA1770" si="17465">Y1770+Y1771</f>
        <v>207</v>
      </c>
      <c r="AB1770" s="4">
        <f t="shared" ref="AB1770" si="17466">D1770-Z1770</f>
        <v>-1</v>
      </c>
      <c r="AC1770" s="4">
        <f t="shared" ref="AC1770" si="17467">AA1770-E1770</f>
        <v>207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0.46899999999999997</v>
      </c>
      <c r="I1771" s="31">
        <f>VLOOKUP($C1771,'Four Factors - Home'!$B:$O,8,FALSE)</f>
        <v>0.29699999999999999</v>
      </c>
      <c r="J1771" s="31">
        <f>VLOOKUP($C1771,'Four Factors - Home'!$B:$O,9,FALSE)/100</f>
        <v>0.14199999999999999</v>
      </c>
      <c r="K1771" s="31">
        <f>VLOOKUP($C1771,'Four Factors - Home'!$B:$O,10,FALSE)/100</f>
        <v>0.27399999999999997</v>
      </c>
      <c r="L1771" s="31">
        <f>VLOOKUP($C1771,'Four Factors - Home'!$B:$O,11,FALSE)/100</f>
        <v>0.47700000000000004</v>
      </c>
      <c r="M1771" s="31">
        <f>VLOOKUP($C1771,'Four Factors - Home'!$B:$O,12,FALSE)</f>
        <v>0.35199999999999998</v>
      </c>
      <c r="N1771" s="31">
        <f>VLOOKUP($C1771,'Four Factors - Home'!$B:$O,13,FALSE)/100</f>
        <v>0.151</v>
      </c>
      <c r="O1771" s="31">
        <f>VLOOKUP($C1771,'Four Factors - Home'!$B:$O,14,FALSE)/100</f>
        <v>0.21199999999999999</v>
      </c>
      <c r="P1771" s="17">
        <f>VLOOKUP($C1771,'Advanced - Home'!B:T,18,FALSE)</f>
        <v>95.9</v>
      </c>
      <c r="Q1771" s="17">
        <f>(P1771+'Advanced - Home'!$S$33)/2</f>
        <v>97.357883172561628</v>
      </c>
      <c r="R1771" s="31">
        <f t="shared" ref="R1771" si="17471">AVERAGE(H1771,L1770)</f>
        <v>0.49199999999999999</v>
      </c>
      <c r="S1771" s="31">
        <f t="shared" ref="S1771" si="17472">AVERAGE(I1771,M1770)</f>
        <v>0.28800000000000003</v>
      </c>
      <c r="T1771" s="31">
        <f t="shared" ref="T1771" si="17473">AVERAGE(J1771,N1770)</f>
        <v>0.14549999999999999</v>
      </c>
      <c r="U1771" s="31">
        <f t="shared" ref="U1771" si="17474">AVERAGE(K1771,O1770)</f>
        <v>0.25700000000000001</v>
      </c>
      <c r="V1771" s="17">
        <f>Q1771*Q1770/'Advanced - Road'!$S$33</f>
        <v>97.697321409983473</v>
      </c>
      <c r="W1771" s="17">
        <f t="shared" ref="W1771" si="17475">W1770</f>
        <v>97.699869940572484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-1</v>
      </c>
      <c r="AA1771" s="19">
        <f t="shared" ref="AA1771" si="17477">AA1770</f>
        <v>207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0.50600000000000001</v>
      </c>
      <c r="I1772" s="32">
        <f>VLOOKUP($C1772,'Four Factors - Road'!$B:$O,8,FALSE)</f>
        <v>0.22700000000000001</v>
      </c>
      <c r="J1772" s="32">
        <f>VLOOKUP($C1772,'Four Factors - Road'!$B:$O,9,FALSE)/100</f>
        <v>0.13600000000000001</v>
      </c>
      <c r="K1772" s="32">
        <f>VLOOKUP($C1772,'Four Factors - Road'!$B:$O,10,FALSE)/100</f>
        <v>0.22899999999999998</v>
      </c>
      <c r="L1772" s="32">
        <f>VLOOKUP($C1772,'Four Factors - Road'!$B:$O,11,FALSE)/100</f>
        <v>0.51500000000000001</v>
      </c>
      <c r="M1772" s="32">
        <f>VLOOKUP($C1772,'Four Factors - Road'!$B:$O,12,FALSE)</f>
        <v>0.27900000000000003</v>
      </c>
      <c r="N1772" s="32">
        <f>VLOOKUP($C1772,'Four Factors - Road'!$B:$O,13,FALSE)/100</f>
        <v>0.14899999999999999</v>
      </c>
      <c r="O1772" s="32">
        <f>VLOOKUP($C1772,'Four Factors - Road'!$B:$O,14,FALSE)/100</f>
        <v>0.24</v>
      </c>
      <c r="P1772" s="21">
        <f>VLOOKUP($C1772,'Advanced - Road'!B:T,18,FALSE)</f>
        <v>99.51</v>
      </c>
      <c r="Q1772" s="21">
        <f>(P1772+'Advanced - Road'!$S$33)/2</f>
        <v>99.165460878885327</v>
      </c>
      <c r="R1772" s="32">
        <f t="shared" ref="R1772" si="17479">AVERAGE(H1772,L1773)</f>
        <v>0.4975</v>
      </c>
      <c r="S1772" s="32">
        <f t="shared" ref="S1772" si="17480">AVERAGE(I1772,M1773)</f>
        <v>0.2445</v>
      </c>
      <c r="T1772" s="32">
        <f t="shared" ref="T1772" si="17481">AVERAGE(J1772,N1773)</f>
        <v>0.13500000000000001</v>
      </c>
      <c r="U1772" s="32">
        <f t="shared" ref="U1772" si="17482">AVERAGE(K1772,O1773)</f>
        <v>0.22549999999999998</v>
      </c>
      <c r="V1772" s="21">
        <f>Q1772*Q1773/'Advanced - Home'!$S$33</f>
        <v>98.851470458571669</v>
      </c>
      <c r="W1772" s="21">
        <f t="shared" ref="W1772" si="17483">AVERAGE(V1772:V1773)</f>
        <v>98.848891955396681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4</v>
      </c>
      <c r="AA1772" s="23">
        <f t="shared" ref="AA1772" si="17485">Y1772+Y1773</f>
        <v>214</v>
      </c>
      <c r="AB1772" s="22">
        <f t="shared" ref="AB1772" si="17486">D1772-Z1772</f>
        <v>-4</v>
      </c>
      <c r="AC1772" s="22">
        <f t="shared" ref="AC1772" si="17487">AA1772-E1772</f>
        <v>214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0.53100000000000003</v>
      </c>
      <c r="I1773" s="32">
        <f>VLOOKUP($C1773,'Four Factors - Home'!$B:$O,8,FALSE)</f>
        <v>0.27100000000000002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0.221</v>
      </c>
      <c r="L1773" s="32">
        <f>VLOOKUP($C1773,'Four Factors - Home'!$B:$O,11,FALSE)/100</f>
        <v>0.48899999999999999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0.222</v>
      </c>
      <c r="P1773" s="21">
        <f>VLOOKUP($C1773,'Advanced - Home'!B:T,18,FALSE)</f>
        <v>98.19</v>
      </c>
      <c r="Q1773" s="21">
        <f>(P1773+'Advanced - Home'!$S$33)/2</f>
        <v>98.50288317256161</v>
      </c>
      <c r="R1773" s="32">
        <f t="shared" ref="R1773" si="17491">AVERAGE(H1773,L1772)</f>
        <v>0.52300000000000002</v>
      </c>
      <c r="S1773" s="32">
        <f t="shared" ref="S1773" si="17492">AVERAGE(I1773,M1772)</f>
        <v>0.27500000000000002</v>
      </c>
      <c r="T1773" s="32">
        <f t="shared" ref="T1773" si="17493">AVERAGE(J1773,N1772)</f>
        <v>0.14400000000000002</v>
      </c>
      <c r="U1773" s="32">
        <f t="shared" ref="U1773" si="17494">AVERAGE(K1773,O1772)</f>
        <v>0.23049999999999998</v>
      </c>
      <c r="V1773" s="21">
        <f>Q1773*Q1772/'Advanced - Road'!$S$33</f>
        <v>98.846313452221679</v>
      </c>
      <c r="W1773" s="21">
        <f t="shared" ref="W1773" si="17495">W1772</f>
        <v>98.848891955396681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-4</v>
      </c>
      <c r="AA1773" s="23">
        <f t="shared" ref="AA1773" si="17497">AA1772</f>
        <v>214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0.50600000000000001</v>
      </c>
      <c r="I1774" s="31">
        <f>VLOOKUP($C1774,'Four Factors - Road'!$B:$O,8,FALSE)</f>
        <v>0.22700000000000001</v>
      </c>
      <c r="J1774" s="31">
        <f>VLOOKUP($C1774,'Four Factors - Road'!$B:$O,9,FALSE)/100</f>
        <v>0.13600000000000001</v>
      </c>
      <c r="K1774" s="31">
        <f>VLOOKUP($C1774,'Four Factors - Road'!$B:$O,10,FALSE)/100</f>
        <v>0.22899999999999998</v>
      </c>
      <c r="L1774" s="31">
        <f>VLOOKUP($C1774,'Four Factors - Road'!$B:$O,11,FALSE)/100</f>
        <v>0.51500000000000001</v>
      </c>
      <c r="M1774" s="31">
        <f>VLOOKUP($C1774,'Four Factors - Road'!$B:$O,12,FALSE)</f>
        <v>0.27900000000000003</v>
      </c>
      <c r="N1774" s="31">
        <f>VLOOKUP($C1774,'Four Factors - Road'!$B:$O,13,FALSE)/100</f>
        <v>0.14899999999999999</v>
      </c>
      <c r="O1774" s="31">
        <f>VLOOKUP($C1774,'Four Factors - Road'!$B:$O,14,FALSE)/100</f>
        <v>0.24</v>
      </c>
      <c r="P1774" s="17">
        <f>VLOOKUP($C1774,'Advanced - Road'!B:T,18,FALSE)</f>
        <v>99.51</v>
      </c>
      <c r="Q1774" s="17">
        <f>(P1774+'Advanced - Road'!$S$33)/2</f>
        <v>99.165460878885327</v>
      </c>
      <c r="R1774" s="31">
        <f t="shared" ref="R1774" si="17499">AVERAGE(H1774,L1775)</f>
        <v>0.51500000000000001</v>
      </c>
      <c r="S1774" s="31">
        <f t="shared" ref="S1774" si="17500">AVERAGE(I1774,M1775)</f>
        <v>0.26500000000000001</v>
      </c>
      <c r="T1774" s="31">
        <f t="shared" ref="T1774" si="17501">AVERAGE(J1774,N1775)</f>
        <v>0.14900000000000002</v>
      </c>
      <c r="U1774" s="31">
        <f t="shared" ref="U1774" si="17502">AVERAGE(K1774,O1775)</f>
        <v>0.23149999999999998</v>
      </c>
      <c r="V1774" s="17">
        <f>Q1774*Q1775/'Advanced - Home'!$S$33</f>
        <v>98.916700484057841</v>
      </c>
      <c r="W1774" s="17">
        <f t="shared" ref="W1774" si="17503">AVERAGE(V1774:V1775)</f>
        <v>98.914120279382331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0.53500000000000003</v>
      </c>
      <c r="I1775" s="31">
        <f>VLOOKUP($C1775,'Four Factors - Home'!$B:$O,8,FALSE)</f>
        <v>0.29599999999999999</v>
      </c>
      <c r="J1775" s="31">
        <f>VLOOKUP($C1775,'Four Factors - Home'!$B:$O,9,FALSE)/100</f>
        <v>0.14099999999999999</v>
      </c>
      <c r="K1775" s="31">
        <f>VLOOKUP($C1775,'Four Factors - Home'!$B:$O,10,FALSE)/100</f>
        <v>0.21199999999999999</v>
      </c>
      <c r="L1775" s="31">
        <f>VLOOKUP($C1775,'Four Factors - Home'!$B:$O,11,FALSE)/100</f>
        <v>0.52400000000000002</v>
      </c>
      <c r="M1775" s="31">
        <f>VLOOKUP($C1775,'Four Factors - Home'!$B:$O,12,FALSE)</f>
        <v>0.30299999999999999</v>
      </c>
      <c r="N1775" s="31">
        <f>VLOOKUP($C1775,'Four Factors - Home'!$B:$O,13,FALSE)/100</f>
        <v>0.16200000000000001</v>
      </c>
      <c r="O1775" s="31">
        <f>VLOOKUP($C1775,'Four Factors - Home'!$B:$O,14,FALSE)/100</f>
        <v>0.23399999999999999</v>
      </c>
      <c r="P1775" s="17">
        <f>VLOOKUP($C1775,'Advanced - Home'!B:T,18,FALSE)</f>
        <v>98.32</v>
      </c>
      <c r="Q1775" s="17">
        <f>(P1775+'Advanced - Home'!$S$33)/2</f>
        <v>98.567883172561608</v>
      </c>
      <c r="R1775" s="31">
        <f t="shared" ref="R1775" si="17511">AVERAGE(H1775,L1774)</f>
        <v>0.52500000000000002</v>
      </c>
      <c r="S1775" s="31">
        <f t="shared" ref="S1775" si="17512">AVERAGE(I1775,M1774)</f>
        <v>0.28749999999999998</v>
      </c>
      <c r="T1775" s="31">
        <f t="shared" ref="T1775" si="17513">AVERAGE(J1775,N1774)</f>
        <v>0.14499999999999999</v>
      </c>
      <c r="U1775" s="31">
        <f t="shared" ref="U1775" si="17514">AVERAGE(K1775,O1774)</f>
        <v>0.22599999999999998</v>
      </c>
      <c r="V1775" s="17">
        <f>Q1775*Q1774/'Advanced - Road'!$S$33</f>
        <v>98.911540074706807</v>
      </c>
      <c r="W1775" s="17">
        <f t="shared" ref="W1775" si="17515">W1774</f>
        <v>98.914120279382331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0.50600000000000001</v>
      </c>
      <c r="I1776" s="32">
        <f>VLOOKUP($C1776,'Four Factors - Road'!$B:$O,8,FALSE)</f>
        <v>0.22700000000000001</v>
      </c>
      <c r="J1776" s="32">
        <f>VLOOKUP($C1776,'Four Factors - Road'!$B:$O,9,FALSE)/100</f>
        <v>0.13600000000000001</v>
      </c>
      <c r="K1776" s="32">
        <f>VLOOKUP($C1776,'Four Factors - Road'!$B:$O,10,FALSE)/100</f>
        <v>0.22899999999999998</v>
      </c>
      <c r="L1776" s="32">
        <f>VLOOKUP($C1776,'Four Factors - Road'!$B:$O,11,FALSE)/100</f>
        <v>0.51500000000000001</v>
      </c>
      <c r="M1776" s="32">
        <f>VLOOKUP($C1776,'Four Factors - Road'!$B:$O,12,FALSE)</f>
        <v>0.27900000000000003</v>
      </c>
      <c r="N1776" s="32">
        <f>VLOOKUP($C1776,'Four Factors - Road'!$B:$O,13,FALSE)/100</f>
        <v>0.14899999999999999</v>
      </c>
      <c r="O1776" s="32">
        <f>VLOOKUP($C1776,'Four Factors - Road'!$B:$O,14,FALSE)/100</f>
        <v>0.24</v>
      </c>
      <c r="P1776" s="21">
        <f>VLOOKUP($C1776,'Advanced - Road'!B:T,18,FALSE)</f>
        <v>99.51</v>
      </c>
      <c r="Q1776" s="21">
        <f>(P1776+'Advanced - Road'!$S$33)/2</f>
        <v>99.165460878885327</v>
      </c>
      <c r="R1776" s="32">
        <f t="shared" ref="R1776" si="17519">AVERAGE(H1776,L1777)</f>
        <v>0.51800000000000002</v>
      </c>
      <c r="S1776" s="32">
        <f t="shared" ref="S1776" si="17520">AVERAGE(I1776,M1777)</f>
        <v>0.25</v>
      </c>
      <c r="T1776" s="32">
        <f t="shared" ref="T1776" si="17521">AVERAGE(J1776,N1777)</f>
        <v>0.14400000000000002</v>
      </c>
      <c r="U1776" s="32">
        <f t="shared" ref="U1776" si="17522">AVERAGE(K1776,O1777)</f>
        <v>0.22299999999999998</v>
      </c>
      <c r="V1776" s="21">
        <f>Q1776*Q1777/'Advanced - Home'!$S$33</f>
        <v>98.073727847005827</v>
      </c>
      <c r="W1776" s="21">
        <f t="shared" ref="W1776" si="17523">AVERAGE(V1776:V1777)</f>
        <v>98.07116963095234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97.727883172561619</v>
      </c>
      <c r="R1777" s="32">
        <f t="shared" ref="R1777" si="17531">AVERAGE(H1777,L1776)</f>
        <v>0.51950000000000007</v>
      </c>
      <c r="S1777" s="32">
        <f t="shared" ref="S1777" si="17532">AVERAGE(I1777,M1776)</f>
        <v>0.28749999999999998</v>
      </c>
      <c r="T1777" s="32">
        <f t="shared" ref="T1777" si="17533">AVERAGE(J1777,N1776)</f>
        <v>0.14949999999999999</v>
      </c>
      <c r="U1777" s="32">
        <f t="shared" ref="U1777" si="17534">AVERAGE(K1777,O1776)</f>
        <v>0.25449999999999995</v>
      </c>
      <c r="V1777" s="21">
        <f>Q1777*Q1776/'Advanced - Road'!$S$33</f>
        <v>98.068611414898868</v>
      </c>
      <c r="W1777" s="21">
        <f t="shared" ref="W1777" si="17535">W1776</f>
        <v>98.07116963095234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0.50600000000000001</v>
      </c>
      <c r="I1778" s="31">
        <f>VLOOKUP($C1778,'Four Factors - Road'!$B:$O,8,FALSE)</f>
        <v>0.22700000000000001</v>
      </c>
      <c r="J1778" s="31">
        <f>VLOOKUP($C1778,'Four Factors - Road'!$B:$O,9,FALSE)/100</f>
        <v>0.13600000000000001</v>
      </c>
      <c r="K1778" s="31">
        <f>VLOOKUP($C1778,'Four Factors - Road'!$B:$O,10,FALSE)/100</f>
        <v>0.22899999999999998</v>
      </c>
      <c r="L1778" s="31">
        <f>VLOOKUP($C1778,'Four Factors - Road'!$B:$O,11,FALSE)/100</f>
        <v>0.51500000000000001</v>
      </c>
      <c r="M1778" s="31">
        <f>VLOOKUP($C1778,'Four Factors - Road'!$B:$O,12,FALSE)</f>
        <v>0.27900000000000003</v>
      </c>
      <c r="N1778" s="31">
        <f>VLOOKUP($C1778,'Four Factors - Road'!$B:$O,13,FALSE)/100</f>
        <v>0.14899999999999999</v>
      </c>
      <c r="O1778" s="31">
        <f>VLOOKUP($C1778,'Four Factors - Road'!$B:$O,14,FALSE)/100</f>
        <v>0.24</v>
      </c>
      <c r="P1778" s="17">
        <f>VLOOKUP($C1778,'Advanced - Road'!B:T,18,FALSE)</f>
        <v>99.51</v>
      </c>
      <c r="Q1778" s="17">
        <f>(P1778+'Advanced - Road'!$S$33)/2</f>
        <v>99.165460878885327</v>
      </c>
      <c r="R1778" s="31">
        <f t="shared" ref="R1778" si="17539">AVERAGE(H1778,L1779)</f>
        <v>0.50449999999999995</v>
      </c>
      <c r="S1778" s="31">
        <f t="shared" ref="S1778" si="17540">AVERAGE(I1778,M1779)</f>
        <v>0.23349999999999999</v>
      </c>
      <c r="T1778" s="31">
        <f t="shared" ref="T1778" si="17541">AVERAGE(J1778,N1779)</f>
        <v>0.13350000000000001</v>
      </c>
      <c r="U1778" s="31">
        <f t="shared" ref="U1778" si="17542">AVERAGE(K1778,O1779)</f>
        <v>0.22799999999999998</v>
      </c>
      <c r="V1778" s="17">
        <f>Q1778*Q1779/'Advanced - Home'!$S$33</f>
        <v>100.15607096829504</v>
      </c>
      <c r="W1778" s="17">
        <f t="shared" ref="W1778" si="17543">AVERAGE(V1778:V1779)</f>
        <v>100.15345843510975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0.26300000000000001</v>
      </c>
      <c r="J1779" s="31">
        <f>VLOOKUP($C1779,'Four Factors - Home'!$B:$O,9,FALSE)/100</f>
        <v>0.12300000000000001</v>
      </c>
      <c r="K1779" s="31">
        <f>VLOOKUP($C1779,'Four Factors - Home'!$B:$O,10,FALSE)/100</f>
        <v>0.184</v>
      </c>
      <c r="L1779" s="31">
        <f>VLOOKUP($C1779,'Four Factors - Home'!$B:$O,11,FALSE)/100</f>
        <v>0.503</v>
      </c>
      <c r="M1779" s="31">
        <f>VLOOKUP($C1779,'Four Factors - Home'!$B:$O,12,FALSE)</f>
        <v>0.24</v>
      </c>
      <c r="N1779" s="31">
        <f>VLOOKUP($C1779,'Four Factors - Home'!$B:$O,13,FALSE)/100</f>
        <v>0.13100000000000001</v>
      </c>
      <c r="O1779" s="31">
        <f>VLOOKUP($C1779,'Four Factors - Home'!$B:$O,14,FALSE)/100</f>
        <v>0.22699999999999998</v>
      </c>
      <c r="P1779" s="17">
        <f>VLOOKUP($C1779,'Advanced - Home'!B:T,18,FALSE)</f>
        <v>100.79</v>
      </c>
      <c r="Q1779" s="17">
        <f>(P1779+'Advanced - Home'!$S$33)/2</f>
        <v>99.802883172561621</v>
      </c>
      <c r="R1779" s="31">
        <f t="shared" ref="R1779" si="17551">AVERAGE(H1779,L1778)</f>
        <v>0.50900000000000001</v>
      </c>
      <c r="S1779" s="31">
        <f t="shared" ref="S1779" si="17552">AVERAGE(I1779,M1778)</f>
        <v>0.27100000000000002</v>
      </c>
      <c r="T1779" s="31">
        <f t="shared" ref="T1779" si="17553">AVERAGE(J1779,N1778)</f>
        <v>0.13600000000000001</v>
      </c>
      <c r="U1779" s="31">
        <f t="shared" ref="U1779" si="17554">AVERAGE(K1779,O1778)</f>
        <v>0.21199999999999999</v>
      </c>
      <c r="V1779" s="17">
        <f>Q1779*Q1778/'Advanced - Road'!$S$33</f>
        <v>100.15084590192447</v>
      </c>
      <c r="W1779" s="17">
        <f t="shared" ref="W1779" si="17555">W1778</f>
        <v>100.15345843510975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0.50600000000000001</v>
      </c>
      <c r="I1780" s="32">
        <f>VLOOKUP($C1780,'Four Factors - Road'!$B:$O,8,FALSE)</f>
        <v>0.22700000000000001</v>
      </c>
      <c r="J1780" s="32">
        <f>VLOOKUP($C1780,'Four Factors - Road'!$B:$O,9,FALSE)/100</f>
        <v>0.13600000000000001</v>
      </c>
      <c r="K1780" s="32">
        <f>VLOOKUP($C1780,'Four Factors - Road'!$B:$O,10,FALSE)/100</f>
        <v>0.22899999999999998</v>
      </c>
      <c r="L1780" s="32">
        <f>VLOOKUP($C1780,'Four Factors - Road'!$B:$O,11,FALSE)/100</f>
        <v>0.51500000000000001</v>
      </c>
      <c r="M1780" s="32">
        <f>VLOOKUP($C1780,'Four Factors - Road'!$B:$O,12,FALSE)</f>
        <v>0.27900000000000003</v>
      </c>
      <c r="N1780" s="32">
        <f>VLOOKUP($C1780,'Four Factors - Road'!$B:$O,13,FALSE)/100</f>
        <v>0.14899999999999999</v>
      </c>
      <c r="O1780" s="32">
        <f>VLOOKUP($C1780,'Four Factors - Road'!$B:$O,14,FALSE)/100</f>
        <v>0.24</v>
      </c>
      <c r="P1780" s="21">
        <f>VLOOKUP($C1780,'Advanced - Road'!B:T,18,FALSE)</f>
        <v>99.51</v>
      </c>
      <c r="Q1780" s="21">
        <f>(P1780+'Advanced - Road'!$S$33)/2</f>
        <v>99.165460878885327</v>
      </c>
      <c r="R1780" s="32">
        <f t="shared" ref="R1780" si="17559">AVERAGE(H1780,L1781)</f>
        <v>0.50700000000000001</v>
      </c>
      <c r="S1780" s="32">
        <f t="shared" ref="S1780" si="17560">AVERAGE(I1780,M1781)</f>
        <v>0.245</v>
      </c>
      <c r="T1780" s="32">
        <f t="shared" ref="T1780" si="17561">AVERAGE(J1780,N1781)</f>
        <v>0.13250000000000001</v>
      </c>
      <c r="U1780" s="32">
        <f t="shared" ref="U1780" si="17562">AVERAGE(K1780,O1781)</f>
        <v>0.24899999999999997</v>
      </c>
      <c r="V1780" s="21">
        <f>Q1780*Q1781/'Advanced - Home'!$S$33</f>
        <v>98.816346598694508</v>
      </c>
      <c r="W1780" s="21">
        <f t="shared" ref="W1780" si="17563">AVERAGE(V1780:V1781)</f>
        <v>98.813769011712083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98.467883172561613</v>
      </c>
      <c r="R1781" s="32">
        <f t="shared" ref="R1781" si="17571">AVERAGE(H1781,L1780)</f>
        <v>0.51750000000000007</v>
      </c>
      <c r="S1781" s="32">
        <f t="shared" ref="S1781" si="17572">AVERAGE(I1781,M1780)</f>
        <v>0.2545</v>
      </c>
      <c r="T1781" s="32">
        <f t="shared" ref="T1781" si="17573">AVERAGE(J1781,N1780)</f>
        <v>0.14699999999999999</v>
      </c>
      <c r="U1781" s="32">
        <f t="shared" ref="U1781" si="17574">AVERAGE(K1781,O1780)</f>
        <v>0.25650000000000001</v>
      </c>
      <c r="V1781" s="21">
        <f>Q1781*Q1780/'Advanced - Road'!$S$33</f>
        <v>98.811191424729671</v>
      </c>
      <c r="W1781" s="21">
        <f t="shared" ref="W1781" si="17575">W1780</f>
        <v>98.813769011712083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0.50600000000000001</v>
      </c>
      <c r="I1782" s="31">
        <f>VLOOKUP($C1782,'Four Factors - Road'!$B:$O,8,FALSE)</f>
        <v>0.22700000000000001</v>
      </c>
      <c r="J1782" s="31">
        <f>VLOOKUP($C1782,'Four Factors - Road'!$B:$O,9,FALSE)/100</f>
        <v>0.13600000000000001</v>
      </c>
      <c r="K1782" s="31">
        <f>VLOOKUP($C1782,'Four Factors - Road'!$B:$O,10,FALSE)/100</f>
        <v>0.22899999999999998</v>
      </c>
      <c r="L1782" s="31">
        <f>VLOOKUP($C1782,'Four Factors - Road'!$B:$O,11,FALSE)/100</f>
        <v>0.51500000000000001</v>
      </c>
      <c r="M1782" s="31">
        <f>VLOOKUP($C1782,'Four Factors - Road'!$B:$O,12,FALSE)</f>
        <v>0.27900000000000003</v>
      </c>
      <c r="N1782" s="31">
        <f>VLOOKUP($C1782,'Four Factors - Road'!$B:$O,13,FALSE)/100</f>
        <v>0.14899999999999999</v>
      </c>
      <c r="O1782" s="31">
        <f>VLOOKUP($C1782,'Four Factors - Road'!$B:$O,14,FALSE)/100</f>
        <v>0.24</v>
      </c>
      <c r="P1782" s="17">
        <f>VLOOKUP($C1782,'Advanced - Road'!B:T,18,FALSE)</f>
        <v>99.51</v>
      </c>
      <c r="Q1782" s="17">
        <f>(P1782+'Advanced - Road'!$S$33)/2</f>
        <v>99.165460878885327</v>
      </c>
      <c r="R1782" s="31">
        <f t="shared" ref="R1782" si="17579">AVERAGE(H1782,L1783)</f>
        <v>0.501</v>
      </c>
      <c r="S1782" s="31">
        <f t="shared" ref="S1782" si="17580">AVERAGE(I1782,M1783)</f>
        <v>0.247</v>
      </c>
      <c r="T1782" s="31">
        <f t="shared" ref="T1782" si="17581">AVERAGE(J1782,N1783)</f>
        <v>0.13500000000000001</v>
      </c>
      <c r="U1782" s="31">
        <f t="shared" ref="U1782" si="17582">AVERAGE(K1782,O1783)</f>
        <v>0.22499999999999998</v>
      </c>
      <c r="V1782" s="17">
        <f>Q1782*Q1783/'Advanced - Home'!$S$33</f>
        <v>100.17112405109953</v>
      </c>
      <c r="W1782" s="17">
        <f t="shared" ref="W1782" si="17583">AVERAGE(V1782:V1783)</f>
        <v>100.16851112526027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0.51900000000000002</v>
      </c>
      <c r="I1783" s="31">
        <f>VLOOKUP($C1783,'Four Factors - Home'!$B:$O,8,FALSE)</f>
        <v>0.30199999999999999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0.26800000000000002</v>
      </c>
      <c r="L1783" s="31">
        <f>VLOOKUP($C1783,'Four Factors - Home'!$B:$O,11,FALSE)/100</f>
        <v>0.496</v>
      </c>
      <c r="M1783" s="31">
        <f>VLOOKUP($C1783,'Four Factors - Home'!$B:$O,12,FALSE)</f>
        <v>0.26700000000000002</v>
      </c>
      <c r="N1783" s="31">
        <f>VLOOKUP($C1783,'Four Factors - Home'!$B:$O,13,FALSE)/100</f>
        <v>0.13400000000000001</v>
      </c>
      <c r="O1783" s="31">
        <f>VLOOKUP($C1783,'Four Factors - Home'!$B:$O,14,FALSE)/100</f>
        <v>0.221</v>
      </c>
      <c r="P1783" s="17">
        <f>VLOOKUP($C1783,'Advanced - Home'!B:T,18,FALSE)</f>
        <v>100.82</v>
      </c>
      <c r="Q1783" s="17">
        <f>(P1783+'Advanced - Home'!$S$33)/2</f>
        <v>99.817883172561608</v>
      </c>
      <c r="R1783" s="31">
        <f t="shared" ref="R1783" si="17591">AVERAGE(H1783,L1782)</f>
        <v>0.51700000000000002</v>
      </c>
      <c r="S1783" s="31">
        <f t="shared" ref="S1783" si="17592">AVERAGE(I1783,M1782)</f>
        <v>0.29049999999999998</v>
      </c>
      <c r="T1783" s="31">
        <f t="shared" ref="T1783" si="17593">AVERAGE(J1783,N1782)</f>
        <v>0.14799999999999999</v>
      </c>
      <c r="U1783" s="31">
        <f t="shared" ref="U1783" si="17594">AVERAGE(K1783,O1782)</f>
        <v>0.254</v>
      </c>
      <c r="V1783" s="17">
        <f>Q1783*Q1782/'Advanced - Road'!$S$33</f>
        <v>100.16589819942102</v>
      </c>
      <c r="W1783" s="17">
        <f t="shared" ref="W1783" si="17595">W1782</f>
        <v>100.16851112526027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0.50600000000000001</v>
      </c>
      <c r="I1784" s="32">
        <f>VLOOKUP($C1784,'Four Factors - Road'!$B:$O,8,FALSE)</f>
        <v>0.22700000000000001</v>
      </c>
      <c r="J1784" s="32">
        <f>VLOOKUP($C1784,'Four Factors - Road'!$B:$O,9,FALSE)/100</f>
        <v>0.13600000000000001</v>
      </c>
      <c r="K1784" s="32">
        <f>VLOOKUP($C1784,'Four Factors - Road'!$B:$O,10,FALSE)/100</f>
        <v>0.22899999999999998</v>
      </c>
      <c r="L1784" s="32">
        <f>VLOOKUP($C1784,'Four Factors - Road'!$B:$O,11,FALSE)/100</f>
        <v>0.51500000000000001</v>
      </c>
      <c r="M1784" s="32">
        <f>VLOOKUP($C1784,'Four Factors - Road'!$B:$O,12,FALSE)</f>
        <v>0.27900000000000003</v>
      </c>
      <c r="N1784" s="32">
        <f>VLOOKUP($C1784,'Four Factors - Road'!$B:$O,13,FALSE)/100</f>
        <v>0.14899999999999999</v>
      </c>
      <c r="O1784" s="32">
        <f>VLOOKUP($C1784,'Four Factors - Road'!$B:$O,14,FALSE)/100</f>
        <v>0.24</v>
      </c>
      <c r="P1784" s="21">
        <f>VLOOKUP($C1784,'Advanced - Road'!B:T,18,FALSE)</f>
        <v>99.51</v>
      </c>
      <c r="Q1784" s="21">
        <f>(P1784+'Advanced - Road'!$S$33)/2</f>
        <v>99.165460878885327</v>
      </c>
      <c r="R1784" s="32">
        <f t="shared" ref="R1784" si="17599">AVERAGE(H1784,L1785)</f>
        <v>0.50700000000000001</v>
      </c>
      <c r="S1784" s="32">
        <f t="shared" ref="S1784" si="17600">AVERAGE(I1784,M1785)</f>
        <v>0.25</v>
      </c>
      <c r="T1784" s="32">
        <f t="shared" ref="T1784" si="17601">AVERAGE(J1784,N1785)</f>
        <v>0.13750000000000001</v>
      </c>
      <c r="U1784" s="32">
        <f t="shared" ref="U1784" si="17602">AVERAGE(K1784,O1785)</f>
        <v>0.22849999999999998</v>
      </c>
      <c r="V1784" s="21">
        <f>Q1784*Q1785/'Advanced - Home'!$S$33</f>
        <v>98.515284942604495</v>
      </c>
      <c r="W1784" s="21">
        <f t="shared" ref="W1784" si="17603">AVERAGE(V1784:V1785)</f>
        <v>98.51271520870138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0.47799999999999998</v>
      </c>
      <c r="I1785" s="32">
        <f>VLOOKUP($C1785,'Four Factors - Home'!$B:$O,8,FALSE)</f>
        <v>0.25900000000000001</v>
      </c>
      <c r="J1785" s="32">
        <f>VLOOKUP($C1785,'Four Factors - Home'!$B:$O,9,FALSE)/100</f>
        <v>0.13300000000000001</v>
      </c>
      <c r="K1785" s="32">
        <f>VLOOKUP($C1785,'Four Factors - Home'!$B:$O,10,FALSE)/100</f>
        <v>0.22800000000000001</v>
      </c>
      <c r="L1785" s="32">
        <f>VLOOKUP($C1785,'Four Factors - Home'!$B:$O,11,FALSE)/100</f>
        <v>0.50800000000000001</v>
      </c>
      <c r="M1785" s="32">
        <f>VLOOKUP($C1785,'Four Factors - Home'!$B:$O,12,FALSE)</f>
        <v>0.27300000000000002</v>
      </c>
      <c r="N1785" s="32">
        <f>VLOOKUP($C1785,'Four Factors - Home'!$B:$O,13,FALSE)/100</f>
        <v>0.13900000000000001</v>
      </c>
      <c r="O1785" s="32">
        <f>VLOOKUP($C1785,'Four Factors - Home'!$B:$O,14,FALSE)/100</f>
        <v>0.22800000000000001</v>
      </c>
      <c r="P1785" s="21">
        <f>VLOOKUP($C1785,'Advanced - Home'!B:T,18,FALSE)</f>
        <v>97.52</v>
      </c>
      <c r="Q1785" s="21">
        <f>(P1785+'Advanced - Home'!$S$33)/2</f>
        <v>98.167883172561616</v>
      </c>
      <c r="R1785" s="32">
        <f t="shared" ref="R1785" si="17611">AVERAGE(H1785,L1784)</f>
        <v>0.4965</v>
      </c>
      <c r="S1785" s="32">
        <f t="shared" ref="S1785" si="17612">AVERAGE(I1785,M1784)</f>
        <v>0.26900000000000002</v>
      </c>
      <c r="T1785" s="32">
        <f t="shared" ref="T1785" si="17613">AVERAGE(J1785,N1784)</f>
        <v>0.14100000000000001</v>
      </c>
      <c r="U1785" s="32">
        <f t="shared" ref="U1785" si="17614">AVERAGE(K1785,O1784)</f>
        <v>0.23399999999999999</v>
      </c>
      <c r="V1785" s="21">
        <f>Q1785*Q1784/'Advanced - Road'!$S$33</f>
        <v>98.510145474798264</v>
      </c>
      <c r="W1785" s="21">
        <f t="shared" ref="W1785" si="17615">W1784</f>
        <v>98.51271520870138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0.50600000000000001</v>
      </c>
      <c r="I1786" s="31">
        <f>VLOOKUP($C1786,'Four Factors - Road'!$B:$O,8,FALSE)</f>
        <v>0.22700000000000001</v>
      </c>
      <c r="J1786" s="31">
        <f>VLOOKUP($C1786,'Four Factors - Road'!$B:$O,9,FALSE)/100</f>
        <v>0.13600000000000001</v>
      </c>
      <c r="K1786" s="31">
        <f>VLOOKUP($C1786,'Four Factors - Road'!$B:$O,10,FALSE)/100</f>
        <v>0.22899999999999998</v>
      </c>
      <c r="L1786" s="31">
        <f>VLOOKUP($C1786,'Four Factors - Road'!$B:$O,11,FALSE)/100</f>
        <v>0.51500000000000001</v>
      </c>
      <c r="M1786" s="31">
        <f>VLOOKUP($C1786,'Four Factors - Road'!$B:$O,12,FALSE)</f>
        <v>0.27900000000000003</v>
      </c>
      <c r="N1786" s="31">
        <f>VLOOKUP($C1786,'Four Factors - Road'!$B:$O,13,FALSE)/100</f>
        <v>0.14899999999999999</v>
      </c>
      <c r="O1786" s="31">
        <f>VLOOKUP($C1786,'Four Factors - Road'!$B:$O,14,FALSE)/100</f>
        <v>0.24</v>
      </c>
      <c r="P1786" s="17">
        <f>VLOOKUP($C1786,'Advanced - Road'!B:T,18,FALSE)</f>
        <v>99.51</v>
      </c>
      <c r="Q1786" s="17">
        <f>(P1786+'Advanced - Road'!$S$33)/2</f>
        <v>99.165460878885327</v>
      </c>
      <c r="R1786" s="31">
        <f t="shared" ref="R1786" si="17619">AVERAGE(H1786,L1787)</f>
        <v>0.501</v>
      </c>
      <c r="S1786" s="31">
        <f t="shared" ref="S1786" si="17620">AVERAGE(I1786,M1787)</f>
        <v>0.27150000000000002</v>
      </c>
      <c r="T1786" s="31">
        <f t="shared" ref="T1786" si="17621">AVERAGE(J1786,N1787)</f>
        <v>0.13950000000000001</v>
      </c>
      <c r="U1786" s="31">
        <f t="shared" ref="U1786" si="17622">AVERAGE(K1786,O1787)</f>
        <v>0.23299999999999998</v>
      </c>
      <c r="V1786" s="17">
        <f>Q1786*Q1787/'Advanced - Home'!$S$33</f>
        <v>100.09585863707701</v>
      </c>
      <c r="W1786" s="17">
        <f t="shared" ref="W1786" si="17623">AVERAGE(V1786:V1787)</f>
        <v>100.09324767450758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0.50600000000000001</v>
      </c>
      <c r="I1787" s="31">
        <f>VLOOKUP($C1787,'Four Factors - Home'!$B:$O,8,FALSE)</f>
        <v>0.26900000000000002</v>
      </c>
      <c r="J1787" s="31">
        <f>VLOOKUP($C1787,'Four Factors - Home'!$B:$O,9,FALSE)/100</f>
        <v>0.16600000000000001</v>
      </c>
      <c r="K1787" s="31">
        <f>VLOOKUP($C1787,'Four Factors - Home'!$B:$O,10,FALSE)/100</f>
        <v>0.215</v>
      </c>
      <c r="L1787" s="31">
        <f>VLOOKUP($C1787,'Four Factors - Home'!$B:$O,11,FALSE)/100</f>
        <v>0.496</v>
      </c>
      <c r="M1787" s="31">
        <f>VLOOKUP($C1787,'Four Factors - Home'!$B:$O,12,FALSE)</f>
        <v>0.316</v>
      </c>
      <c r="N1787" s="31">
        <f>VLOOKUP($C1787,'Four Factors - Home'!$B:$O,13,FALSE)/100</f>
        <v>0.14300000000000002</v>
      </c>
      <c r="O1787" s="31">
        <f>VLOOKUP($C1787,'Four Factors - Home'!$B:$O,14,FALSE)/100</f>
        <v>0.23699999999999999</v>
      </c>
      <c r="P1787" s="17">
        <f>VLOOKUP($C1787,'Advanced - Home'!B:T,18,FALSE)</f>
        <v>100.67</v>
      </c>
      <c r="Q1787" s="17">
        <f>(P1787+'Advanced - Home'!$S$33)/2</f>
        <v>99.742883172561619</v>
      </c>
      <c r="R1787" s="31">
        <f t="shared" ref="R1787" si="17631">AVERAGE(H1787,L1786)</f>
        <v>0.51049999999999995</v>
      </c>
      <c r="S1787" s="31">
        <f t="shared" ref="S1787" si="17632">AVERAGE(I1787,M1786)</f>
        <v>0.27400000000000002</v>
      </c>
      <c r="T1787" s="31">
        <f t="shared" ref="T1787" si="17633">AVERAGE(J1787,N1786)</f>
        <v>0.1575</v>
      </c>
      <c r="U1787" s="31">
        <f t="shared" ref="U1787" si="17634">AVERAGE(K1787,O1786)</f>
        <v>0.22749999999999998</v>
      </c>
      <c r="V1787" s="17">
        <f>Q1787*Q1786/'Advanced - Road'!$S$33</f>
        <v>100.09063671193816</v>
      </c>
      <c r="W1787" s="17">
        <f t="shared" ref="W1787" si="17635">W1786</f>
        <v>100.09324767450758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0.50600000000000001</v>
      </c>
      <c r="I1788" s="32">
        <f>VLOOKUP($C1788,'Four Factors - Road'!$B:$O,8,FALSE)</f>
        <v>0.22700000000000001</v>
      </c>
      <c r="J1788" s="32">
        <f>VLOOKUP($C1788,'Four Factors - Road'!$B:$O,9,FALSE)/100</f>
        <v>0.13600000000000001</v>
      </c>
      <c r="K1788" s="32">
        <f>VLOOKUP($C1788,'Four Factors - Road'!$B:$O,10,FALSE)/100</f>
        <v>0.22899999999999998</v>
      </c>
      <c r="L1788" s="32">
        <f>VLOOKUP($C1788,'Four Factors - Road'!$B:$O,11,FALSE)/100</f>
        <v>0.51500000000000001</v>
      </c>
      <c r="M1788" s="32">
        <f>VLOOKUP($C1788,'Four Factors - Road'!$B:$O,12,FALSE)</f>
        <v>0.27900000000000003</v>
      </c>
      <c r="N1788" s="32">
        <f>VLOOKUP($C1788,'Four Factors - Road'!$B:$O,13,FALSE)/100</f>
        <v>0.14899999999999999</v>
      </c>
      <c r="O1788" s="32">
        <f>VLOOKUP($C1788,'Four Factors - Road'!$B:$O,14,FALSE)/100</f>
        <v>0.24</v>
      </c>
      <c r="P1788" s="21">
        <f>VLOOKUP($C1788,'Advanced - Road'!B:T,18,FALSE)</f>
        <v>99.51</v>
      </c>
      <c r="Q1788" s="21">
        <f>(P1788+'Advanced - Road'!$S$33)/2</f>
        <v>99.165460878885327</v>
      </c>
      <c r="R1788" s="32">
        <f t="shared" ref="R1788" si="17639">AVERAGE(H1788,L1789)</f>
        <v>0.51</v>
      </c>
      <c r="S1788" s="32">
        <f t="shared" ref="S1788" si="17640">AVERAGE(I1788,M1789)</f>
        <v>0.28100000000000003</v>
      </c>
      <c r="T1788" s="32">
        <f t="shared" ref="T1788" si="17641">AVERAGE(J1788,N1789)</f>
        <v>0.14100000000000001</v>
      </c>
      <c r="U1788" s="32">
        <f t="shared" ref="U1788" si="17642">AVERAGE(K1788,O1789)</f>
        <v>0.22599999999999998</v>
      </c>
      <c r="V1788" s="21">
        <f>Q1788*Q1789/'Advanced - Home'!$S$33</f>
        <v>100.78328275181586</v>
      </c>
      <c r="W1788" s="21">
        <f t="shared" ref="W1788" si="17643">AVERAGE(V1788:V1789)</f>
        <v>100.78065385804871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</v>
      </c>
      <c r="I1789" s="32">
        <f>VLOOKUP($C1789,'Four Factors - Home'!$B:$O,8,FALSE)</f>
        <v>0.30199999999999999</v>
      </c>
      <c r="J1789" s="32">
        <f>VLOOKUP($C1789,'Four Factors - Home'!$B:$O,9,FALSE)/100</f>
        <v>0.152</v>
      </c>
      <c r="K1789" s="32">
        <f>VLOOKUP($C1789,'Four Factors - Home'!$B:$O,10,FALSE)/100</f>
        <v>0.26700000000000002</v>
      </c>
      <c r="L1789" s="32">
        <f>VLOOKUP($C1789,'Four Factors - Home'!$B:$O,11,FALSE)/100</f>
        <v>0.51400000000000001</v>
      </c>
      <c r="M1789" s="32">
        <f>VLOOKUP($C1789,'Four Factors - Home'!$B:$O,12,FALSE)</f>
        <v>0.33500000000000002</v>
      </c>
      <c r="N1789" s="32">
        <f>VLOOKUP($C1789,'Four Factors - Home'!$B:$O,13,FALSE)/100</f>
        <v>0.14599999999999999</v>
      </c>
      <c r="O1789" s="32">
        <f>VLOOKUP($C1789,'Four Factors - Home'!$B:$O,14,FALSE)/100</f>
        <v>0.223</v>
      </c>
      <c r="P1789" s="21">
        <f>VLOOKUP($C1789,'Advanced - Home'!B:T,18,FALSE)</f>
        <v>102.04</v>
      </c>
      <c r="Q1789" s="21">
        <f>(P1789+'Advanced - Home'!$S$33)/2</f>
        <v>100.42788317256162</v>
      </c>
      <c r="R1789" s="32">
        <f t="shared" ref="R1789" si="17651">AVERAGE(H1789,L1788)</f>
        <v>0.50750000000000006</v>
      </c>
      <c r="S1789" s="32">
        <f t="shared" ref="S1789" si="17652">AVERAGE(I1789,M1788)</f>
        <v>0.29049999999999998</v>
      </c>
      <c r="T1789" s="32">
        <f t="shared" ref="T1789" si="17653">AVERAGE(J1789,N1788)</f>
        <v>0.15049999999999999</v>
      </c>
      <c r="U1789" s="32">
        <f t="shared" ref="U1789" si="17654">AVERAGE(K1789,O1788)</f>
        <v>0.2535</v>
      </c>
      <c r="V1789" s="21">
        <f>Q1789*Q1788/'Advanced - Road'!$S$33</f>
        <v>100.77802496428157</v>
      </c>
      <c r="W1789" s="21">
        <f t="shared" ref="W1789" si="17655">W1788</f>
        <v>100.78065385804871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0.50600000000000001</v>
      </c>
      <c r="I1790" s="31">
        <f>VLOOKUP($C1790,'Four Factors - Road'!$B:$O,8,FALSE)</f>
        <v>0.22700000000000001</v>
      </c>
      <c r="J1790" s="31">
        <f>VLOOKUP($C1790,'Four Factors - Road'!$B:$O,9,FALSE)/100</f>
        <v>0.13600000000000001</v>
      </c>
      <c r="K1790" s="31">
        <f>VLOOKUP($C1790,'Four Factors - Road'!$B:$O,10,FALSE)/100</f>
        <v>0.22899999999999998</v>
      </c>
      <c r="L1790" s="31">
        <f>VLOOKUP($C1790,'Four Factors - Road'!$B:$O,11,FALSE)/100</f>
        <v>0.51500000000000001</v>
      </c>
      <c r="M1790" s="31">
        <f>VLOOKUP($C1790,'Four Factors - Road'!$B:$O,12,FALSE)</f>
        <v>0.27900000000000003</v>
      </c>
      <c r="N1790" s="31">
        <f>VLOOKUP($C1790,'Four Factors - Road'!$B:$O,13,FALSE)/100</f>
        <v>0.14899999999999999</v>
      </c>
      <c r="O1790" s="31">
        <f>VLOOKUP($C1790,'Four Factors - Road'!$B:$O,14,FALSE)/100</f>
        <v>0.24</v>
      </c>
      <c r="P1790" s="17">
        <f>VLOOKUP($C1790,'Advanced - Road'!B:T,18,FALSE)</f>
        <v>99.51</v>
      </c>
      <c r="Q1790" s="17">
        <f>(P1790+'Advanced - Road'!$S$33)/2</f>
        <v>99.165460878885327</v>
      </c>
      <c r="R1790" s="31">
        <f t="shared" ref="R1790" si="17659">AVERAGE(H1790,L1791)</f>
        <v>0.50550000000000006</v>
      </c>
      <c r="S1790" s="31">
        <f t="shared" ref="S1790" si="17660">AVERAGE(I1790,M1791)</f>
        <v>0.27400000000000002</v>
      </c>
      <c r="T1790" s="31">
        <f t="shared" ref="T1790" si="17661">AVERAGE(J1790,N1791)</f>
        <v>0.13250000000000001</v>
      </c>
      <c r="U1790" s="31">
        <f t="shared" ref="U1790" si="17662">AVERAGE(K1790,O1791)</f>
        <v>0.22899999999999998</v>
      </c>
      <c r="V1790" s="17">
        <f>Q1790*Q1791/'Advanced - Home'!$S$33</f>
        <v>99.328151414047511</v>
      </c>
      <c r="W1790" s="17">
        <f t="shared" ref="W1790" si="17663">AVERAGE(V1790:V1791)</f>
        <v>99.325560476830304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0.13500000000000001</v>
      </c>
      <c r="K1791" s="31">
        <f>VLOOKUP($C1791,'Four Factors - Home'!$B:$O,10,FALSE)/100</f>
        <v>0.22899999999999998</v>
      </c>
      <c r="L1791" s="31">
        <f>VLOOKUP($C1791,'Four Factors - Home'!$B:$O,11,FALSE)/100</f>
        <v>0.505</v>
      </c>
      <c r="M1791" s="31">
        <f>VLOOKUP($C1791,'Four Factors - Home'!$B:$O,12,FALSE)</f>
        <v>0.32100000000000001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99.14</v>
      </c>
      <c r="Q1791" s="17">
        <f>(P1791+'Advanced - Home'!$S$33)/2</f>
        <v>98.977883172561619</v>
      </c>
      <c r="R1791" s="31">
        <f t="shared" ref="R1791" si="17671">AVERAGE(H1791,L1790)</f>
        <v>0.52300000000000002</v>
      </c>
      <c r="S1791" s="31">
        <f t="shared" ref="S1791" si="17672">AVERAGE(I1791,M1790)</f>
        <v>0.27300000000000002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0.23449999999999999</v>
      </c>
      <c r="V1791" s="17">
        <f>Q1791*Q1790/'Advanced - Road'!$S$33</f>
        <v>99.322969539613084</v>
      </c>
      <c r="W1791" s="17">
        <f t="shared" ref="W1791" si="17675">W1790</f>
        <v>99.325560476830304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0.50600000000000001</v>
      </c>
      <c r="I1792" s="32">
        <f>VLOOKUP($C1792,'Four Factors - Road'!$B:$O,8,FALSE)</f>
        <v>0.22700000000000001</v>
      </c>
      <c r="J1792" s="32">
        <f>VLOOKUP($C1792,'Four Factors - Road'!$B:$O,9,FALSE)/100</f>
        <v>0.13600000000000001</v>
      </c>
      <c r="K1792" s="32">
        <f>VLOOKUP($C1792,'Four Factors - Road'!$B:$O,10,FALSE)/100</f>
        <v>0.22899999999999998</v>
      </c>
      <c r="L1792" s="32">
        <f>VLOOKUP($C1792,'Four Factors - Road'!$B:$O,11,FALSE)/100</f>
        <v>0.51500000000000001</v>
      </c>
      <c r="M1792" s="32">
        <f>VLOOKUP($C1792,'Four Factors - Road'!$B:$O,12,FALSE)</f>
        <v>0.27900000000000003</v>
      </c>
      <c r="N1792" s="32">
        <f>VLOOKUP($C1792,'Four Factors - Road'!$B:$O,13,FALSE)/100</f>
        <v>0.14899999999999999</v>
      </c>
      <c r="O1792" s="32">
        <f>VLOOKUP($C1792,'Four Factors - Road'!$B:$O,14,FALSE)/100</f>
        <v>0.24</v>
      </c>
      <c r="P1792" s="21">
        <f>VLOOKUP($C1792,'Advanced - Road'!B:T,18,FALSE)</f>
        <v>99.51</v>
      </c>
      <c r="Q1792" s="21">
        <f>(P1792+'Advanced - Road'!$S$33)/2</f>
        <v>99.165460878885327</v>
      </c>
      <c r="R1792" s="32">
        <f t="shared" ref="R1792" si="17679">AVERAGE(H1792,L1793)</f>
        <v>0.51649999999999996</v>
      </c>
      <c r="S1792" s="32">
        <f t="shared" ref="S1792" si="17680">AVERAGE(I1792,M1793)</f>
        <v>0.26650000000000001</v>
      </c>
      <c r="T1792" s="32">
        <f t="shared" ref="T1792" si="17681">AVERAGE(J1792,N1793)</f>
        <v>0.14150000000000001</v>
      </c>
      <c r="U1792" s="32">
        <f t="shared" ref="U1792" si="17682">AVERAGE(K1792,O1793)</f>
        <v>0.22899999999999998</v>
      </c>
      <c r="V1792" s="21">
        <f>Q1792*Q1793/'Advanced - Home'!$S$33</f>
        <v>98.55542649674986</v>
      </c>
      <c r="W1792" s="21">
        <f t="shared" ref="W1792" si="17683">AVERAGE(V1792:V1793)</f>
        <v>98.55285571576951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0.52600000000000002</v>
      </c>
      <c r="I1793" s="32">
        <f>VLOOKUP($C1793,'Four Factors - Home'!$B:$O,8,FALSE)</f>
        <v>0.29599999999999999</v>
      </c>
      <c r="J1793" s="32">
        <f>VLOOKUP($C1793,'Four Factors - Home'!$B:$O,9,FALSE)/100</f>
        <v>0.157</v>
      </c>
      <c r="K1793" s="32">
        <f>VLOOKUP($C1793,'Four Factors - Home'!$B:$O,10,FALSE)/100</f>
        <v>0.20800000000000002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0.30599999999999999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0.22899999999999998</v>
      </c>
      <c r="P1793" s="21">
        <f>VLOOKUP($C1793,'Advanced - Home'!B:T,18,FALSE)</f>
        <v>97.6</v>
      </c>
      <c r="Q1793" s="21">
        <f>(P1793+'Advanced - Home'!$S$33)/2</f>
        <v>98.207883172561623</v>
      </c>
      <c r="R1793" s="32">
        <f t="shared" ref="R1793" si="17691">AVERAGE(H1793,L1792)</f>
        <v>0.52049999999999996</v>
      </c>
      <c r="S1793" s="32">
        <f t="shared" ref="S1793" si="17692">AVERAGE(I1793,M1792)</f>
        <v>0.28749999999999998</v>
      </c>
      <c r="T1793" s="32">
        <f t="shared" ref="T1793" si="17693">AVERAGE(J1793,N1792)</f>
        <v>0.153</v>
      </c>
      <c r="U1793" s="32">
        <f t="shared" ref="U1793" si="17694">AVERAGE(K1793,O1792)</f>
        <v>0.224</v>
      </c>
      <c r="V1793" s="21">
        <f>Q1793*Q1792/'Advanced - Road'!$S$33</f>
        <v>98.550284934789147</v>
      </c>
      <c r="W1793" s="21">
        <f t="shared" ref="W1793" si="17695">W1792</f>
        <v>98.55285571576951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0.50600000000000001</v>
      </c>
      <c r="I1794" s="31">
        <f>VLOOKUP($C1794,'Four Factors - Road'!$B:$O,8,FALSE)</f>
        <v>0.22700000000000001</v>
      </c>
      <c r="J1794" s="31">
        <f>VLOOKUP($C1794,'Four Factors - Road'!$B:$O,9,FALSE)/100</f>
        <v>0.13600000000000001</v>
      </c>
      <c r="K1794" s="31">
        <f>VLOOKUP($C1794,'Four Factors - Road'!$B:$O,10,FALSE)/100</f>
        <v>0.22899999999999998</v>
      </c>
      <c r="L1794" s="31">
        <f>VLOOKUP($C1794,'Four Factors - Road'!$B:$O,11,FALSE)/100</f>
        <v>0.51500000000000001</v>
      </c>
      <c r="M1794" s="31">
        <f>VLOOKUP($C1794,'Four Factors - Road'!$B:$O,12,FALSE)</f>
        <v>0.27900000000000003</v>
      </c>
      <c r="N1794" s="31">
        <f>VLOOKUP($C1794,'Four Factors - Road'!$B:$O,13,FALSE)/100</f>
        <v>0.14899999999999999</v>
      </c>
      <c r="O1794" s="31">
        <f>VLOOKUP($C1794,'Four Factors - Road'!$B:$O,14,FALSE)/100</f>
        <v>0.24</v>
      </c>
      <c r="P1794" s="17">
        <f>VLOOKUP($C1794,'Advanced - Road'!B:T,18,FALSE)</f>
        <v>99.51</v>
      </c>
      <c r="Q1794" s="17">
        <f>(P1794+'Advanced - Road'!$S$33)/2</f>
        <v>99.165460878885327</v>
      </c>
      <c r="R1794" s="31">
        <f t="shared" ref="R1794" si="17699">AVERAGE(H1794,L1795)</f>
        <v>0.496</v>
      </c>
      <c r="S1794" s="31">
        <f t="shared" ref="S1794" si="17700">AVERAGE(I1794,M1795)</f>
        <v>0.23949999999999999</v>
      </c>
      <c r="T1794" s="31">
        <f t="shared" ref="T1794" si="17701">AVERAGE(J1794,N1795)</f>
        <v>0.14450000000000002</v>
      </c>
      <c r="U1794" s="31">
        <f t="shared" ref="U1794" si="17702">AVERAGE(K1794,O1795)</f>
        <v>0.22199999999999998</v>
      </c>
      <c r="V1794" s="17">
        <f>Q1794*Q1795/'Advanced - Home'!$S$33</f>
        <v>98.359736420291327</v>
      </c>
      <c r="W1794" s="17">
        <f t="shared" ref="W1794" si="17703">AVERAGE(V1794:V1795)</f>
        <v>98.357170743812517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5</v>
      </c>
      <c r="AA1794" s="19">
        <f t="shared" ref="AA1794" si="17705">Y1794+Y1795</f>
        <v>211</v>
      </c>
      <c r="AB1794" s="4">
        <f t="shared" ref="AB1794" si="17706">D1794-Z1794</f>
        <v>-5</v>
      </c>
      <c r="AC1794" s="4">
        <f t="shared" ref="AC1794" si="17707">AA1794-E1794</f>
        <v>211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0.52900000000000003</v>
      </c>
      <c r="I1795" s="31">
        <f>VLOOKUP($C1795,'Four Factors - Home'!$B:$O,8,FALSE)</f>
        <v>0.29199999999999998</v>
      </c>
      <c r="J1795" s="31">
        <f>VLOOKUP($C1795,'Four Factors - Home'!$B:$O,9,FALSE)/100</f>
        <v>0.13699999999999998</v>
      </c>
      <c r="K1795" s="31">
        <f>VLOOKUP($C1795,'Four Factors - Home'!$B:$O,10,FALSE)/100</f>
        <v>0.22699999999999998</v>
      </c>
      <c r="L1795" s="31">
        <f>VLOOKUP($C1795,'Four Factors - Home'!$B:$O,11,FALSE)/100</f>
        <v>0.48599999999999999</v>
      </c>
      <c r="M1795" s="31">
        <f>VLOOKUP($C1795,'Four Factors - Home'!$B:$O,12,FALSE)</f>
        <v>0.252</v>
      </c>
      <c r="N1795" s="31">
        <f>VLOOKUP($C1795,'Four Factors - Home'!$B:$O,13,FALSE)/100</f>
        <v>0.153</v>
      </c>
      <c r="O1795" s="31">
        <f>VLOOKUP($C1795,'Four Factors - Home'!$B:$O,14,FALSE)/100</f>
        <v>0.215</v>
      </c>
      <c r="P1795" s="17">
        <f>VLOOKUP($C1795,'Advanced - Home'!B:T,18,FALSE)</f>
        <v>97.21</v>
      </c>
      <c r="Q1795" s="17">
        <f>(P1795+'Advanced - Home'!$S$33)/2</f>
        <v>98.012883172561615</v>
      </c>
      <c r="R1795" s="31">
        <f t="shared" ref="R1795" si="17711">AVERAGE(H1795,L1794)</f>
        <v>0.52200000000000002</v>
      </c>
      <c r="S1795" s="31">
        <f t="shared" ref="S1795" si="17712">AVERAGE(I1795,M1794)</f>
        <v>0.28549999999999998</v>
      </c>
      <c r="T1795" s="31">
        <f t="shared" ref="T1795" si="17713">AVERAGE(J1795,N1794)</f>
        <v>0.14299999999999999</v>
      </c>
      <c r="U1795" s="31">
        <f t="shared" ref="U1795" si="17714">AVERAGE(K1795,O1794)</f>
        <v>0.23349999999999999</v>
      </c>
      <c r="V1795" s="17">
        <f>Q1795*Q1794/'Advanced - Road'!$S$33</f>
        <v>98.354605067333708</v>
      </c>
      <c r="W1795" s="17">
        <f t="shared" ref="W1795" si="17715">W1794</f>
        <v>98.357170743812517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108</v>
      </c>
      <c r="Z1795" s="19">
        <f t="shared" ref="Z1795" si="17716">-Z1794</f>
        <v>-5</v>
      </c>
      <c r="AA1795" s="19">
        <f t="shared" ref="AA1795" si="17717">AA1794</f>
        <v>211</v>
      </c>
      <c r="AB1795" s="4"/>
      <c r="AC1795" s="4"/>
      <c r="AD1795" s="4">
        <f t="shared" si="17347"/>
        <v>108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0.50600000000000001</v>
      </c>
      <c r="I1796" s="32">
        <f>VLOOKUP($C1796,'Four Factors - Road'!$B:$O,8,FALSE)</f>
        <v>0.22700000000000001</v>
      </c>
      <c r="J1796" s="32">
        <f>VLOOKUP($C1796,'Four Factors - Road'!$B:$O,9,FALSE)/100</f>
        <v>0.13600000000000001</v>
      </c>
      <c r="K1796" s="32">
        <f>VLOOKUP($C1796,'Four Factors - Road'!$B:$O,10,FALSE)/100</f>
        <v>0.22899999999999998</v>
      </c>
      <c r="L1796" s="32">
        <f>VLOOKUP($C1796,'Four Factors - Road'!$B:$O,11,FALSE)/100</f>
        <v>0.51500000000000001</v>
      </c>
      <c r="M1796" s="32">
        <f>VLOOKUP($C1796,'Four Factors - Road'!$B:$O,12,FALSE)</f>
        <v>0.27900000000000003</v>
      </c>
      <c r="N1796" s="32">
        <f>VLOOKUP($C1796,'Four Factors - Road'!$B:$O,13,FALSE)/100</f>
        <v>0.14899999999999999</v>
      </c>
      <c r="O1796" s="32">
        <f>VLOOKUP($C1796,'Four Factors - Road'!$B:$O,14,FALSE)/100</f>
        <v>0.24</v>
      </c>
      <c r="P1796" s="21">
        <f>VLOOKUP($C1796,'Advanced - Road'!B:T,18,FALSE)</f>
        <v>99.51</v>
      </c>
      <c r="Q1796" s="21">
        <f>(P1796+'Advanced - Road'!$S$33)/2</f>
        <v>99.165460878885327</v>
      </c>
      <c r="R1796" s="32">
        <f t="shared" ref="R1796" si="17719">AVERAGE(H1796,L1797)</f>
        <v>0.505</v>
      </c>
      <c r="S1796" s="32">
        <f t="shared" ref="S1796" si="17720">AVERAGE(I1796,M1797)</f>
        <v>0.25</v>
      </c>
      <c r="T1796" s="32">
        <f t="shared" ref="T1796" si="17721">AVERAGE(J1796,N1797)</f>
        <v>0.13950000000000001</v>
      </c>
      <c r="U1796" s="32">
        <f t="shared" ref="U1796" si="17722">AVERAGE(K1796,O1797)</f>
        <v>0.23649999999999999</v>
      </c>
      <c r="V1796" s="21">
        <f>Q1796*Q1797/'Advanced - Home'!$S$33</f>
        <v>98.500231859799996</v>
      </c>
      <c r="W1796" s="21">
        <f t="shared" ref="W1796" si="17723">AVERAGE(V1796:V1797)</f>
        <v>98.49766251855084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4</v>
      </c>
      <c r="AA1796" s="23">
        <f t="shared" ref="AA1796" si="17725">Y1796+Y1797</f>
        <v>216</v>
      </c>
      <c r="AB1796" s="22">
        <f t="shared" ref="AB1796" si="17726">D1796-Z1796</f>
        <v>-4</v>
      </c>
      <c r="AC1796" s="22">
        <f t="shared" ref="AC1796" si="17727">AA1796-E1796</f>
        <v>216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98.152883172561616</v>
      </c>
      <c r="R1797" s="32">
        <f t="shared" ref="R1797" si="17731">AVERAGE(H1797,L1796)</f>
        <v>0.52049999999999996</v>
      </c>
      <c r="S1797" s="32">
        <f t="shared" ref="S1797" si="17732">AVERAGE(I1797,M1796)</f>
        <v>0.29700000000000004</v>
      </c>
      <c r="T1797" s="32">
        <f t="shared" ref="T1797" si="17733">AVERAGE(J1797,N1796)</f>
        <v>0.13800000000000001</v>
      </c>
      <c r="U1797" s="32">
        <f t="shared" ref="U1797" si="17734">AVERAGE(K1797,O1796)</f>
        <v>0.25449999999999995</v>
      </c>
      <c r="V1797" s="21">
        <f>Q1797*Q1796/'Advanced - Road'!$S$33</f>
        <v>98.495093177301698</v>
      </c>
      <c r="W1797" s="21">
        <f t="shared" ref="W1797" si="17735">W1796</f>
        <v>98.49766251855084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110</v>
      </c>
      <c r="Z1797" s="23">
        <f t="shared" ref="Z1797" si="17736">-Z1796</f>
        <v>-4</v>
      </c>
      <c r="AA1797" s="23">
        <f t="shared" ref="AA1797" si="17737">AA1796</f>
        <v>216</v>
      </c>
      <c r="AB1797" s="22"/>
      <c r="AC1797" s="22"/>
      <c r="AD1797" s="22">
        <f t="shared" si="17347"/>
        <v>110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0.50600000000000001</v>
      </c>
      <c r="I1798" s="31">
        <f>VLOOKUP($C1798,'Four Factors - Road'!$B:$O,8,FALSE)</f>
        <v>0.22700000000000001</v>
      </c>
      <c r="J1798" s="31">
        <f>VLOOKUP($C1798,'Four Factors - Road'!$B:$O,9,FALSE)/100</f>
        <v>0.13600000000000001</v>
      </c>
      <c r="K1798" s="31">
        <f>VLOOKUP($C1798,'Four Factors - Road'!$B:$O,10,FALSE)/100</f>
        <v>0.22899999999999998</v>
      </c>
      <c r="L1798" s="31">
        <f>VLOOKUP($C1798,'Four Factors - Road'!$B:$O,11,FALSE)/100</f>
        <v>0.51500000000000001</v>
      </c>
      <c r="M1798" s="31">
        <f>VLOOKUP($C1798,'Four Factors - Road'!$B:$O,12,FALSE)</f>
        <v>0.27900000000000003</v>
      </c>
      <c r="N1798" s="31">
        <f>VLOOKUP($C1798,'Four Factors - Road'!$B:$O,13,FALSE)/100</f>
        <v>0.14899999999999999</v>
      </c>
      <c r="O1798" s="31">
        <f>VLOOKUP($C1798,'Four Factors - Road'!$B:$O,14,FALSE)/100</f>
        <v>0.24</v>
      </c>
      <c r="P1798" s="17">
        <f>VLOOKUP($C1798,'Advanced - Road'!B:T,18,FALSE)</f>
        <v>99.51</v>
      </c>
      <c r="Q1798" s="17">
        <f>(P1798+'Advanced - Road'!$S$33)/2</f>
        <v>99.165460878885327</v>
      </c>
      <c r="R1798" s="31">
        <f t="shared" ref="R1798" si="17739">AVERAGE(H1798,L1799)</f>
        <v>0.496</v>
      </c>
      <c r="S1798" s="31">
        <f t="shared" ref="S1798" si="17740">AVERAGE(I1798,M1799)</f>
        <v>0.23149999999999998</v>
      </c>
      <c r="T1798" s="31">
        <f t="shared" ref="T1798" si="17741">AVERAGE(J1798,N1799)</f>
        <v>0.13500000000000001</v>
      </c>
      <c r="U1798" s="31">
        <f t="shared" ref="U1798" si="17742">AVERAGE(K1798,O1799)</f>
        <v>0.21799999999999997</v>
      </c>
      <c r="V1798" s="17">
        <f>Q1798*Q1799/'Advanced - Home'!$S$33</f>
        <v>96.633649592041991</v>
      </c>
      <c r="W1798" s="17">
        <f t="shared" ref="W1798" si="17743">AVERAGE(V1798:V1799)</f>
        <v>96.631128939884476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102</v>
      </c>
      <c r="Z1798" s="19">
        <f t="shared" ref="Z1798" si="17744">Y1799-Y1798</f>
        <v>4</v>
      </c>
      <c r="AA1798" s="19">
        <f t="shared" ref="AA1798" si="17745">Y1798+Y1799</f>
        <v>208</v>
      </c>
      <c r="AB1798" s="4">
        <f t="shared" ref="AB1798" si="17746">D1798-Z1798</f>
        <v>-4</v>
      </c>
      <c r="AC1798" s="4">
        <f t="shared" ref="AC1798" si="17747">AA1798-E1798</f>
        <v>208</v>
      </c>
      <c r="AD1798" s="4">
        <f t="shared" si="17347"/>
        <v>102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0.52500000000000002</v>
      </c>
      <c r="I1799" s="31">
        <f>VLOOKUP($C1799,'Four Factors - Home'!$B:$O,8,FALSE)</f>
        <v>0.311</v>
      </c>
      <c r="J1799" s="31">
        <f>VLOOKUP($C1799,'Four Factors - Home'!$B:$O,9,FALSE)/100</f>
        <v>0.14499999999999999</v>
      </c>
      <c r="K1799" s="31">
        <f>VLOOKUP($C1799,'Four Factors - Home'!$B:$O,10,FALSE)/100</f>
        <v>0.215</v>
      </c>
      <c r="L1799" s="31">
        <f>VLOOKUP($C1799,'Four Factors - Home'!$B:$O,11,FALSE)/100</f>
        <v>0.48599999999999999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0.13400000000000001</v>
      </c>
      <c r="O1799" s="31">
        <f>VLOOKUP($C1799,'Four Factors - Home'!$B:$O,14,FALSE)/100</f>
        <v>0.20699999999999999</v>
      </c>
      <c r="P1799" s="17">
        <f>VLOOKUP($C1799,'Advanced - Home'!B:T,18,FALSE)</f>
        <v>93.77</v>
      </c>
      <c r="Q1799" s="17">
        <f>(P1799+'Advanced - Home'!$S$33)/2</f>
        <v>96.292883172561616</v>
      </c>
      <c r="R1799" s="31">
        <f t="shared" ref="R1799" si="17751">AVERAGE(H1799,L1798)</f>
        <v>0.52</v>
      </c>
      <c r="S1799" s="31">
        <f t="shared" ref="S1799" si="17752">AVERAGE(I1799,M1798)</f>
        <v>0.29500000000000004</v>
      </c>
      <c r="T1799" s="31">
        <f t="shared" ref="T1799" si="17753">AVERAGE(J1799,N1798)</f>
        <v>0.14699999999999999</v>
      </c>
      <c r="U1799" s="31">
        <f t="shared" ref="U1799" si="17754">AVERAGE(K1799,O1798)</f>
        <v>0.22749999999999998</v>
      </c>
      <c r="V1799" s="17">
        <f>Q1799*Q1798/'Advanced - Road'!$S$33</f>
        <v>96.628608287726962</v>
      </c>
      <c r="W1799" s="17">
        <f t="shared" ref="W1799" si="17755">W1798</f>
        <v>96.631128939884476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-4</v>
      </c>
      <c r="AA1799" s="19">
        <f t="shared" ref="AA1799" si="17757">AA1798</f>
        <v>208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0.50600000000000001</v>
      </c>
      <c r="I1800" s="32">
        <f>VLOOKUP($C1800,'Four Factors - Road'!$B:$O,8,FALSE)</f>
        <v>0.22700000000000001</v>
      </c>
      <c r="J1800" s="32">
        <f>VLOOKUP($C1800,'Four Factors - Road'!$B:$O,9,FALSE)/100</f>
        <v>0.13600000000000001</v>
      </c>
      <c r="K1800" s="32">
        <f>VLOOKUP($C1800,'Four Factors - Road'!$B:$O,10,FALSE)/100</f>
        <v>0.22899999999999998</v>
      </c>
      <c r="L1800" s="32">
        <f>VLOOKUP($C1800,'Four Factors - Road'!$B:$O,11,FALSE)/100</f>
        <v>0.51500000000000001</v>
      </c>
      <c r="M1800" s="32">
        <f>VLOOKUP($C1800,'Four Factors - Road'!$B:$O,12,FALSE)</f>
        <v>0.27900000000000003</v>
      </c>
      <c r="N1800" s="32">
        <f>VLOOKUP($C1800,'Four Factors - Road'!$B:$O,13,FALSE)/100</f>
        <v>0.14899999999999999</v>
      </c>
      <c r="O1800" s="32">
        <f>VLOOKUP($C1800,'Four Factors - Road'!$B:$O,14,FALSE)/100</f>
        <v>0.24</v>
      </c>
      <c r="P1800" s="21">
        <f>VLOOKUP($C1800,'Advanced - Road'!B:T,18,FALSE)</f>
        <v>99.51</v>
      </c>
      <c r="Q1800" s="21">
        <f>(P1800+'Advanced - Road'!$S$33)/2</f>
        <v>99.165460878885327</v>
      </c>
      <c r="R1800" s="32">
        <f t="shared" ref="R1800" si="17759">AVERAGE(H1800,L1801)</f>
        <v>0.51100000000000001</v>
      </c>
      <c r="S1800" s="32">
        <f t="shared" ref="S1800" si="17760">AVERAGE(I1800,M1801)</f>
        <v>0.25950000000000001</v>
      </c>
      <c r="T1800" s="32">
        <f t="shared" ref="T1800" si="17761">AVERAGE(J1800,N1801)</f>
        <v>0.14900000000000002</v>
      </c>
      <c r="U1800" s="32">
        <f t="shared" ref="U1800" si="17762">AVERAGE(K1800,O1801)</f>
        <v>0.24249999999999999</v>
      </c>
      <c r="V1800" s="21">
        <f>Q1800*Q1801/'Advanced - Home'!$S$33</f>
        <v>99.408434522338183</v>
      </c>
      <c r="W1800" s="21">
        <f t="shared" ref="W1800" si="17763">AVERAGE(V1800:V1801)</f>
        <v>99.40584149096648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107</v>
      </c>
      <c r="Z1800" s="23">
        <f t="shared" ref="Z1800" si="17764">Y1801-Y1800</f>
        <v>3</v>
      </c>
      <c r="AA1800" s="23">
        <f t="shared" ref="AA1800" si="17765">Y1800+Y1801</f>
        <v>217</v>
      </c>
      <c r="AB1800" s="22">
        <f t="shared" ref="AB1800" si="17766">D1800-Z1800</f>
        <v>-3</v>
      </c>
      <c r="AC1800" s="22">
        <f t="shared" ref="AC1800" si="17767">AA1800-E1800</f>
        <v>217</v>
      </c>
      <c r="AD1800" s="22">
        <f t="shared" si="17347"/>
        <v>107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</v>
      </c>
      <c r="Q1801" s="21">
        <f>(P1801+'Advanced - Home'!$S$33)/2</f>
        <v>99.057883172561617</v>
      </c>
      <c r="R1801" s="32">
        <f t="shared" ref="R1801:U1801" si="17771">AVERAGE(H1801,L1800)</f>
        <v>0.52750000000000008</v>
      </c>
      <c r="S1801" s="32">
        <f t="shared" si="17771"/>
        <v>0.27100000000000002</v>
      </c>
      <c r="T1801" s="32">
        <f t="shared" si="17771"/>
        <v>0.14899999999999999</v>
      </c>
      <c r="U1801" s="32">
        <f t="shared" si="17771"/>
        <v>0.246</v>
      </c>
      <c r="V1801" s="21">
        <f>Q1801*Q1800/'Advanced - Road'!$S$33</f>
        <v>99.403248459594792</v>
      </c>
      <c r="W1801" s="21">
        <f t="shared" ref="W1801" si="17772">W1800</f>
        <v>99.40584149096648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-3</v>
      </c>
      <c r="AA1801" s="23">
        <f t="shared" ref="AA1801" si="17774">AA1800</f>
        <v>217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32</v>
      </c>
      <c r="D3" s="41">
        <v>26</v>
      </c>
      <c r="E3" s="41">
        <v>6</v>
      </c>
      <c r="F3" s="41">
        <v>0.81299999999999994</v>
      </c>
      <c r="G3" s="44">
        <v>1546</v>
      </c>
      <c r="H3" s="41">
        <v>55.7</v>
      </c>
      <c r="I3" s="41">
        <v>0.27900000000000003</v>
      </c>
      <c r="J3" s="41">
        <v>13</v>
      </c>
      <c r="K3" s="41">
        <v>23.7</v>
      </c>
      <c r="L3" s="41">
        <v>50</v>
      </c>
      <c r="M3" s="41">
        <v>0.214</v>
      </c>
      <c r="N3" s="41">
        <v>12.7</v>
      </c>
      <c r="O3" s="41">
        <v>23.7</v>
      </c>
    </row>
    <row r="4" spans="1:17" x14ac:dyDescent="0.3">
      <c r="A4" s="39">
        <v>3</v>
      </c>
      <c r="B4" s="40" t="s">
        <v>19</v>
      </c>
      <c r="C4" s="39">
        <v>27</v>
      </c>
      <c r="D4" s="39">
        <v>21</v>
      </c>
      <c r="E4" s="39">
        <v>6</v>
      </c>
      <c r="F4" s="39">
        <v>0.77800000000000002</v>
      </c>
      <c r="G4" s="43">
        <v>1301</v>
      </c>
      <c r="H4" s="39">
        <v>52.9</v>
      </c>
      <c r="I4" s="39">
        <v>0.29199999999999998</v>
      </c>
      <c r="J4" s="39">
        <v>13.7</v>
      </c>
      <c r="K4" s="39">
        <v>22.7</v>
      </c>
      <c r="L4" s="39">
        <v>48.6</v>
      </c>
      <c r="M4" s="39">
        <v>0.252</v>
      </c>
      <c r="N4" s="39">
        <v>15.3</v>
      </c>
      <c r="O4" s="39">
        <v>21.5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22</v>
      </c>
      <c r="C6" s="39">
        <v>31</v>
      </c>
      <c r="D6" s="39">
        <v>23</v>
      </c>
      <c r="E6" s="39">
        <v>8</v>
      </c>
      <c r="F6" s="39">
        <v>0.74199999999999999</v>
      </c>
      <c r="G6" s="43">
        <v>1503</v>
      </c>
      <c r="H6" s="39">
        <v>51.9</v>
      </c>
      <c r="I6" s="39">
        <v>0.30199999999999999</v>
      </c>
      <c r="J6" s="39">
        <v>14.7</v>
      </c>
      <c r="K6" s="39">
        <v>26.8</v>
      </c>
      <c r="L6" s="39">
        <v>49.6</v>
      </c>
      <c r="M6" s="39">
        <v>0.26700000000000002</v>
      </c>
      <c r="N6" s="39">
        <v>13.4</v>
      </c>
      <c r="O6" s="39">
        <v>22.1</v>
      </c>
    </row>
    <row r="7" spans="1:17" x14ac:dyDescent="0.3">
      <c r="A7" s="41">
        <v>5</v>
      </c>
      <c r="B7" s="42" t="s">
        <v>16</v>
      </c>
      <c r="C7" s="41">
        <v>31</v>
      </c>
      <c r="D7" s="41">
        <v>23</v>
      </c>
      <c r="E7" s="41">
        <v>8</v>
      </c>
      <c r="F7" s="41">
        <v>0.74199999999999999</v>
      </c>
      <c r="G7" s="44">
        <v>1493</v>
      </c>
      <c r="H7" s="41">
        <v>54.5</v>
      </c>
      <c r="I7" s="41">
        <v>0.312</v>
      </c>
      <c r="J7" s="41">
        <v>13.8</v>
      </c>
      <c r="K7" s="41">
        <v>25.2</v>
      </c>
      <c r="L7" s="41">
        <v>50.9</v>
      </c>
      <c r="M7" s="41">
        <v>0.23699999999999999</v>
      </c>
      <c r="N7" s="41">
        <v>14.9</v>
      </c>
      <c r="O7" s="41">
        <v>24.6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0.67700000000000005</v>
      </c>
      <c r="G9" s="44">
        <v>1503</v>
      </c>
      <c r="H9" s="41">
        <v>52.5</v>
      </c>
      <c r="I9" s="41">
        <v>0.251</v>
      </c>
      <c r="J9" s="41">
        <v>13.2</v>
      </c>
      <c r="K9" s="41">
        <v>19.600000000000001</v>
      </c>
      <c r="L9" s="41">
        <v>49.7</v>
      </c>
      <c r="M9" s="41">
        <v>0.28100000000000003</v>
      </c>
      <c r="N9" s="41">
        <v>15</v>
      </c>
      <c r="O9" s="41">
        <v>23.9</v>
      </c>
    </row>
    <row r="10" spans="1:17" x14ac:dyDescent="0.3">
      <c r="A10" s="39">
        <v>9</v>
      </c>
      <c r="B10" s="40" t="s">
        <v>4</v>
      </c>
      <c r="C10" s="39">
        <v>32</v>
      </c>
      <c r="D10" s="39">
        <v>21</v>
      </c>
      <c r="E10" s="39">
        <v>11</v>
      </c>
      <c r="F10" s="39">
        <v>0.65600000000000003</v>
      </c>
      <c r="G10" s="43">
        <v>1541</v>
      </c>
      <c r="H10" s="39">
        <v>52.6</v>
      </c>
      <c r="I10" s="39">
        <v>0.315</v>
      </c>
      <c r="J10" s="39">
        <v>12.7</v>
      </c>
      <c r="K10" s="39">
        <v>26.9</v>
      </c>
      <c r="L10" s="39">
        <v>50.4</v>
      </c>
      <c r="M10" s="39">
        <v>0.27300000000000002</v>
      </c>
      <c r="N10" s="39">
        <v>14.3</v>
      </c>
      <c r="O10" s="39">
        <v>24.4</v>
      </c>
    </row>
    <row r="11" spans="1:17" x14ac:dyDescent="0.3">
      <c r="A11" s="41">
        <v>10</v>
      </c>
      <c r="B11" s="42" t="s">
        <v>118</v>
      </c>
      <c r="C11" s="41">
        <v>29</v>
      </c>
      <c r="D11" s="41">
        <v>19</v>
      </c>
      <c r="E11" s="41">
        <v>10</v>
      </c>
      <c r="F11" s="41">
        <v>0.65500000000000003</v>
      </c>
      <c r="G11" s="44">
        <v>1397</v>
      </c>
      <c r="H11" s="41">
        <v>53.8</v>
      </c>
      <c r="I11" s="41">
        <v>0.29599999999999999</v>
      </c>
      <c r="J11" s="41">
        <v>13.6</v>
      </c>
      <c r="K11" s="41">
        <v>22.1</v>
      </c>
      <c r="L11" s="41">
        <v>48.8</v>
      </c>
      <c r="M11" s="41">
        <v>0.28100000000000003</v>
      </c>
      <c r="N11" s="41">
        <v>15.1</v>
      </c>
      <c r="O11" s="41">
        <v>24.8</v>
      </c>
    </row>
    <row r="12" spans="1:17" x14ac:dyDescent="0.3">
      <c r="A12" s="39">
        <v>11</v>
      </c>
      <c r="B12" s="40" t="s">
        <v>24</v>
      </c>
      <c r="C12" s="39">
        <v>33</v>
      </c>
      <c r="D12" s="39">
        <v>21</v>
      </c>
      <c r="E12" s="39">
        <v>12</v>
      </c>
      <c r="F12" s="39">
        <v>0.63600000000000001</v>
      </c>
      <c r="G12" s="43">
        <v>1584</v>
      </c>
      <c r="H12" s="39">
        <v>52.5</v>
      </c>
      <c r="I12" s="39">
        <v>0.311</v>
      </c>
      <c r="J12" s="39">
        <v>14.5</v>
      </c>
      <c r="K12" s="39">
        <v>21.5</v>
      </c>
      <c r="L12" s="39">
        <v>48.6</v>
      </c>
      <c r="M12" s="39">
        <v>0.23599999999999999</v>
      </c>
      <c r="N12" s="39">
        <v>13.4</v>
      </c>
      <c r="O12" s="39">
        <v>20.7</v>
      </c>
    </row>
    <row r="13" spans="1:17" x14ac:dyDescent="0.3">
      <c r="A13" s="41">
        <v>12</v>
      </c>
      <c r="B13" s="42" t="s">
        <v>17</v>
      </c>
      <c r="C13" s="41">
        <v>30</v>
      </c>
      <c r="D13" s="41">
        <v>19</v>
      </c>
      <c r="E13" s="41">
        <v>11</v>
      </c>
      <c r="F13" s="41">
        <v>0.63300000000000001</v>
      </c>
      <c r="G13" s="44">
        <v>1455</v>
      </c>
      <c r="H13" s="41">
        <v>46.9</v>
      </c>
      <c r="I13" s="41">
        <v>0.29699999999999999</v>
      </c>
      <c r="J13" s="41">
        <v>14.2</v>
      </c>
      <c r="K13" s="41">
        <v>27.4</v>
      </c>
      <c r="L13" s="41">
        <v>47.7</v>
      </c>
      <c r="M13" s="41">
        <v>0.35199999999999998</v>
      </c>
      <c r="N13" s="41">
        <v>15.1</v>
      </c>
      <c r="O13" s="41">
        <v>21.2</v>
      </c>
    </row>
    <row r="14" spans="1:17" x14ac:dyDescent="0.3">
      <c r="A14" s="39">
        <v>13</v>
      </c>
      <c r="B14" s="40" t="s">
        <v>7</v>
      </c>
      <c r="C14" s="39">
        <v>31</v>
      </c>
      <c r="D14" s="39">
        <v>19</v>
      </c>
      <c r="E14" s="39">
        <v>12</v>
      </c>
      <c r="F14" s="39">
        <v>0.61299999999999999</v>
      </c>
      <c r="G14" s="43">
        <v>1498</v>
      </c>
      <c r="H14" s="39">
        <v>50.3</v>
      </c>
      <c r="I14" s="39">
        <v>0.22600000000000001</v>
      </c>
      <c r="J14" s="39">
        <v>12.4</v>
      </c>
      <c r="K14" s="39">
        <v>24.2</v>
      </c>
      <c r="L14" s="39">
        <v>49.1</v>
      </c>
      <c r="M14" s="39">
        <v>0.27300000000000002</v>
      </c>
      <c r="N14" s="39">
        <v>13.9</v>
      </c>
      <c r="O14" s="39">
        <v>19</v>
      </c>
    </row>
    <row r="15" spans="1:17" x14ac:dyDescent="0.3">
      <c r="A15" s="41">
        <v>14</v>
      </c>
      <c r="B15" s="42" t="s">
        <v>5</v>
      </c>
      <c r="C15" s="41">
        <v>32</v>
      </c>
      <c r="D15" s="41">
        <v>19</v>
      </c>
      <c r="E15" s="41">
        <v>13</v>
      </c>
      <c r="F15" s="41">
        <v>0.59399999999999997</v>
      </c>
      <c r="G15" s="44">
        <v>1546</v>
      </c>
      <c r="H15" s="41">
        <v>47.2</v>
      </c>
      <c r="I15" s="41">
        <v>0.28699999999999998</v>
      </c>
      <c r="J15" s="41">
        <v>13.2</v>
      </c>
      <c r="K15" s="41">
        <v>29.7</v>
      </c>
      <c r="L15" s="41">
        <v>51.8</v>
      </c>
      <c r="M15" s="41">
        <v>0.22</v>
      </c>
      <c r="N15" s="41">
        <v>13.7</v>
      </c>
      <c r="O15" s="41">
        <v>20.3</v>
      </c>
    </row>
    <row r="16" spans="1:17" x14ac:dyDescent="0.3">
      <c r="A16" s="39">
        <v>15</v>
      </c>
      <c r="B16" s="40" t="s">
        <v>15</v>
      </c>
      <c r="C16" s="39">
        <v>32</v>
      </c>
      <c r="D16" s="39">
        <v>18</v>
      </c>
      <c r="E16" s="39">
        <v>14</v>
      </c>
      <c r="F16" s="39">
        <v>0.56299999999999994</v>
      </c>
      <c r="G16" s="43">
        <v>1551</v>
      </c>
      <c r="H16" s="39">
        <v>51.3</v>
      </c>
      <c r="I16" s="39">
        <v>0.246</v>
      </c>
      <c r="J16" s="39">
        <v>12.7</v>
      </c>
      <c r="K16" s="39">
        <v>18.8</v>
      </c>
      <c r="L16" s="39">
        <v>50.3</v>
      </c>
      <c r="M16" s="39">
        <v>0.27600000000000002</v>
      </c>
      <c r="N16" s="39">
        <v>16</v>
      </c>
      <c r="O16" s="39">
        <v>22.8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16</v>
      </c>
      <c r="B18" s="40" t="s">
        <v>23</v>
      </c>
      <c r="C18" s="39">
        <v>29</v>
      </c>
      <c r="D18" s="39">
        <v>16</v>
      </c>
      <c r="E18" s="39">
        <v>13</v>
      </c>
      <c r="F18" s="39">
        <v>0.55200000000000005</v>
      </c>
      <c r="G18" s="43">
        <v>1412</v>
      </c>
      <c r="H18" s="39">
        <v>53.1</v>
      </c>
      <c r="I18" s="39">
        <v>0.26700000000000002</v>
      </c>
      <c r="J18" s="39">
        <v>13.5</v>
      </c>
      <c r="K18" s="39">
        <v>22.9</v>
      </c>
      <c r="L18" s="39">
        <v>50.5</v>
      </c>
      <c r="M18" s="39">
        <v>0.32100000000000001</v>
      </c>
      <c r="N18" s="39">
        <v>12.9</v>
      </c>
      <c r="O18" s="39">
        <v>22.9</v>
      </c>
    </row>
    <row r="19" spans="1:15" x14ac:dyDescent="0.3">
      <c r="A19" s="41">
        <v>18</v>
      </c>
      <c r="B19" s="42" t="s">
        <v>10</v>
      </c>
      <c r="C19" s="41">
        <v>31</v>
      </c>
      <c r="D19" s="41">
        <v>17</v>
      </c>
      <c r="E19" s="41">
        <v>14</v>
      </c>
      <c r="F19" s="41">
        <v>0.54800000000000004</v>
      </c>
      <c r="G19" s="44">
        <v>1518</v>
      </c>
      <c r="H19" s="41">
        <v>51.6</v>
      </c>
      <c r="I19" s="41">
        <v>0.28899999999999998</v>
      </c>
      <c r="J19" s="41">
        <v>15</v>
      </c>
      <c r="K19" s="41">
        <v>24.8</v>
      </c>
      <c r="L19" s="41">
        <v>52.5</v>
      </c>
      <c r="M19" s="41">
        <v>0.218</v>
      </c>
      <c r="N19" s="41">
        <v>15.9</v>
      </c>
      <c r="O19" s="41">
        <v>24.3</v>
      </c>
    </row>
    <row r="20" spans="1:15" x14ac:dyDescent="0.3">
      <c r="A20" s="39">
        <v>19</v>
      </c>
      <c r="B20" s="40" t="s">
        <v>12</v>
      </c>
      <c r="C20" s="39">
        <v>30</v>
      </c>
      <c r="D20" s="39">
        <v>16</v>
      </c>
      <c r="E20" s="39">
        <v>14</v>
      </c>
      <c r="F20" s="39">
        <v>0.53300000000000003</v>
      </c>
      <c r="G20" s="43">
        <v>1455</v>
      </c>
      <c r="H20" s="39">
        <v>53.1</v>
      </c>
      <c r="I20" s="39">
        <v>0.27100000000000002</v>
      </c>
      <c r="J20" s="39">
        <v>13.9</v>
      </c>
      <c r="K20" s="39">
        <v>22.1</v>
      </c>
      <c r="L20" s="39">
        <v>48.9</v>
      </c>
      <c r="M20" s="39">
        <v>0.26200000000000001</v>
      </c>
      <c r="N20" s="39">
        <v>13.4</v>
      </c>
      <c r="O20" s="39">
        <v>22.2</v>
      </c>
    </row>
    <row r="21" spans="1:15" x14ac:dyDescent="0.3">
      <c r="A21" s="41">
        <v>20</v>
      </c>
      <c r="B21" s="42" t="s">
        <v>20</v>
      </c>
      <c r="C21" s="41">
        <v>31</v>
      </c>
      <c r="D21" s="41">
        <v>16</v>
      </c>
      <c r="E21" s="41">
        <v>15</v>
      </c>
      <c r="F21" s="41">
        <v>0.51600000000000001</v>
      </c>
      <c r="G21" s="44">
        <v>1503</v>
      </c>
      <c r="H21" s="41">
        <v>53.7</v>
      </c>
      <c r="I21" s="41">
        <v>0.28599999999999998</v>
      </c>
      <c r="J21" s="41">
        <v>14.4</v>
      </c>
      <c r="K21" s="41">
        <v>28.1</v>
      </c>
      <c r="L21" s="41">
        <v>53.3</v>
      </c>
      <c r="M21" s="41">
        <v>0.255</v>
      </c>
      <c r="N21" s="41">
        <v>11.3</v>
      </c>
      <c r="O21" s="41">
        <v>20.9</v>
      </c>
    </row>
    <row r="22" spans="1:15" x14ac:dyDescent="0.3">
      <c r="A22" s="39">
        <v>21</v>
      </c>
      <c r="B22" s="40" t="s">
        <v>9</v>
      </c>
      <c r="C22" s="39">
        <v>33</v>
      </c>
      <c r="D22" s="39">
        <v>17</v>
      </c>
      <c r="E22" s="39">
        <v>16</v>
      </c>
      <c r="F22" s="39">
        <v>0.51500000000000001</v>
      </c>
      <c r="G22" s="43">
        <v>1594</v>
      </c>
      <c r="H22" s="39">
        <v>53.5</v>
      </c>
      <c r="I22" s="39">
        <v>0.29599999999999999</v>
      </c>
      <c r="J22" s="39">
        <v>14.1</v>
      </c>
      <c r="K22" s="39">
        <v>21.2</v>
      </c>
      <c r="L22" s="39">
        <v>52.4</v>
      </c>
      <c r="M22" s="39">
        <v>0.30299999999999999</v>
      </c>
      <c r="N22" s="39">
        <v>16.2</v>
      </c>
      <c r="O22" s="39">
        <v>23.4</v>
      </c>
    </row>
    <row r="23" spans="1:15" x14ac:dyDescent="0.3">
      <c r="A23" s="41">
        <v>22</v>
      </c>
      <c r="B23" s="42" t="s">
        <v>2</v>
      </c>
      <c r="C23" s="41">
        <v>32</v>
      </c>
      <c r="D23" s="41">
        <v>15</v>
      </c>
      <c r="E23" s="41">
        <v>17</v>
      </c>
      <c r="F23" s="41">
        <v>0.46899999999999997</v>
      </c>
      <c r="G23" s="44">
        <v>1541</v>
      </c>
      <c r="H23" s="41">
        <v>52</v>
      </c>
      <c r="I23" s="41">
        <v>0.23</v>
      </c>
      <c r="J23" s="41">
        <v>14.5</v>
      </c>
      <c r="K23" s="41">
        <v>27.3</v>
      </c>
      <c r="L23" s="41">
        <v>50.8</v>
      </c>
      <c r="M23" s="41">
        <v>0.26300000000000001</v>
      </c>
      <c r="N23" s="41">
        <v>12.9</v>
      </c>
      <c r="O23" s="41">
        <v>26.9</v>
      </c>
    </row>
    <row r="24" spans="1:15" x14ac:dyDescent="0.3">
      <c r="A24" s="39">
        <v>22</v>
      </c>
      <c r="B24" s="40" t="s">
        <v>18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1561</v>
      </c>
      <c r="H24" s="39">
        <v>50.3</v>
      </c>
      <c r="I24" s="39">
        <v>0.26300000000000001</v>
      </c>
      <c r="J24" s="39">
        <v>12.3</v>
      </c>
      <c r="K24" s="39">
        <v>18.399999999999999</v>
      </c>
      <c r="L24" s="39">
        <v>50.3</v>
      </c>
      <c r="M24" s="39">
        <v>0.24</v>
      </c>
      <c r="N24" s="39">
        <v>13.1</v>
      </c>
      <c r="O24" s="39">
        <v>22.7</v>
      </c>
    </row>
    <row r="25" spans="1:15" x14ac:dyDescent="0.3">
      <c r="A25" s="41">
        <v>24</v>
      </c>
      <c r="B25" s="42" t="s">
        <v>3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1599</v>
      </c>
      <c r="H25" s="41">
        <v>50.6</v>
      </c>
      <c r="I25" s="41">
        <v>0.26900000000000002</v>
      </c>
      <c r="J25" s="41">
        <v>16.600000000000001</v>
      </c>
      <c r="K25" s="41">
        <v>21.5</v>
      </c>
      <c r="L25" s="41">
        <v>49.6</v>
      </c>
      <c r="M25" s="41">
        <v>0.316</v>
      </c>
      <c r="N25" s="41">
        <v>14.3</v>
      </c>
      <c r="O25" s="41">
        <v>23.7</v>
      </c>
    </row>
    <row r="26" spans="1:15" x14ac:dyDescent="0.3">
      <c r="A26" s="39">
        <v>24</v>
      </c>
      <c r="B26" s="40" t="s">
        <v>21</v>
      </c>
      <c r="C26" s="39">
        <v>33</v>
      </c>
      <c r="D26" s="39">
        <v>15</v>
      </c>
      <c r="E26" s="39">
        <v>18</v>
      </c>
      <c r="F26" s="39">
        <v>0.45500000000000002</v>
      </c>
      <c r="G26" s="43">
        <v>1594</v>
      </c>
      <c r="H26" s="39">
        <v>52.4</v>
      </c>
      <c r="I26" s="39">
        <v>0.29599999999999999</v>
      </c>
      <c r="J26" s="39">
        <v>15</v>
      </c>
      <c r="K26" s="39">
        <v>26.9</v>
      </c>
      <c r="L26" s="39">
        <v>53</v>
      </c>
      <c r="M26" s="39">
        <v>0.27300000000000002</v>
      </c>
      <c r="N26" s="39">
        <v>15.2</v>
      </c>
      <c r="O26" s="39">
        <v>21.7</v>
      </c>
    </row>
    <row r="27" spans="1:15" x14ac:dyDescent="0.3">
      <c r="A27" s="41">
        <v>26</v>
      </c>
      <c r="B27" s="42" t="s">
        <v>27</v>
      </c>
      <c r="C27" s="41">
        <v>31</v>
      </c>
      <c r="D27" s="41">
        <v>13</v>
      </c>
      <c r="E27" s="41">
        <v>18</v>
      </c>
      <c r="F27" s="41">
        <v>0.41899999999999998</v>
      </c>
      <c r="G27" s="44">
        <v>1503</v>
      </c>
      <c r="H27" s="41">
        <v>50</v>
      </c>
      <c r="I27" s="41">
        <v>0.30199999999999999</v>
      </c>
      <c r="J27" s="41">
        <v>15.2</v>
      </c>
      <c r="K27" s="41">
        <v>26.7</v>
      </c>
      <c r="L27" s="41">
        <v>51.4</v>
      </c>
      <c r="M27" s="41">
        <v>0.33500000000000002</v>
      </c>
      <c r="N27" s="41">
        <v>14.6</v>
      </c>
      <c r="O27" s="41">
        <v>22.3</v>
      </c>
    </row>
    <row r="28" spans="1:15" x14ac:dyDescent="0.3">
      <c r="A28" s="39">
        <v>27</v>
      </c>
      <c r="B28" s="40" t="s">
        <v>28</v>
      </c>
      <c r="C28" s="39">
        <v>32</v>
      </c>
      <c r="D28" s="39">
        <v>13</v>
      </c>
      <c r="E28" s="39">
        <v>19</v>
      </c>
      <c r="F28" s="39">
        <v>0.40600000000000003</v>
      </c>
      <c r="G28" s="43">
        <v>1546</v>
      </c>
      <c r="H28" s="39">
        <v>52.6</v>
      </c>
      <c r="I28" s="39">
        <v>0.29599999999999999</v>
      </c>
      <c r="J28" s="39">
        <v>15.7</v>
      </c>
      <c r="K28" s="39">
        <v>20.8</v>
      </c>
      <c r="L28" s="39">
        <v>52.7</v>
      </c>
      <c r="M28" s="39">
        <v>0.30599999999999999</v>
      </c>
      <c r="N28" s="39">
        <v>14.7</v>
      </c>
      <c r="O28" s="39">
        <v>22.9</v>
      </c>
    </row>
    <row r="29" spans="1:15" x14ac:dyDescent="0.3">
      <c r="A29" s="41">
        <v>28</v>
      </c>
      <c r="B29" s="42" t="s">
        <v>26</v>
      </c>
      <c r="C29" s="41">
        <v>30</v>
      </c>
      <c r="D29" s="41">
        <v>12</v>
      </c>
      <c r="E29" s="41">
        <v>18</v>
      </c>
      <c r="F29" s="41">
        <v>0.4</v>
      </c>
      <c r="G29" s="44">
        <v>1440</v>
      </c>
      <c r="H29" s="41">
        <v>51.5</v>
      </c>
      <c r="I29" s="41">
        <v>0.26200000000000001</v>
      </c>
      <c r="J29" s="41">
        <v>14.7</v>
      </c>
      <c r="K29" s="41">
        <v>26.4</v>
      </c>
      <c r="L29" s="41">
        <v>53.2</v>
      </c>
      <c r="M29" s="41">
        <v>0.26800000000000002</v>
      </c>
      <c r="N29" s="41">
        <v>14.4</v>
      </c>
      <c r="O29" s="41">
        <v>23.4</v>
      </c>
    </row>
    <row r="30" spans="1:15" x14ac:dyDescent="0.3">
      <c r="A30" s="39">
        <v>29</v>
      </c>
      <c r="B30" s="40" t="s">
        <v>13</v>
      </c>
      <c r="C30" s="39">
        <v>31</v>
      </c>
      <c r="D30" s="39">
        <v>11</v>
      </c>
      <c r="E30" s="39">
        <v>20</v>
      </c>
      <c r="F30" s="39">
        <v>0.35499999999999998</v>
      </c>
      <c r="G30" s="43">
        <v>1488</v>
      </c>
      <c r="H30" s="39">
        <v>47.8</v>
      </c>
      <c r="I30" s="39">
        <v>0.25900000000000001</v>
      </c>
      <c r="J30" s="39">
        <v>13.3</v>
      </c>
      <c r="K30" s="39">
        <v>22.8</v>
      </c>
      <c r="L30" s="39">
        <v>50.8</v>
      </c>
      <c r="M30" s="39">
        <v>0.27300000000000002</v>
      </c>
      <c r="N30" s="39">
        <v>13.9</v>
      </c>
      <c r="O30" s="39">
        <v>22.8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51.987995712754554</v>
      </c>
      <c r="I33" s="3">
        <f t="shared" ref="I33:O33" si="0">SUMPRODUCT($C2:$C31,I2:I31)/SUM($C2:$C31)</f>
        <v>0.27869131832797428</v>
      </c>
      <c r="J33" s="3">
        <f t="shared" si="0"/>
        <v>14.061950696677384</v>
      </c>
      <c r="K33" s="3">
        <f t="shared" si="0"/>
        <v>23.669989281886391</v>
      </c>
      <c r="L33" s="3">
        <f t="shared" si="0"/>
        <v>50.551339764201508</v>
      </c>
      <c r="M33" s="3">
        <f t="shared" si="0"/>
        <v>0.26909539121114684</v>
      </c>
      <c r="N33" s="3">
        <f t="shared" si="0"/>
        <v>14.193783494105034</v>
      </c>
      <c r="O33" s="3">
        <f t="shared" si="0"/>
        <v>22.951018220793134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46/traditional/?" display="http://stats.nba.com/team/ - !/1610612746/traditional/?"/>
    <hyperlink ref="B12" r:id="rId11" location="!/1610612762/traditional/?" display="http://stats.nba.com/team/ - !/1610612762/traditional/?"/>
    <hyperlink ref="B13" r:id="rId12" location="!/1610612763/traditional/?" display="http://stats.nba.com/team/ - !/1610612763/traditional/?"/>
    <hyperlink ref="B14" r:id="rId13" location="!/1610612765/traditional/?" display="http://stats.nba.com/team/ - !/1610612765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66/traditional/?" display="http://stats.nba.com/team/ - !/1610612766/traditional/?"/>
    <hyperlink ref="B18" r:id="rId17" location="!/1610612757/traditional/?" display="http://stats.nba.com/team/ - !/1610612757/traditional/?"/>
    <hyperlink ref="B19" r:id="rId18" location="!/1610612737/traditional/?" display="http://stats.nba.com/team/ - !/1610612737/traditional/?"/>
    <hyperlink ref="B20" r:id="rId19" location="!/1610612748/traditional/?" display="http://stats.nba.com/team/ - !/1610612748/traditional/?"/>
    <hyperlink ref="B21" r:id="rId20" location="!/1610612743/traditional/?" display="http://stats.nba.com/team/ - !/1610612743/traditional/?"/>
    <hyperlink ref="B22" r:id="rId21" location="!/1610612749/traditional/?" display="http://stats.nba.com/team/ - !/1610612749/traditional/?"/>
    <hyperlink ref="B23" r:id="rId22" location="!/1610612752/traditional/?" display="http://stats.nba.com/team/ - !/1610612752/traditional/?"/>
    <hyperlink ref="B24" r:id="rId23" location="!/1610612740/traditional/?" display="http://stats.nba.com/team/ - !/1610612740/traditional/?"/>
    <hyperlink ref="B25" r:id="rId24" location="!/1610612755/traditional/?" display="http://stats.nba.com/team/ - !/1610612755/traditional/?"/>
    <hyperlink ref="B26" r:id="rId25" location="!/1610612750/traditional/?" display="http://stats.nba.com/team/ - !/1610612750/traditional/?"/>
    <hyperlink ref="B27" r:id="rId26" location="!/1610612756/traditional/?" display="http://stats.nba.com/team/ - !/1610612756/traditional/?"/>
    <hyperlink ref="B28" r:id="rId27" location="!/1610612758/traditional/?" display="http://stats.nba.com/team/ - !/1610612758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0.79400000000000004</v>
      </c>
      <c r="G2" s="43">
        <v>1647</v>
      </c>
      <c r="H2" s="39">
        <v>52.4</v>
      </c>
      <c r="I2" s="39">
        <v>0.26200000000000001</v>
      </c>
      <c r="J2" s="39">
        <v>13.6</v>
      </c>
      <c r="K2" s="39">
        <v>24.6</v>
      </c>
      <c r="L2" s="39">
        <v>49.3</v>
      </c>
      <c r="M2" s="39">
        <v>0.26400000000000001</v>
      </c>
      <c r="N2" s="39">
        <v>14.8</v>
      </c>
      <c r="O2" s="39">
        <v>22.6</v>
      </c>
    </row>
    <row r="3" spans="1:17" x14ac:dyDescent="0.3">
      <c r="A3" s="41">
        <v>2</v>
      </c>
      <c r="B3" s="42" t="s">
        <v>25</v>
      </c>
      <c r="C3" s="41">
        <v>33</v>
      </c>
      <c r="D3" s="41">
        <v>25</v>
      </c>
      <c r="E3" s="41">
        <v>8</v>
      </c>
      <c r="F3" s="41">
        <v>0.75800000000000001</v>
      </c>
      <c r="G3" s="44">
        <v>1589</v>
      </c>
      <c r="H3" s="41">
        <v>54.1</v>
      </c>
      <c r="I3" s="41">
        <v>0.28299999999999997</v>
      </c>
      <c r="J3" s="41">
        <v>14.3</v>
      </c>
      <c r="K3" s="41">
        <v>21.6</v>
      </c>
      <c r="L3" s="41">
        <v>49.7</v>
      </c>
      <c r="M3" s="41">
        <v>0.27400000000000002</v>
      </c>
      <c r="N3" s="41">
        <v>15.7</v>
      </c>
      <c r="O3" s="41">
        <v>25.4</v>
      </c>
    </row>
    <row r="4" spans="1:17" x14ac:dyDescent="0.3">
      <c r="A4" s="39">
        <v>3</v>
      </c>
      <c r="B4" s="40" t="s">
        <v>16</v>
      </c>
      <c r="C4" s="39">
        <v>32</v>
      </c>
      <c r="D4" s="39">
        <v>21</v>
      </c>
      <c r="E4" s="39">
        <v>11</v>
      </c>
      <c r="F4" s="39">
        <v>0.65600000000000003</v>
      </c>
      <c r="G4" s="43">
        <v>1551</v>
      </c>
      <c r="H4" s="39">
        <v>55.2</v>
      </c>
      <c r="I4" s="39">
        <v>0.28899999999999998</v>
      </c>
      <c r="J4" s="39">
        <v>15.9</v>
      </c>
      <c r="K4" s="39">
        <v>24.4</v>
      </c>
      <c r="L4" s="39">
        <v>52.5</v>
      </c>
      <c r="M4" s="39">
        <v>0.27600000000000002</v>
      </c>
      <c r="N4" s="39">
        <v>15</v>
      </c>
      <c r="O4" s="39">
        <v>24</v>
      </c>
    </row>
    <row r="5" spans="1:17" x14ac:dyDescent="0.3">
      <c r="A5" s="41">
        <v>4</v>
      </c>
      <c r="B5" s="42" t="s">
        <v>24</v>
      </c>
      <c r="C5" s="41">
        <v>30</v>
      </c>
      <c r="D5" s="41">
        <v>18</v>
      </c>
      <c r="E5" s="41">
        <v>12</v>
      </c>
      <c r="F5" s="41">
        <v>0.6</v>
      </c>
      <c r="G5" s="44">
        <v>1455</v>
      </c>
      <c r="H5" s="41">
        <v>52.2</v>
      </c>
      <c r="I5" s="41">
        <v>0.28299999999999997</v>
      </c>
      <c r="J5" s="41">
        <v>14.6</v>
      </c>
      <c r="K5" s="41">
        <v>23.8</v>
      </c>
      <c r="L5" s="41">
        <v>49.7</v>
      </c>
      <c r="M5" s="41">
        <v>0.27400000000000002</v>
      </c>
      <c r="N5" s="41">
        <v>13</v>
      </c>
      <c r="O5" s="41">
        <v>21.3</v>
      </c>
    </row>
    <row r="6" spans="1:17" x14ac:dyDescent="0.3">
      <c r="A6" s="39">
        <v>5</v>
      </c>
      <c r="B6" s="40" t="s">
        <v>0</v>
      </c>
      <c r="C6" s="39">
        <v>33</v>
      </c>
      <c r="D6" s="39">
        <v>19</v>
      </c>
      <c r="E6" s="39">
        <v>14</v>
      </c>
      <c r="F6" s="39">
        <v>0.57599999999999996</v>
      </c>
      <c r="G6" s="43">
        <v>1594</v>
      </c>
      <c r="H6" s="39">
        <v>52.2</v>
      </c>
      <c r="I6" s="39">
        <v>0.26900000000000002</v>
      </c>
      <c r="J6" s="39">
        <v>12.4</v>
      </c>
      <c r="K6" s="39">
        <v>19.899999999999999</v>
      </c>
      <c r="L6" s="39">
        <v>50.7</v>
      </c>
      <c r="M6" s="39">
        <v>0.317</v>
      </c>
      <c r="N6" s="39">
        <v>14.3</v>
      </c>
      <c r="O6" s="39">
        <v>24.6</v>
      </c>
    </row>
    <row r="7" spans="1:17" x14ac:dyDescent="0.3">
      <c r="A7" s="41">
        <v>6</v>
      </c>
      <c r="B7" s="42" t="s">
        <v>6</v>
      </c>
      <c r="C7" s="41">
        <v>29</v>
      </c>
      <c r="D7" s="41">
        <v>16</v>
      </c>
      <c r="E7" s="41">
        <v>13</v>
      </c>
      <c r="F7" s="41">
        <v>0.55200000000000005</v>
      </c>
      <c r="G7" s="44">
        <v>1402</v>
      </c>
      <c r="H7" s="41">
        <v>53.2</v>
      </c>
      <c r="I7" s="41">
        <v>0.29199999999999998</v>
      </c>
      <c r="J7" s="41">
        <v>14.8</v>
      </c>
      <c r="K7" s="41">
        <v>21.7</v>
      </c>
      <c r="L7" s="41">
        <v>53.5</v>
      </c>
      <c r="M7" s="41">
        <v>0.22600000000000001</v>
      </c>
      <c r="N7" s="41">
        <v>13.9</v>
      </c>
      <c r="O7" s="41">
        <v>25.4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8</v>
      </c>
      <c r="B9" s="42" t="s">
        <v>118</v>
      </c>
      <c r="C9" s="41">
        <v>33</v>
      </c>
      <c r="D9" s="41">
        <v>18</v>
      </c>
      <c r="E9" s="41">
        <v>15</v>
      </c>
      <c r="F9" s="41">
        <v>0.54500000000000004</v>
      </c>
      <c r="G9" s="44">
        <v>1594</v>
      </c>
      <c r="H9" s="41">
        <v>52.1</v>
      </c>
      <c r="I9" s="41">
        <v>0.308</v>
      </c>
      <c r="J9" s="41">
        <v>13</v>
      </c>
      <c r="K9" s="41">
        <v>22</v>
      </c>
      <c r="L9" s="41">
        <v>51.7</v>
      </c>
      <c r="M9" s="41">
        <v>0.28100000000000003</v>
      </c>
      <c r="N9" s="41">
        <v>12.5</v>
      </c>
      <c r="O9" s="41">
        <v>22.7</v>
      </c>
    </row>
    <row r="10" spans="1:17" x14ac:dyDescent="0.3">
      <c r="A10" s="39">
        <v>9</v>
      </c>
      <c r="B10" s="40" t="s">
        <v>4</v>
      </c>
      <c r="C10" s="39">
        <v>31</v>
      </c>
      <c r="D10" s="39">
        <v>16</v>
      </c>
      <c r="E10" s="39">
        <v>15</v>
      </c>
      <c r="F10" s="39">
        <v>0.51600000000000001</v>
      </c>
      <c r="G10" s="43">
        <v>1498</v>
      </c>
      <c r="H10" s="39">
        <v>50.8</v>
      </c>
      <c r="I10" s="39">
        <v>0.28100000000000003</v>
      </c>
      <c r="J10" s="39">
        <v>12.6</v>
      </c>
      <c r="K10" s="39">
        <v>22.2</v>
      </c>
      <c r="L10" s="39">
        <v>52</v>
      </c>
      <c r="M10" s="39">
        <v>0.311</v>
      </c>
      <c r="N10" s="39">
        <v>15.9</v>
      </c>
      <c r="O10" s="39">
        <v>24.1</v>
      </c>
    </row>
    <row r="11" spans="1:17" x14ac:dyDescent="0.3">
      <c r="A11" s="41">
        <v>10</v>
      </c>
      <c r="B11" s="42" t="s">
        <v>17</v>
      </c>
      <c r="C11" s="41">
        <v>33</v>
      </c>
      <c r="D11" s="41">
        <v>17</v>
      </c>
      <c r="E11" s="41">
        <v>16</v>
      </c>
      <c r="F11" s="41">
        <v>0.51500000000000001</v>
      </c>
      <c r="G11" s="44">
        <v>1609</v>
      </c>
      <c r="H11" s="41">
        <v>50.8</v>
      </c>
      <c r="I11" s="41">
        <v>0.28299999999999997</v>
      </c>
      <c r="J11" s="41">
        <v>12.6</v>
      </c>
      <c r="K11" s="41">
        <v>22.7</v>
      </c>
      <c r="L11" s="41">
        <v>52.3</v>
      </c>
      <c r="M11" s="41">
        <v>0.35599999999999998</v>
      </c>
      <c r="N11" s="41">
        <v>14.9</v>
      </c>
      <c r="O11" s="41">
        <v>22.9</v>
      </c>
    </row>
    <row r="12" spans="1:17" x14ac:dyDescent="0.3">
      <c r="A12" s="39">
        <v>11</v>
      </c>
      <c r="B12" s="40" t="s">
        <v>14</v>
      </c>
      <c r="C12" s="39">
        <v>26</v>
      </c>
      <c r="D12" s="39">
        <v>11</v>
      </c>
      <c r="E12" s="39">
        <v>15</v>
      </c>
      <c r="F12" s="39">
        <v>0.42299999999999999</v>
      </c>
      <c r="G12" s="43">
        <v>1263</v>
      </c>
      <c r="H12" s="39">
        <v>50.6</v>
      </c>
      <c r="I12" s="39">
        <v>0.22700000000000001</v>
      </c>
      <c r="J12" s="39">
        <v>13.6</v>
      </c>
      <c r="K12" s="39">
        <v>22.9</v>
      </c>
      <c r="L12" s="39">
        <v>51.5</v>
      </c>
      <c r="M12" s="39">
        <v>0.27900000000000003</v>
      </c>
      <c r="N12" s="39">
        <v>14.9</v>
      </c>
      <c r="O12" s="39">
        <v>24</v>
      </c>
    </row>
    <row r="13" spans="1:17" x14ac:dyDescent="0.3">
      <c r="A13" s="41">
        <v>12</v>
      </c>
      <c r="B13" s="42" t="s">
        <v>5</v>
      </c>
      <c r="C13" s="41">
        <v>30</v>
      </c>
      <c r="D13" s="41">
        <v>12</v>
      </c>
      <c r="E13" s="41">
        <v>18</v>
      </c>
      <c r="F13" s="41">
        <v>0.4</v>
      </c>
      <c r="G13" s="44">
        <v>1445</v>
      </c>
      <c r="H13" s="41">
        <v>49</v>
      </c>
      <c r="I13" s="41">
        <v>0.26800000000000002</v>
      </c>
      <c r="J13" s="41">
        <v>14.2</v>
      </c>
      <c r="K13" s="41">
        <v>26.3</v>
      </c>
      <c r="L13" s="41">
        <v>51.3</v>
      </c>
      <c r="M13" s="41">
        <v>0.21299999999999999</v>
      </c>
      <c r="N13" s="41">
        <v>13.6</v>
      </c>
      <c r="O13" s="41">
        <v>24.9</v>
      </c>
    </row>
    <row r="14" spans="1:17" x14ac:dyDescent="0.3">
      <c r="A14" s="39">
        <v>12</v>
      </c>
      <c r="B14" s="40" t="s">
        <v>28</v>
      </c>
      <c r="C14" s="39">
        <v>30</v>
      </c>
      <c r="D14" s="39">
        <v>12</v>
      </c>
      <c r="E14" s="39">
        <v>18</v>
      </c>
      <c r="F14" s="39">
        <v>0.4</v>
      </c>
      <c r="G14" s="43">
        <v>1465</v>
      </c>
      <c r="H14" s="39">
        <v>49.8</v>
      </c>
      <c r="I14" s="39">
        <v>0.28699999999999998</v>
      </c>
      <c r="J14" s="39">
        <v>14.1</v>
      </c>
      <c r="K14" s="39">
        <v>22.4</v>
      </c>
      <c r="L14" s="39">
        <v>53</v>
      </c>
      <c r="M14" s="39">
        <v>0.3</v>
      </c>
      <c r="N14" s="39">
        <v>15.4</v>
      </c>
      <c r="O14" s="39">
        <v>24.2</v>
      </c>
    </row>
    <row r="15" spans="1:17" x14ac:dyDescent="0.3">
      <c r="A15" s="41">
        <v>14</v>
      </c>
      <c r="B15" s="42" t="s">
        <v>12</v>
      </c>
      <c r="C15" s="41">
        <v>33</v>
      </c>
      <c r="D15" s="41">
        <v>13</v>
      </c>
      <c r="E15" s="41">
        <v>20</v>
      </c>
      <c r="F15" s="41">
        <v>0.39400000000000002</v>
      </c>
      <c r="G15" s="44">
        <v>1584</v>
      </c>
      <c r="H15" s="41">
        <v>49</v>
      </c>
      <c r="I15" s="41">
        <v>0.22800000000000001</v>
      </c>
      <c r="J15" s="41">
        <v>13.6</v>
      </c>
      <c r="K15" s="41">
        <v>25.2</v>
      </c>
      <c r="L15" s="41">
        <v>50.1</v>
      </c>
      <c r="M15" s="41">
        <v>0.29399999999999998</v>
      </c>
      <c r="N15" s="41">
        <v>13.9</v>
      </c>
      <c r="O15" s="41">
        <v>24.5</v>
      </c>
    </row>
    <row r="16" spans="1:17" x14ac:dyDescent="0.3">
      <c r="A16" s="39">
        <v>15</v>
      </c>
      <c r="B16" s="40" t="s">
        <v>9</v>
      </c>
      <c r="C16" s="39">
        <v>28</v>
      </c>
      <c r="D16" s="39">
        <v>11</v>
      </c>
      <c r="E16" s="39">
        <v>17</v>
      </c>
      <c r="F16" s="39">
        <v>0.39300000000000002</v>
      </c>
      <c r="G16" s="43">
        <v>1349</v>
      </c>
      <c r="H16" s="39">
        <v>52.1</v>
      </c>
      <c r="I16" s="39">
        <v>0.26300000000000001</v>
      </c>
      <c r="J16" s="39">
        <v>14.5</v>
      </c>
      <c r="K16" s="39">
        <v>23</v>
      </c>
      <c r="L16" s="39">
        <v>51.5</v>
      </c>
      <c r="M16" s="39">
        <v>0.27</v>
      </c>
      <c r="N16" s="39">
        <v>14.1</v>
      </c>
      <c r="O16" s="39">
        <v>26.2</v>
      </c>
    </row>
    <row r="17" spans="1:15" x14ac:dyDescent="0.3">
      <c r="A17" s="41">
        <v>16</v>
      </c>
      <c r="B17" s="42" t="s">
        <v>20</v>
      </c>
      <c r="C17" s="41">
        <v>31</v>
      </c>
      <c r="D17" s="41">
        <v>12</v>
      </c>
      <c r="E17" s="41">
        <v>19</v>
      </c>
      <c r="F17" s="41">
        <v>0.38700000000000001</v>
      </c>
      <c r="G17" s="44">
        <v>1488</v>
      </c>
      <c r="H17" s="41">
        <v>50.8</v>
      </c>
      <c r="I17" s="41">
        <v>0.27800000000000002</v>
      </c>
      <c r="J17" s="41">
        <v>15.8</v>
      </c>
      <c r="K17" s="41">
        <v>29.5</v>
      </c>
      <c r="L17" s="41">
        <v>53.5</v>
      </c>
      <c r="M17" s="41">
        <v>0.252</v>
      </c>
      <c r="N17" s="41">
        <v>12.5</v>
      </c>
      <c r="O17" s="41">
        <v>21.4</v>
      </c>
    </row>
    <row r="18" spans="1:15" x14ac:dyDescent="0.3">
      <c r="A18" s="39">
        <v>17</v>
      </c>
      <c r="B18" s="40" t="s">
        <v>22</v>
      </c>
      <c r="C18" s="39">
        <v>32</v>
      </c>
      <c r="D18" s="39">
        <v>12</v>
      </c>
      <c r="E18" s="39">
        <v>20</v>
      </c>
      <c r="F18" s="39">
        <v>0.375</v>
      </c>
      <c r="G18" s="43">
        <v>1541</v>
      </c>
      <c r="H18" s="39">
        <v>47.6</v>
      </c>
      <c r="I18" s="39">
        <v>0.29799999999999999</v>
      </c>
      <c r="J18" s="39">
        <v>14.9</v>
      </c>
      <c r="K18" s="39">
        <v>27.4</v>
      </c>
      <c r="L18" s="39">
        <v>52.3</v>
      </c>
      <c r="M18" s="39">
        <v>0.29399999999999998</v>
      </c>
      <c r="N18" s="39">
        <v>13.6</v>
      </c>
      <c r="O18" s="39">
        <v>21</v>
      </c>
    </row>
    <row r="19" spans="1:15" x14ac:dyDescent="0.3">
      <c r="A19" s="41">
        <v>17</v>
      </c>
      <c r="B19" s="42" t="s">
        <v>13</v>
      </c>
      <c r="C19" s="41">
        <v>32</v>
      </c>
      <c r="D19" s="41">
        <v>12</v>
      </c>
      <c r="E19" s="41">
        <v>20</v>
      </c>
      <c r="F19" s="41">
        <v>0.375</v>
      </c>
      <c r="G19" s="44">
        <v>1551</v>
      </c>
      <c r="H19" s="41">
        <v>50.3</v>
      </c>
      <c r="I19" s="41">
        <v>0.23400000000000001</v>
      </c>
      <c r="J19" s="41">
        <v>13.8</v>
      </c>
      <c r="K19" s="41">
        <v>20.5</v>
      </c>
      <c r="L19" s="41">
        <v>52.5</v>
      </c>
      <c r="M19" s="41">
        <v>0.255</v>
      </c>
      <c r="N19" s="41">
        <v>12.9</v>
      </c>
      <c r="O19" s="41">
        <v>23.3</v>
      </c>
    </row>
    <row r="20" spans="1:15" x14ac:dyDescent="0.3">
      <c r="A20" s="39">
        <v>19</v>
      </c>
      <c r="B20" s="40" t="s">
        <v>8</v>
      </c>
      <c r="C20" s="39">
        <v>31</v>
      </c>
      <c r="D20" s="39">
        <v>11</v>
      </c>
      <c r="E20" s="39">
        <v>20</v>
      </c>
      <c r="F20" s="39">
        <v>0.35499999999999998</v>
      </c>
      <c r="G20" s="43">
        <v>1498</v>
      </c>
      <c r="H20" s="39">
        <v>50.5</v>
      </c>
      <c r="I20" s="39">
        <v>0.28899999999999998</v>
      </c>
      <c r="J20" s="39">
        <v>14.9</v>
      </c>
      <c r="K20" s="39">
        <v>21</v>
      </c>
      <c r="L20" s="39">
        <v>52.5</v>
      </c>
      <c r="M20" s="39">
        <v>0.29899999999999999</v>
      </c>
      <c r="N20" s="39">
        <v>15.1</v>
      </c>
      <c r="O20" s="39">
        <v>25.7</v>
      </c>
    </row>
    <row r="21" spans="1:15" x14ac:dyDescent="0.3">
      <c r="A21" s="41">
        <v>19</v>
      </c>
      <c r="B21" s="42" t="s">
        <v>7</v>
      </c>
      <c r="C21" s="41">
        <v>31</v>
      </c>
      <c r="D21" s="41">
        <v>11</v>
      </c>
      <c r="E21" s="41">
        <v>20</v>
      </c>
      <c r="F21" s="41">
        <v>0.35499999999999998</v>
      </c>
      <c r="G21" s="44">
        <v>1498</v>
      </c>
      <c r="H21" s="41">
        <v>49.3</v>
      </c>
      <c r="I21" s="41">
        <v>0.218</v>
      </c>
      <c r="J21" s="41">
        <v>12.3</v>
      </c>
      <c r="K21" s="41">
        <v>22.6</v>
      </c>
      <c r="L21" s="41">
        <v>53.5</v>
      </c>
      <c r="M21" s="41">
        <v>0.248</v>
      </c>
      <c r="N21" s="41">
        <v>12.9</v>
      </c>
      <c r="O21" s="41">
        <v>19.3</v>
      </c>
    </row>
    <row r="22" spans="1:15" x14ac:dyDescent="0.3">
      <c r="A22" s="39">
        <v>21</v>
      </c>
      <c r="B22" s="40" t="s">
        <v>21</v>
      </c>
      <c r="C22" s="39">
        <v>29</v>
      </c>
      <c r="D22" s="39">
        <v>10</v>
      </c>
      <c r="E22" s="39">
        <v>19</v>
      </c>
      <c r="F22" s="39">
        <v>0.34499999999999997</v>
      </c>
      <c r="G22" s="43">
        <v>1402</v>
      </c>
      <c r="H22" s="39">
        <v>49.6</v>
      </c>
      <c r="I22" s="39">
        <v>0.26900000000000002</v>
      </c>
      <c r="J22" s="39">
        <v>14.4</v>
      </c>
      <c r="K22" s="39">
        <v>27.8</v>
      </c>
      <c r="L22" s="39">
        <v>52.1</v>
      </c>
      <c r="M22" s="39">
        <v>0.27800000000000002</v>
      </c>
      <c r="N22" s="39">
        <v>13.9</v>
      </c>
      <c r="O22" s="39">
        <v>26.2</v>
      </c>
    </row>
    <row r="23" spans="1:15" x14ac:dyDescent="0.3">
      <c r="A23" s="41">
        <v>22</v>
      </c>
      <c r="B23" s="42" t="s">
        <v>11</v>
      </c>
      <c r="C23" s="41">
        <v>33</v>
      </c>
      <c r="D23" s="41">
        <v>11</v>
      </c>
      <c r="E23" s="41">
        <v>22</v>
      </c>
      <c r="F23" s="41">
        <v>0.33300000000000002</v>
      </c>
      <c r="G23" s="44">
        <v>1604</v>
      </c>
      <c r="H23" s="41">
        <v>49.6</v>
      </c>
      <c r="I23" s="41">
        <v>0.26200000000000001</v>
      </c>
      <c r="J23" s="41">
        <v>12.4</v>
      </c>
      <c r="K23" s="41">
        <v>19.600000000000001</v>
      </c>
      <c r="L23" s="41">
        <v>52.2</v>
      </c>
      <c r="M23" s="41">
        <v>0.23100000000000001</v>
      </c>
      <c r="N23" s="41">
        <v>12.8</v>
      </c>
      <c r="O23" s="41">
        <v>21</v>
      </c>
    </row>
    <row r="24" spans="1:15" x14ac:dyDescent="0.3">
      <c r="A24" s="39">
        <v>23</v>
      </c>
      <c r="B24" s="40" t="s">
        <v>18</v>
      </c>
      <c r="C24" s="39">
        <v>31</v>
      </c>
      <c r="D24" s="39">
        <v>10</v>
      </c>
      <c r="E24" s="39">
        <v>21</v>
      </c>
      <c r="F24" s="39">
        <v>0.32300000000000001</v>
      </c>
      <c r="G24" s="43">
        <v>1503</v>
      </c>
      <c r="H24" s="39">
        <v>49.1</v>
      </c>
      <c r="I24" s="39">
        <v>0.26400000000000001</v>
      </c>
      <c r="J24" s="39">
        <v>14</v>
      </c>
      <c r="K24" s="39">
        <v>18.5</v>
      </c>
      <c r="L24" s="39">
        <v>50.7</v>
      </c>
      <c r="M24" s="39">
        <v>0.23</v>
      </c>
      <c r="N24" s="39">
        <v>14.1</v>
      </c>
      <c r="O24" s="39">
        <v>23.8</v>
      </c>
    </row>
    <row r="25" spans="1:15" x14ac:dyDescent="0.3">
      <c r="A25" s="41">
        <v>23</v>
      </c>
      <c r="B25" s="42" t="s">
        <v>2</v>
      </c>
      <c r="C25" s="41">
        <v>31</v>
      </c>
      <c r="D25" s="41">
        <v>10</v>
      </c>
      <c r="E25" s="41">
        <v>21</v>
      </c>
      <c r="F25" s="41">
        <v>0.32300000000000001</v>
      </c>
      <c r="G25" s="44">
        <v>1518</v>
      </c>
      <c r="H25" s="41">
        <v>47.7</v>
      </c>
      <c r="I25" s="41">
        <v>0.253</v>
      </c>
      <c r="J25" s="41">
        <v>13.7</v>
      </c>
      <c r="K25" s="41">
        <v>26.7</v>
      </c>
      <c r="L25" s="41">
        <v>50.7</v>
      </c>
      <c r="M25" s="41">
        <v>0.29699999999999999</v>
      </c>
      <c r="N25" s="41">
        <v>12.9</v>
      </c>
      <c r="O25" s="41">
        <v>24.7</v>
      </c>
    </row>
    <row r="26" spans="1:15" x14ac:dyDescent="0.3">
      <c r="A26" s="39">
        <v>25</v>
      </c>
      <c r="B26" s="40" t="s">
        <v>23</v>
      </c>
      <c r="C26" s="39">
        <v>32</v>
      </c>
      <c r="D26" s="39">
        <v>10</v>
      </c>
      <c r="E26" s="39">
        <v>22</v>
      </c>
      <c r="F26" s="39">
        <v>0.313</v>
      </c>
      <c r="G26" s="43">
        <v>1556</v>
      </c>
      <c r="H26" s="39">
        <v>50.5</v>
      </c>
      <c r="I26" s="39">
        <v>0.28399999999999997</v>
      </c>
      <c r="J26" s="39">
        <v>14.2</v>
      </c>
      <c r="K26" s="39">
        <v>22.2</v>
      </c>
      <c r="L26" s="39">
        <v>51.8</v>
      </c>
      <c r="M26" s="39">
        <v>0.32200000000000001</v>
      </c>
      <c r="N26" s="39">
        <v>12.6</v>
      </c>
      <c r="O26" s="39">
        <v>24</v>
      </c>
    </row>
    <row r="27" spans="1:15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0.27600000000000002</v>
      </c>
      <c r="G27" s="44">
        <v>1397</v>
      </c>
      <c r="H27" s="41">
        <v>49.4</v>
      </c>
      <c r="I27" s="41">
        <v>0.255</v>
      </c>
      <c r="J27" s="41">
        <v>16.5</v>
      </c>
      <c r="K27" s="41">
        <v>22.4</v>
      </c>
      <c r="L27" s="41">
        <v>53.3</v>
      </c>
      <c r="M27" s="41">
        <v>0.28399999999999997</v>
      </c>
      <c r="N27" s="41">
        <v>15.4</v>
      </c>
      <c r="O27" s="41">
        <v>25.1</v>
      </c>
    </row>
    <row r="28" spans="1:15" x14ac:dyDescent="0.3">
      <c r="A28" s="39">
        <v>27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30</v>
      </c>
      <c r="D31" s="41">
        <v>3</v>
      </c>
      <c r="E31" s="41">
        <v>27</v>
      </c>
      <c r="F31" s="41">
        <v>0.1</v>
      </c>
      <c r="G31" s="44">
        <v>1440</v>
      </c>
      <c r="H31" s="41">
        <v>51.8</v>
      </c>
      <c r="I31" s="41">
        <v>0.28499999999999998</v>
      </c>
      <c r="J31" s="41">
        <v>15.8</v>
      </c>
      <c r="K31" s="41">
        <v>18.5</v>
      </c>
      <c r="L31" s="41">
        <v>53.5</v>
      </c>
      <c r="M31" s="41">
        <v>0.27400000000000002</v>
      </c>
      <c r="N31" s="41">
        <v>12.2</v>
      </c>
      <c r="O31" s="41">
        <v>23.4</v>
      </c>
    </row>
    <row r="33" spans="8:15" x14ac:dyDescent="0.3">
      <c r="H33" s="3">
        <f>SUMPRODUCT($C2:$C31,H2:H31)/SUM($C2:$C31)</f>
        <v>50.577277599142548</v>
      </c>
      <c r="I33" s="3">
        <f t="shared" ref="I33:O33" si="0">SUMPRODUCT($C2:$C31,I2:I31)/SUM($C2:$C31)</f>
        <v>0.26858520900321542</v>
      </c>
      <c r="J33" s="3">
        <f t="shared" si="0"/>
        <v>14.175133976420154</v>
      </c>
      <c r="K33" s="3">
        <f t="shared" si="0"/>
        <v>22.934512325830656</v>
      </c>
      <c r="L33" s="3">
        <f t="shared" si="0"/>
        <v>51.999356913183263</v>
      </c>
      <c r="M33" s="3">
        <f t="shared" si="0"/>
        <v>0.2790685959271168</v>
      </c>
      <c r="N33" s="3">
        <f t="shared" si="0"/>
        <v>14.07588424437299</v>
      </c>
      <c r="O33" s="3">
        <f t="shared" si="0"/>
        <v>23.676312968917479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1/traditional/?" display="http://stats.nba.com/team/ - !/1610612741/traditional/?"/>
    <hyperlink ref="B14" r:id="rId13" location="!/1610612758/traditional/?" display="http://stats.nba.com/team/ - !/1610612758/traditional/?"/>
    <hyperlink ref="B15" r:id="rId14" location="!/1610612748/traditional/?" display="http://stats.nba.com/team/ - !/1610612748/traditional/?"/>
    <hyperlink ref="B16" r:id="rId15" location="!/1610612749/traditional/?" display="http://stats.nba.com/team/ - !/1610612749/traditional/?"/>
    <hyperlink ref="B17" r:id="rId16" location="!/1610612743/traditional/?" display="http://stats.nba.com/team/ - !/1610612743/traditional/?"/>
    <hyperlink ref="B18" r:id="rId17" location="!/1610612760/traditional/?" display="http://stats.nba.com/team/ - !/1610612760/traditional/?"/>
    <hyperlink ref="B19" r:id="rId18" location="!/1610612753/traditional/?" display="http://stats.nba.com/team/ - !/1610612753/traditional/?"/>
    <hyperlink ref="B20" r:id="rId19" location="!/1610612754/traditional/?" display="http://stats.nba.com/team/ - !/1610612754/traditional/?"/>
    <hyperlink ref="B21" r:id="rId20" location="!/1610612765/traditional/?" display="http://stats.nba.com/team/ - !/1610612765/traditional/?"/>
    <hyperlink ref="B22" r:id="rId21" location="!/1610612750/traditional/?" display="http://stats.nba.com/team/ - !/1610612750/traditional/?"/>
    <hyperlink ref="B23" r:id="rId22" location="!/1610612766/traditional/?" display="http://stats.nba.com/team/ - !/1610612766/traditional/?"/>
    <hyperlink ref="B24" r:id="rId23" location="!/1610612740/traditional/?" display="http://stats.nba.com/team/ - !/1610612740/traditional/?"/>
    <hyperlink ref="B25" r:id="rId24" location="!/1610612752/traditional/?" display="http://stats.nba.com/team/ - !/1610612752/traditional/?"/>
    <hyperlink ref="B26" r:id="rId25" location="!/1610612757/traditional/?" display="http://stats.nba.com/team/ - !/1610612757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B1" sqref="B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14</v>
      </c>
      <c r="C2" s="39">
        <v>35</v>
      </c>
      <c r="D2" s="39">
        <v>26</v>
      </c>
      <c r="E2" s="39">
        <v>9</v>
      </c>
      <c r="F2" s="39">
        <v>1690</v>
      </c>
      <c r="G2" s="39">
        <v>110.7</v>
      </c>
      <c r="H2" s="39">
        <v>104.9</v>
      </c>
      <c r="I2" s="39">
        <v>5.8</v>
      </c>
      <c r="J2" s="39">
        <v>58.8</v>
      </c>
      <c r="K2" s="39">
        <v>1.64</v>
      </c>
      <c r="L2" s="39">
        <v>18.100000000000001</v>
      </c>
      <c r="M2" s="39">
        <v>25.2</v>
      </c>
      <c r="N2" s="39">
        <v>74.400000000000006</v>
      </c>
      <c r="O2" s="39">
        <v>50.3</v>
      </c>
      <c r="P2" s="39">
        <v>14.9</v>
      </c>
      <c r="Q2" s="39">
        <v>54</v>
      </c>
      <c r="R2" s="39">
        <v>57.9</v>
      </c>
      <c r="S2" s="39">
        <v>99.3</v>
      </c>
      <c r="T2" s="39">
        <v>53.8</v>
      </c>
      <c r="V2" s="4"/>
    </row>
    <row r="3" spans="1:22" x14ac:dyDescent="0.3">
      <c r="A3" s="41">
        <v>1</v>
      </c>
      <c r="B3" s="42" t="s">
        <v>6</v>
      </c>
      <c r="C3" s="41">
        <v>32</v>
      </c>
      <c r="D3" s="41">
        <v>26</v>
      </c>
      <c r="E3" s="41">
        <v>6</v>
      </c>
      <c r="F3" s="41">
        <v>1546</v>
      </c>
      <c r="G3" s="41">
        <v>113.9</v>
      </c>
      <c r="H3" s="41">
        <v>104.7</v>
      </c>
      <c r="I3" s="41">
        <v>9.1999999999999993</v>
      </c>
      <c r="J3" s="41">
        <v>60.1</v>
      </c>
      <c r="K3" s="41">
        <v>1.92</v>
      </c>
      <c r="L3" s="41">
        <v>18.5</v>
      </c>
      <c r="M3" s="41">
        <v>23.7</v>
      </c>
      <c r="N3" s="41">
        <v>76.3</v>
      </c>
      <c r="O3" s="41">
        <v>51.4</v>
      </c>
      <c r="P3" s="41">
        <v>13</v>
      </c>
      <c r="Q3" s="41">
        <v>55.7</v>
      </c>
      <c r="R3" s="41">
        <v>58.8</v>
      </c>
      <c r="S3" s="41">
        <v>98.74</v>
      </c>
      <c r="T3" s="41">
        <v>55.1</v>
      </c>
      <c r="V3" s="4"/>
    </row>
    <row r="4" spans="1:22" x14ac:dyDescent="0.3">
      <c r="A4" s="39">
        <v>1</v>
      </c>
      <c r="B4" s="40" t="s">
        <v>25</v>
      </c>
      <c r="C4" s="39">
        <v>29</v>
      </c>
      <c r="D4" s="39">
        <v>26</v>
      </c>
      <c r="E4" s="39">
        <v>3</v>
      </c>
      <c r="F4" s="39">
        <v>1407</v>
      </c>
      <c r="G4" s="39">
        <v>117.4</v>
      </c>
      <c r="H4" s="39">
        <v>99.9</v>
      </c>
      <c r="I4" s="39">
        <v>17.5</v>
      </c>
      <c r="J4" s="39">
        <v>72.2</v>
      </c>
      <c r="K4" s="39">
        <v>2.25</v>
      </c>
      <c r="L4" s="39">
        <v>22.6</v>
      </c>
      <c r="M4" s="39">
        <v>22.6</v>
      </c>
      <c r="N4" s="39">
        <v>76.5</v>
      </c>
      <c r="O4" s="39">
        <v>52.1</v>
      </c>
      <c r="P4" s="39">
        <v>14.1</v>
      </c>
      <c r="Q4" s="39">
        <v>59.1</v>
      </c>
      <c r="R4" s="39">
        <v>62</v>
      </c>
      <c r="S4" s="39">
        <v>102.71</v>
      </c>
      <c r="T4" s="39">
        <v>60.9</v>
      </c>
      <c r="V4" s="4"/>
    </row>
    <row r="5" spans="1:22" x14ac:dyDescent="0.3">
      <c r="A5" s="41">
        <v>4</v>
      </c>
      <c r="B5" s="42" t="s">
        <v>22</v>
      </c>
      <c r="C5" s="41">
        <v>31</v>
      </c>
      <c r="D5" s="41">
        <v>23</v>
      </c>
      <c r="E5" s="41">
        <v>8</v>
      </c>
      <c r="F5" s="41">
        <v>1503</v>
      </c>
      <c r="G5" s="41">
        <v>107.2</v>
      </c>
      <c r="H5" s="41">
        <v>103</v>
      </c>
      <c r="I5" s="41">
        <v>4.2</v>
      </c>
      <c r="J5" s="41">
        <v>53</v>
      </c>
      <c r="K5" s="41">
        <v>1.43</v>
      </c>
      <c r="L5" s="41">
        <v>16</v>
      </c>
      <c r="M5" s="41">
        <v>26.8</v>
      </c>
      <c r="N5" s="41">
        <v>77.900000000000006</v>
      </c>
      <c r="O5" s="41">
        <v>53.5</v>
      </c>
      <c r="P5" s="41">
        <v>14.7</v>
      </c>
      <c r="Q5" s="41">
        <v>51.9</v>
      </c>
      <c r="R5" s="41">
        <v>55.7</v>
      </c>
      <c r="S5" s="41">
        <v>100.82</v>
      </c>
      <c r="T5" s="41">
        <v>54</v>
      </c>
      <c r="V5" s="4"/>
    </row>
    <row r="6" spans="1:22" x14ac:dyDescent="0.3">
      <c r="A6" s="39">
        <v>4</v>
      </c>
      <c r="B6" s="40" t="s">
        <v>16</v>
      </c>
      <c r="C6" s="39">
        <v>31</v>
      </c>
      <c r="D6" s="39">
        <v>23</v>
      </c>
      <c r="E6" s="39">
        <v>8</v>
      </c>
      <c r="F6" s="39">
        <v>1493</v>
      </c>
      <c r="G6" s="39">
        <v>113.6</v>
      </c>
      <c r="H6" s="39">
        <v>103.9</v>
      </c>
      <c r="I6" s="39">
        <v>9.6999999999999993</v>
      </c>
      <c r="J6" s="39">
        <v>64.099999999999994</v>
      </c>
      <c r="K6" s="39">
        <v>1.83</v>
      </c>
      <c r="L6" s="39">
        <v>18.5</v>
      </c>
      <c r="M6" s="39">
        <v>25.2</v>
      </c>
      <c r="N6" s="39">
        <v>75.400000000000006</v>
      </c>
      <c r="O6" s="39">
        <v>50.2</v>
      </c>
      <c r="P6" s="39">
        <v>13.8</v>
      </c>
      <c r="Q6" s="39">
        <v>54.5</v>
      </c>
      <c r="R6" s="39">
        <v>58.4</v>
      </c>
      <c r="S6" s="39">
        <v>102.39</v>
      </c>
      <c r="T6" s="39">
        <v>53.9</v>
      </c>
      <c r="V6" s="4"/>
    </row>
    <row r="7" spans="1:22" x14ac:dyDescent="0.3">
      <c r="A7" s="41">
        <v>6</v>
      </c>
      <c r="B7" s="42" t="s">
        <v>8</v>
      </c>
      <c r="C7" s="41">
        <v>31</v>
      </c>
      <c r="D7" s="41">
        <v>21</v>
      </c>
      <c r="E7" s="41">
        <v>10</v>
      </c>
      <c r="F7" s="41">
        <v>1503</v>
      </c>
      <c r="G7" s="41">
        <v>107</v>
      </c>
      <c r="H7" s="41">
        <v>103.5</v>
      </c>
      <c r="I7" s="41">
        <v>3.5</v>
      </c>
      <c r="J7" s="41">
        <v>54.8</v>
      </c>
      <c r="K7" s="41">
        <v>1.68</v>
      </c>
      <c r="L7" s="41">
        <v>17</v>
      </c>
      <c r="M7" s="41">
        <v>19.600000000000001</v>
      </c>
      <c r="N7" s="41">
        <v>76.099999999999994</v>
      </c>
      <c r="O7" s="41">
        <v>48.6</v>
      </c>
      <c r="P7" s="41">
        <v>13.2</v>
      </c>
      <c r="Q7" s="41">
        <v>52.5</v>
      </c>
      <c r="R7" s="41">
        <v>56.3</v>
      </c>
      <c r="S7" s="41">
        <v>98.65</v>
      </c>
      <c r="T7" s="41">
        <v>53.1</v>
      </c>
      <c r="V7" s="4"/>
    </row>
    <row r="8" spans="1:22" x14ac:dyDescent="0.3">
      <c r="A8" s="39">
        <v>6</v>
      </c>
      <c r="B8" s="40" t="s">
        <v>19</v>
      </c>
      <c r="C8" s="39">
        <v>27</v>
      </c>
      <c r="D8" s="39">
        <v>21</v>
      </c>
      <c r="E8" s="39">
        <v>6</v>
      </c>
      <c r="F8" s="39">
        <v>1301</v>
      </c>
      <c r="G8" s="39">
        <v>109.4</v>
      </c>
      <c r="H8" s="39">
        <v>99.3</v>
      </c>
      <c r="I8" s="39">
        <v>10.1</v>
      </c>
      <c r="J8" s="39">
        <v>63.7</v>
      </c>
      <c r="K8" s="39">
        <v>1.88</v>
      </c>
      <c r="L8" s="39">
        <v>19</v>
      </c>
      <c r="M8" s="39">
        <v>22.7</v>
      </c>
      <c r="N8" s="39">
        <v>78.5</v>
      </c>
      <c r="O8" s="39">
        <v>51.6</v>
      </c>
      <c r="P8" s="39">
        <v>13.7</v>
      </c>
      <c r="Q8" s="39">
        <v>52.9</v>
      </c>
      <c r="R8" s="39">
        <v>57.1</v>
      </c>
      <c r="S8" s="39">
        <v>97.21</v>
      </c>
      <c r="T8" s="39">
        <v>56.5</v>
      </c>
      <c r="V8" s="4"/>
    </row>
    <row r="9" spans="1:22" x14ac:dyDescent="0.3">
      <c r="A9" s="41">
        <v>6</v>
      </c>
      <c r="B9" s="42" t="s">
        <v>24</v>
      </c>
      <c r="C9" s="41">
        <v>33</v>
      </c>
      <c r="D9" s="41">
        <v>21</v>
      </c>
      <c r="E9" s="41">
        <v>12</v>
      </c>
      <c r="F9" s="41">
        <v>1584</v>
      </c>
      <c r="G9" s="41">
        <v>107.1</v>
      </c>
      <c r="H9" s="41">
        <v>100.3</v>
      </c>
      <c r="I9" s="41">
        <v>6.9</v>
      </c>
      <c r="J9" s="41">
        <v>53.5</v>
      </c>
      <c r="K9" s="41">
        <v>1.42</v>
      </c>
      <c r="L9" s="41">
        <v>15.9</v>
      </c>
      <c r="M9" s="41">
        <v>21.5</v>
      </c>
      <c r="N9" s="41">
        <v>79.3</v>
      </c>
      <c r="O9" s="41">
        <v>51.6</v>
      </c>
      <c r="P9" s="41">
        <v>14.5</v>
      </c>
      <c r="Q9" s="41">
        <v>52.5</v>
      </c>
      <c r="R9" s="41">
        <v>56.5</v>
      </c>
      <c r="S9" s="41">
        <v>93.77</v>
      </c>
      <c r="T9" s="41">
        <v>55.4</v>
      </c>
      <c r="V9" s="4"/>
    </row>
    <row r="10" spans="1:22" x14ac:dyDescent="0.3">
      <c r="A10" s="39">
        <v>6</v>
      </c>
      <c r="B10" s="40" t="s">
        <v>0</v>
      </c>
      <c r="C10" s="39">
        <v>30</v>
      </c>
      <c r="D10" s="39">
        <v>21</v>
      </c>
      <c r="E10" s="39">
        <v>9</v>
      </c>
      <c r="F10" s="39">
        <v>1445</v>
      </c>
      <c r="G10" s="39">
        <v>109.5</v>
      </c>
      <c r="H10" s="39">
        <v>105.4</v>
      </c>
      <c r="I10" s="39">
        <v>4.0999999999999996</v>
      </c>
      <c r="J10" s="39">
        <v>68.900000000000006</v>
      </c>
      <c r="K10" s="39">
        <v>1.93</v>
      </c>
      <c r="L10" s="39">
        <v>19.600000000000001</v>
      </c>
      <c r="M10" s="39">
        <v>22.3</v>
      </c>
      <c r="N10" s="39">
        <v>74.599999999999994</v>
      </c>
      <c r="O10" s="39">
        <v>48.7</v>
      </c>
      <c r="P10" s="39">
        <v>13.9</v>
      </c>
      <c r="Q10" s="39">
        <v>52.9</v>
      </c>
      <c r="R10" s="39">
        <v>57.1</v>
      </c>
      <c r="S10" s="39">
        <v>99.81</v>
      </c>
      <c r="T10" s="39">
        <v>51.9</v>
      </c>
      <c r="V10" s="4"/>
    </row>
    <row r="11" spans="1:22" x14ac:dyDescent="0.3">
      <c r="A11" s="41">
        <v>6</v>
      </c>
      <c r="B11" s="42" t="s">
        <v>4</v>
      </c>
      <c r="C11" s="41">
        <v>32</v>
      </c>
      <c r="D11" s="41">
        <v>21</v>
      </c>
      <c r="E11" s="41">
        <v>11</v>
      </c>
      <c r="F11" s="41">
        <v>1541</v>
      </c>
      <c r="G11" s="41">
        <v>113.9</v>
      </c>
      <c r="H11" s="41">
        <v>105</v>
      </c>
      <c r="I11" s="41">
        <v>8.9</v>
      </c>
      <c r="J11" s="41">
        <v>47.2</v>
      </c>
      <c r="K11" s="41">
        <v>1.53</v>
      </c>
      <c r="L11" s="41">
        <v>14.8</v>
      </c>
      <c r="M11" s="41">
        <v>26.9</v>
      </c>
      <c r="N11" s="41">
        <v>75.599999999999994</v>
      </c>
      <c r="O11" s="41">
        <v>51.6</v>
      </c>
      <c r="P11" s="41">
        <v>12.7</v>
      </c>
      <c r="Q11" s="41">
        <v>52.6</v>
      </c>
      <c r="R11" s="41">
        <v>57.5</v>
      </c>
      <c r="S11" s="41">
        <v>97.49</v>
      </c>
      <c r="T11" s="41">
        <v>54</v>
      </c>
      <c r="V11" s="4"/>
    </row>
    <row r="12" spans="1:22" x14ac:dyDescent="0.3">
      <c r="A12" s="39">
        <v>11</v>
      </c>
      <c r="B12" s="40" t="s">
        <v>118</v>
      </c>
      <c r="C12" s="39">
        <v>29</v>
      </c>
      <c r="D12" s="39">
        <v>19</v>
      </c>
      <c r="E12" s="39">
        <v>10</v>
      </c>
      <c r="F12" s="39">
        <v>1397</v>
      </c>
      <c r="G12" s="39">
        <v>110</v>
      </c>
      <c r="H12" s="39">
        <v>102.2</v>
      </c>
      <c r="I12" s="39">
        <v>7.9</v>
      </c>
      <c r="J12" s="39">
        <v>58.2</v>
      </c>
      <c r="K12" s="39">
        <v>1.73</v>
      </c>
      <c r="L12" s="39">
        <v>17.7</v>
      </c>
      <c r="M12" s="39">
        <v>22.1</v>
      </c>
      <c r="N12" s="39">
        <v>75.2</v>
      </c>
      <c r="O12" s="39">
        <v>49.5</v>
      </c>
      <c r="P12" s="39">
        <v>13.6</v>
      </c>
      <c r="Q12" s="39">
        <v>53.8</v>
      </c>
      <c r="R12" s="39">
        <v>57.4</v>
      </c>
      <c r="S12" s="39">
        <v>98.44</v>
      </c>
      <c r="T12" s="39">
        <v>55.1</v>
      </c>
      <c r="V12" s="4"/>
    </row>
    <row r="13" spans="1:22" x14ac:dyDescent="0.3">
      <c r="A13" s="41">
        <v>11</v>
      </c>
      <c r="B13" s="42" t="s">
        <v>5</v>
      </c>
      <c r="C13" s="41">
        <v>32</v>
      </c>
      <c r="D13" s="41">
        <v>19</v>
      </c>
      <c r="E13" s="41">
        <v>13</v>
      </c>
      <c r="F13" s="41">
        <v>1546</v>
      </c>
      <c r="G13" s="41">
        <v>105.1</v>
      </c>
      <c r="H13" s="41">
        <v>104.4</v>
      </c>
      <c r="I13" s="41">
        <v>0.7</v>
      </c>
      <c r="J13" s="41">
        <v>60</v>
      </c>
      <c r="K13" s="41">
        <v>1.76</v>
      </c>
      <c r="L13" s="41">
        <v>17</v>
      </c>
      <c r="M13" s="41">
        <v>29.7</v>
      </c>
      <c r="N13" s="41">
        <v>79.7</v>
      </c>
      <c r="O13" s="41">
        <v>53.8</v>
      </c>
      <c r="P13" s="41">
        <v>13.2</v>
      </c>
      <c r="Q13" s="41">
        <v>47.2</v>
      </c>
      <c r="R13" s="41">
        <v>52.3</v>
      </c>
      <c r="S13" s="41">
        <v>97.56</v>
      </c>
      <c r="T13" s="41">
        <v>50.8</v>
      </c>
      <c r="V13" s="4"/>
    </row>
    <row r="14" spans="1:22" x14ac:dyDescent="0.3">
      <c r="A14" s="39">
        <v>11</v>
      </c>
      <c r="B14" s="40" t="s">
        <v>17</v>
      </c>
      <c r="C14" s="39">
        <v>30</v>
      </c>
      <c r="D14" s="39">
        <v>19</v>
      </c>
      <c r="E14" s="39">
        <v>11</v>
      </c>
      <c r="F14" s="39">
        <v>1455</v>
      </c>
      <c r="G14" s="39">
        <v>102</v>
      </c>
      <c r="H14" s="39">
        <v>98.6</v>
      </c>
      <c r="I14" s="39">
        <v>3.4</v>
      </c>
      <c r="J14" s="39">
        <v>58.3</v>
      </c>
      <c r="K14" s="39">
        <v>1.5</v>
      </c>
      <c r="L14" s="39">
        <v>15.9</v>
      </c>
      <c r="M14" s="39">
        <v>27.4</v>
      </c>
      <c r="N14" s="39">
        <v>78.8</v>
      </c>
      <c r="O14" s="39">
        <v>52.4</v>
      </c>
      <c r="P14" s="39">
        <v>14.2</v>
      </c>
      <c r="Q14" s="39">
        <v>46.9</v>
      </c>
      <c r="R14" s="39">
        <v>51.7</v>
      </c>
      <c r="S14" s="39">
        <v>95.9</v>
      </c>
      <c r="T14" s="39">
        <v>52.3</v>
      </c>
      <c r="V14" s="4"/>
    </row>
    <row r="15" spans="1:22" x14ac:dyDescent="0.3">
      <c r="A15" s="41">
        <v>11</v>
      </c>
      <c r="B15" s="42" t="s">
        <v>7</v>
      </c>
      <c r="C15" s="41">
        <v>31</v>
      </c>
      <c r="D15" s="41">
        <v>19</v>
      </c>
      <c r="E15" s="41">
        <v>12</v>
      </c>
      <c r="F15" s="41">
        <v>1498</v>
      </c>
      <c r="G15" s="41">
        <v>104.9</v>
      </c>
      <c r="H15" s="41">
        <v>101.4</v>
      </c>
      <c r="I15" s="41">
        <v>3.4</v>
      </c>
      <c r="J15" s="41">
        <v>57.3</v>
      </c>
      <c r="K15" s="41">
        <v>1.9</v>
      </c>
      <c r="L15" s="41">
        <v>17.5</v>
      </c>
      <c r="M15" s="41">
        <v>24.2</v>
      </c>
      <c r="N15" s="41">
        <v>81</v>
      </c>
      <c r="O15" s="41">
        <v>52.2</v>
      </c>
      <c r="P15" s="41">
        <v>12.4</v>
      </c>
      <c r="Q15" s="41">
        <v>50.3</v>
      </c>
      <c r="R15" s="41">
        <v>53.1</v>
      </c>
      <c r="S15" s="41">
        <v>98.3</v>
      </c>
      <c r="T15" s="41">
        <v>51.9</v>
      </c>
      <c r="V15" s="4"/>
    </row>
    <row r="16" spans="1:22" x14ac:dyDescent="0.3">
      <c r="A16" s="39">
        <v>15</v>
      </c>
      <c r="B16" s="40" t="s">
        <v>15</v>
      </c>
      <c r="C16" s="39">
        <v>32</v>
      </c>
      <c r="D16" s="39">
        <v>18</v>
      </c>
      <c r="E16" s="39">
        <v>14</v>
      </c>
      <c r="F16" s="39">
        <v>1551</v>
      </c>
      <c r="G16" s="39">
        <v>106.3</v>
      </c>
      <c r="H16" s="39">
        <v>102.2</v>
      </c>
      <c r="I16" s="39">
        <v>4.0999999999999996</v>
      </c>
      <c r="J16" s="39">
        <v>55.7</v>
      </c>
      <c r="K16" s="39">
        <v>1.7</v>
      </c>
      <c r="L16" s="39">
        <v>16.600000000000001</v>
      </c>
      <c r="M16" s="39">
        <v>18.8</v>
      </c>
      <c r="N16" s="39">
        <v>77.2</v>
      </c>
      <c r="O16" s="39">
        <v>47.5</v>
      </c>
      <c r="P16" s="39">
        <v>12.7</v>
      </c>
      <c r="Q16" s="39">
        <v>51.3</v>
      </c>
      <c r="R16" s="39">
        <v>55.4</v>
      </c>
      <c r="S16" s="39">
        <v>93.68</v>
      </c>
      <c r="T16" s="39">
        <v>52.2</v>
      </c>
      <c r="V16" s="4"/>
    </row>
    <row r="17" spans="1:22" x14ac:dyDescent="0.3">
      <c r="A17" s="41">
        <v>16</v>
      </c>
      <c r="B17" s="42" t="s">
        <v>10</v>
      </c>
      <c r="C17" s="41">
        <v>31</v>
      </c>
      <c r="D17" s="41">
        <v>17</v>
      </c>
      <c r="E17" s="41">
        <v>14</v>
      </c>
      <c r="F17" s="41">
        <v>1518</v>
      </c>
      <c r="G17" s="41">
        <v>105.5</v>
      </c>
      <c r="H17" s="41">
        <v>105.1</v>
      </c>
      <c r="I17" s="41">
        <v>0.4</v>
      </c>
      <c r="J17" s="41">
        <v>64</v>
      </c>
      <c r="K17" s="41">
        <v>1.68</v>
      </c>
      <c r="L17" s="41">
        <v>18.5</v>
      </c>
      <c r="M17" s="41">
        <v>24.8</v>
      </c>
      <c r="N17" s="41">
        <v>75.7</v>
      </c>
      <c r="O17" s="41">
        <v>50.3</v>
      </c>
      <c r="P17" s="41">
        <v>15</v>
      </c>
      <c r="Q17" s="41">
        <v>51.6</v>
      </c>
      <c r="R17" s="41">
        <v>55.1</v>
      </c>
      <c r="S17" s="41">
        <v>98.74</v>
      </c>
      <c r="T17" s="41">
        <v>51</v>
      </c>
      <c r="V17" s="4"/>
    </row>
    <row r="18" spans="1:22" x14ac:dyDescent="0.3">
      <c r="A18" s="39">
        <v>16</v>
      </c>
      <c r="B18" s="40" t="s">
        <v>9</v>
      </c>
      <c r="C18" s="39">
        <v>33</v>
      </c>
      <c r="D18" s="39">
        <v>17</v>
      </c>
      <c r="E18" s="39">
        <v>16</v>
      </c>
      <c r="F18" s="39">
        <v>1594</v>
      </c>
      <c r="G18" s="39">
        <v>108.9</v>
      </c>
      <c r="H18" s="39">
        <v>106.1</v>
      </c>
      <c r="I18" s="39">
        <v>2.7</v>
      </c>
      <c r="J18" s="39">
        <v>61.7</v>
      </c>
      <c r="K18" s="39">
        <v>1.77</v>
      </c>
      <c r="L18" s="39">
        <v>18.7</v>
      </c>
      <c r="M18" s="39">
        <v>21.2</v>
      </c>
      <c r="N18" s="39">
        <v>76.599999999999994</v>
      </c>
      <c r="O18" s="39">
        <v>49.1</v>
      </c>
      <c r="P18" s="39">
        <v>14.1</v>
      </c>
      <c r="Q18" s="39">
        <v>53.5</v>
      </c>
      <c r="R18" s="39">
        <v>57.6</v>
      </c>
      <c r="S18" s="39">
        <v>98.32</v>
      </c>
      <c r="T18" s="39">
        <v>52</v>
      </c>
      <c r="V18" s="4"/>
    </row>
    <row r="19" spans="1:22" x14ac:dyDescent="0.3">
      <c r="A19" s="41">
        <v>18</v>
      </c>
      <c r="B19" s="42" t="s">
        <v>12</v>
      </c>
      <c r="C19" s="41">
        <v>30</v>
      </c>
      <c r="D19" s="41">
        <v>16</v>
      </c>
      <c r="E19" s="41">
        <v>14</v>
      </c>
      <c r="F19" s="41">
        <v>1455</v>
      </c>
      <c r="G19" s="41">
        <v>106.6</v>
      </c>
      <c r="H19" s="41">
        <v>102.2</v>
      </c>
      <c r="I19" s="41">
        <v>4.5</v>
      </c>
      <c r="J19" s="41">
        <v>52.2</v>
      </c>
      <c r="K19" s="41">
        <v>1.51</v>
      </c>
      <c r="L19" s="41">
        <v>16.100000000000001</v>
      </c>
      <c r="M19" s="41">
        <v>22.1</v>
      </c>
      <c r="N19" s="41">
        <v>77.8</v>
      </c>
      <c r="O19" s="41">
        <v>50.4</v>
      </c>
      <c r="P19" s="41">
        <v>13.9</v>
      </c>
      <c r="Q19" s="41">
        <v>53.1</v>
      </c>
      <c r="R19" s="41">
        <v>55.7</v>
      </c>
      <c r="S19" s="41">
        <v>98.19</v>
      </c>
      <c r="T19" s="41">
        <v>52.2</v>
      </c>
      <c r="V19" s="4"/>
    </row>
    <row r="20" spans="1:22" x14ac:dyDescent="0.3">
      <c r="A20" s="39">
        <v>18</v>
      </c>
      <c r="B20" s="40" t="s">
        <v>11</v>
      </c>
      <c r="C20" s="39">
        <v>29</v>
      </c>
      <c r="D20" s="39">
        <v>16</v>
      </c>
      <c r="E20" s="39">
        <v>13</v>
      </c>
      <c r="F20" s="39">
        <v>1397</v>
      </c>
      <c r="G20" s="39">
        <v>106.3</v>
      </c>
      <c r="H20" s="39">
        <v>102.3</v>
      </c>
      <c r="I20" s="39">
        <v>4</v>
      </c>
      <c r="J20" s="39">
        <v>63.3</v>
      </c>
      <c r="K20" s="39">
        <v>2.0099999999999998</v>
      </c>
      <c r="L20" s="39">
        <v>18</v>
      </c>
      <c r="M20" s="39">
        <v>20.5</v>
      </c>
      <c r="N20" s="39">
        <v>80.400000000000006</v>
      </c>
      <c r="O20" s="39">
        <v>50.3</v>
      </c>
      <c r="P20" s="39">
        <v>11.9</v>
      </c>
      <c r="Q20" s="39">
        <v>49.9</v>
      </c>
      <c r="R20" s="39">
        <v>54.6</v>
      </c>
      <c r="S20" s="39">
        <v>99.03</v>
      </c>
      <c r="T20" s="39">
        <v>52.5</v>
      </c>
      <c r="V20" s="4"/>
    </row>
    <row r="21" spans="1:22" x14ac:dyDescent="0.3">
      <c r="A21" s="41">
        <v>18</v>
      </c>
      <c r="B21" s="42" t="s">
        <v>20</v>
      </c>
      <c r="C21" s="41">
        <v>31</v>
      </c>
      <c r="D21" s="41">
        <v>16</v>
      </c>
      <c r="E21" s="41">
        <v>15</v>
      </c>
      <c r="F21" s="41">
        <v>1503</v>
      </c>
      <c r="G21" s="41">
        <v>111.8</v>
      </c>
      <c r="H21" s="41">
        <v>111.1</v>
      </c>
      <c r="I21" s="41">
        <v>0.6</v>
      </c>
      <c r="J21" s="41">
        <v>65.8</v>
      </c>
      <c r="K21" s="41">
        <v>1.89</v>
      </c>
      <c r="L21" s="41">
        <v>19.600000000000001</v>
      </c>
      <c r="M21" s="41">
        <v>28.1</v>
      </c>
      <c r="N21" s="41">
        <v>79.099999999999994</v>
      </c>
      <c r="O21" s="41">
        <v>53.9</v>
      </c>
      <c r="P21" s="41">
        <v>14.4</v>
      </c>
      <c r="Q21" s="41">
        <v>53.7</v>
      </c>
      <c r="R21" s="41">
        <v>57.4</v>
      </c>
      <c r="S21" s="41">
        <v>99.99</v>
      </c>
      <c r="T21" s="41">
        <v>51.5</v>
      </c>
      <c r="V21" s="4"/>
    </row>
    <row r="22" spans="1:22" x14ac:dyDescent="0.3">
      <c r="A22" s="39">
        <v>18</v>
      </c>
      <c r="B22" s="40" t="s">
        <v>23</v>
      </c>
      <c r="C22" s="39">
        <v>29</v>
      </c>
      <c r="D22" s="39">
        <v>16</v>
      </c>
      <c r="E22" s="39">
        <v>13</v>
      </c>
      <c r="F22" s="39">
        <v>1412</v>
      </c>
      <c r="G22" s="39">
        <v>109</v>
      </c>
      <c r="H22" s="39">
        <v>107.8</v>
      </c>
      <c r="I22" s="39">
        <v>1.2</v>
      </c>
      <c r="J22" s="39">
        <v>56.5</v>
      </c>
      <c r="K22" s="39">
        <v>1.69</v>
      </c>
      <c r="L22" s="39">
        <v>17.2</v>
      </c>
      <c r="M22" s="39">
        <v>22.9</v>
      </c>
      <c r="N22" s="39">
        <v>77.099999999999994</v>
      </c>
      <c r="O22" s="39">
        <v>50</v>
      </c>
      <c r="P22" s="39">
        <v>13.5</v>
      </c>
      <c r="Q22" s="39">
        <v>53.1</v>
      </c>
      <c r="R22" s="39">
        <v>56.5</v>
      </c>
      <c r="S22" s="39">
        <v>99.14</v>
      </c>
      <c r="T22" s="39">
        <v>50.9</v>
      </c>
      <c r="V22" s="4"/>
    </row>
    <row r="23" spans="1:22" x14ac:dyDescent="0.3">
      <c r="A23" s="41">
        <v>22</v>
      </c>
      <c r="B23" s="42" t="s">
        <v>2</v>
      </c>
      <c r="C23" s="41">
        <v>32</v>
      </c>
      <c r="D23" s="41">
        <v>15</v>
      </c>
      <c r="E23" s="41">
        <v>17</v>
      </c>
      <c r="F23" s="41">
        <v>1541</v>
      </c>
      <c r="G23" s="41">
        <v>107.8</v>
      </c>
      <c r="H23" s="41">
        <v>109.1</v>
      </c>
      <c r="I23" s="41">
        <v>-1.3</v>
      </c>
      <c r="J23" s="41">
        <v>52.8</v>
      </c>
      <c r="K23" s="41">
        <v>1.51</v>
      </c>
      <c r="L23" s="41">
        <v>16.3</v>
      </c>
      <c r="M23" s="41">
        <v>27.3</v>
      </c>
      <c r="N23" s="41">
        <v>73.099999999999994</v>
      </c>
      <c r="O23" s="41">
        <v>50.9</v>
      </c>
      <c r="P23" s="41">
        <v>14.5</v>
      </c>
      <c r="Q23" s="41">
        <v>52</v>
      </c>
      <c r="R23" s="41">
        <v>55.2</v>
      </c>
      <c r="S23" s="41">
        <v>98.12</v>
      </c>
      <c r="T23" s="41">
        <v>49.8</v>
      </c>
      <c r="V23" s="4"/>
    </row>
    <row r="24" spans="1:22" x14ac:dyDescent="0.3">
      <c r="A24" s="39">
        <v>22</v>
      </c>
      <c r="B24" s="40" t="s">
        <v>3</v>
      </c>
      <c r="C24" s="39">
        <v>33</v>
      </c>
      <c r="D24" s="39">
        <v>15</v>
      </c>
      <c r="E24" s="39">
        <v>18</v>
      </c>
      <c r="F24" s="39">
        <v>1599</v>
      </c>
      <c r="G24" s="39">
        <v>100.9</v>
      </c>
      <c r="H24" s="39">
        <v>104.7</v>
      </c>
      <c r="I24" s="39">
        <v>-3.8</v>
      </c>
      <c r="J24" s="39">
        <v>65</v>
      </c>
      <c r="K24" s="39">
        <v>1.44</v>
      </c>
      <c r="L24" s="39">
        <v>18</v>
      </c>
      <c r="M24" s="39">
        <v>21.5</v>
      </c>
      <c r="N24" s="39">
        <v>76.3</v>
      </c>
      <c r="O24" s="39">
        <v>49.3</v>
      </c>
      <c r="P24" s="39">
        <v>16.600000000000001</v>
      </c>
      <c r="Q24" s="39">
        <v>50.6</v>
      </c>
      <c r="R24" s="39">
        <v>54.5</v>
      </c>
      <c r="S24" s="39">
        <v>100.67</v>
      </c>
      <c r="T24" s="39">
        <v>49</v>
      </c>
      <c r="V24" s="4"/>
    </row>
    <row r="25" spans="1:22" x14ac:dyDescent="0.3">
      <c r="A25" s="41">
        <v>22</v>
      </c>
      <c r="B25" s="42" t="s">
        <v>18</v>
      </c>
      <c r="C25" s="41">
        <v>32</v>
      </c>
      <c r="D25" s="41">
        <v>15</v>
      </c>
      <c r="E25" s="41">
        <v>17</v>
      </c>
      <c r="F25" s="41">
        <v>1561</v>
      </c>
      <c r="G25" s="41">
        <v>104.1</v>
      </c>
      <c r="H25" s="41">
        <v>105.1</v>
      </c>
      <c r="I25" s="41">
        <v>-1</v>
      </c>
      <c r="J25" s="41">
        <v>59</v>
      </c>
      <c r="K25" s="41">
        <v>1.86</v>
      </c>
      <c r="L25" s="41">
        <v>17.399999999999999</v>
      </c>
      <c r="M25" s="41">
        <v>18.399999999999999</v>
      </c>
      <c r="N25" s="41">
        <v>77.3</v>
      </c>
      <c r="O25" s="41">
        <v>48</v>
      </c>
      <c r="P25" s="41">
        <v>12.3</v>
      </c>
      <c r="Q25" s="41">
        <v>50.3</v>
      </c>
      <c r="R25" s="41">
        <v>54.1</v>
      </c>
      <c r="S25" s="41">
        <v>100.79</v>
      </c>
      <c r="T25" s="41">
        <v>49.9</v>
      </c>
      <c r="V25" s="4"/>
    </row>
    <row r="26" spans="1:22" x14ac:dyDescent="0.3">
      <c r="A26" s="39">
        <v>22</v>
      </c>
      <c r="B26" s="40" t="s">
        <v>21</v>
      </c>
      <c r="C26" s="39">
        <v>33</v>
      </c>
      <c r="D26" s="39">
        <v>15</v>
      </c>
      <c r="E26" s="39">
        <v>18</v>
      </c>
      <c r="F26" s="39">
        <v>1594</v>
      </c>
      <c r="G26" s="39">
        <v>109.2</v>
      </c>
      <c r="H26" s="39">
        <v>106.4</v>
      </c>
      <c r="I26" s="39">
        <v>2.8</v>
      </c>
      <c r="J26" s="39">
        <v>61.9</v>
      </c>
      <c r="K26" s="39">
        <v>1.67</v>
      </c>
      <c r="L26" s="39">
        <v>18.3</v>
      </c>
      <c r="M26" s="39">
        <v>26.9</v>
      </c>
      <c r="N26" s="39">
        <v>78.3</v>
      </c>
      <c r="O26" s="39">
        <v>52.4</v>
      </c>
      <c r="P26" s="39">
        <v>15</v>
      </c>
      <c r="Q26" s="39">
        <v>52.4</v>
      </c>
      <c r="R26" s="39">
        <v>56.7</v>
      </c>
      <c r="S26" s="39">
        <v>96.64</v>
      </c>
      <c r="T26" s="39">
        <v>52.7</v>
      </c>
      <c r="V26" s="4"/>
    </row>
    <row r="27" spans="1:22" x14ac:dyDescent="0.3">
      <c r="A27" s="41">
        <v>26</v>
      </c>
      <c r="B27" s="42" t="s">
        <v>28</v>
      </c>
      <c r="C27" s="41">
        <v>32</v>
      </c>
      <c r="D27" s="41">
        <v>13</v>
      </c>
      <c r="E27" s="41">
        <v>19</v>
      </c>
      <c r="F27" s="41">
        <v>1546</v>
      </c>
      <c r="G27" s="41">
        <v>105.9</v>
      </c>
      <c r="H27" s="41">
        <v>108.3</v>
      </c>
      <c r="I27" s="41">
        <v>-2.4</v>
      </c>
      <c r="J27" s="41">
        <v>60.4</v>
      </c>
      <c r="K27" s="41">
        <v>1.48</v>
      </c>
      <c r="L27" s="41">
        <v>17.600000000000001</v>
      </c>
      <c r="M27" s="41">
        <v>20.8</v>
      </c>
      <c r="N27" s="41">
        <v>77.099999999999994</v>
      </c>
      <c r="O27" s="41">
        <v>49.5</v>
      </c>
      <c r="P27" s="41">
        <v>15.7</v>
      </c>
      <c r="Q27" s="41">
        <v>52.6</v>
      </c>
      <c r="R27" s="41">
        <v>57.1</v>
      </c>
      <c r="S27" s="41">
        <v>97.6</v>
      </c>
      <c r="T27" s="41">
        <v>49.5</v>
      </c>
      <c r="V27" s="4"/>
    </row>
    <row r="28" spans="1:22" x14ac:dyDescent="0.3">
      <c r="A28" s="39">
        <v>26</v>
      </c>
      <c r="B28" s="40" t="s">
        <v>27</v>
      </c>
      <c r="C28" s="39">
        <v>31</v>
      </c>
      <c r="D28" s="39">
        <v>13</v>
      </c>
      <c r="E28" s="39">
        <v>18</v>
      </c>
      <c r="F28" s="39">
        <v>1503</v>
      </c>
      <c r="G28" s="39">
        <v>105.7</v>
      </c>
      <c r="H28" s="39">
        <v>107.1</v>
      </c>
      <c r="I28" s="39">
        <v>-1.5</v>
      </c>
      <c r="J28" s="39">
        <v>48.7</v>
      </c>
      <c r="K28" s="39">
        <v>1.24</v>
      </c>
      <c r="L28" s="39">
        <v>14.4</v>
      </c>
      <c r="M28" s="39">
        <v>26.7</v>
      </c>
      <c r="N28" s="39">
        <v>77.7</v>
      </c>
      <c r="O28" s="39">
        <v>51.9</v>
      </c>
      <c r="P28" s="39">
        <v>15.2</v>
      </c>
      <c r="Q28" s="39">
        <v>50</v>
      </c>
      <c r="R28" s="39">
        <v>54.7</v>
      </c>
      <c r="S28" s="39">
        <v>102.04</v>
      </c>
      <c r="T28" s="39">
        <v>48.6</v>
      </c>
      <c r="V28" s="4"/>
    </row>
    <row r="29" spans="1:22" x14ac:dyDescent="0.3">
      <c r="A29" s="41">
        <v>28</v>
      </c>
      <c r="B29" s="42" t="s">
        <v>26</v>
      </c>
      <c r="C29" s="41">
        <v>30</v>
      </c>
      <c r="D29" s="41">
        <v>12</v>
      </c>
      <c r="E29" s="41">
        <v>18</v>
      </c>
      <c r="F29" s="41">
        <v>1440</v>
      </c>
      <c r="G29" s="41">
        <v>106.9</v>
      </c>
      <c r="H29" s="41">
        <v>108.1</v>
      </c>
      <c r="I29" s="41">
        <v>-1.2</v>
      </c>
      <c r="J29" s="41">
        <v>54.7</v>
      </c>
      <c r="K29" s="41">
        <v>1.48</v>
      </c>
      <c r="L29" s="41">
        <v>16.399999999999999</v>
      </c>
      <c r="M29" s="41">
        <v>26.4</v>
      </c>
      <c r="N29" s="41">
        <v>76.599999999999994</v>
      </c>
      <c r="O29" s="41">
        <v>50.9</v>
      </c>
      <c r="P29" s="41">
        <v>14.7</v>
      </c>
      <c r="Q29" s="41">
        <v>51.5</v>
      </c>
      <c r="R29" s="41">
        <v>55.1</v>
      </c>
      <c r="S29" s="41">
        <v>100.35</v>
      </c>
      <c r="T29" s="41">
        <v>47.7</v>
      </c>
      <c r="V29" s="4"/>
    </row>
    <row r="30" spans="1:22" x14ac:dyDescent="0.3">
      <c r="A30" s="39">
        <v>29</v>
      </c>
      <c r="B30" s="40" t="s">
        <v>13</v>
      </c>
      <c r="C30" s="39">
        <v>31</v>
      </c>
      <c r="D30" s="39">
        <v>11</v>
      </c>
      <c r="E30" s="39">
        <v>20</v>
      </c>
      <c r="F30" s="39">
        <v>1488</v>
      </c>
      <c r="G30" s="39">
        <v>100</v>
      </c>
      <c r="H30" s="39">
        <v>105.1</v>
      </c>
      <c r="I30" s="39">
        <v>-5.0999999999999996</v>
      </c>
      <c r="J30" s="39">
        <v>55.9</v>
      </c>
      <c r="K30" s="39">
        <v>1.58</v>
      </c>
      <c r="L30" s="39">
        <v>16</v>
      </c>
      <c r="M30" s="39">
        <v>22.8</v>
      </c>
      <c r="N30" s="39">
        <v>77.2</v>
      </c>
      <c r="O30" s="39">
        <v>49.1</v>
      </c>
      <c r="P30" s="39">
        <v>13.3</v>
      </c>
      <c r="Q30" s="39">
        <v>47.8</v>
      </c>
      <c r="R30" s="39">
        <v>51.4</v>
      </c>
      <c r="S30" s="39">
        <v>97.52</v>
      </c>
      <c r="T30" s="39">
        <v>46.8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98.815766345123237</v>
      </c>
    </row>
  </sheetData>
  <hyperlinks>
    <hyperlink ref="B2" r:id="rId1" location="!/1610612764/traditional/?" display="http://stats.nba.com/team/ - !/1610612764/traditional/?"/>
    <hyperlink ref="B3" r:id="rId2" location="!/1610612739/traditional/?" display="http://stats.nba.com/team/ - !/1610612739/traditional/?"/>
    <hyperlink ref="B4" r:id="rId3" location="!/1610612744/traditional/?" display="http://stats.nba.com/team/ - !/1610612744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54/traditional/?" display="http://stats.nba.com/team/ - !/1610612754/traditional/?"/>
    <hyperlink ref="B8" r:id="rId7" location="!/1610612759/traditional/?" display="http://stats.nba.com/team/ - !/1610612759/traditional/?"/>
    <hyperlink ref="B9" r:id="rId8" location="!/1610612762/traditional/?" display="http://stats.nba.com/team/ - !/1610612762/traditional/?"/>
    <hyperlink ref="B10" r:id="rId9" location="!/1610612738/traditional/?" display="http://stats.nba.com/team/ - !/1610612738/traditional/?"/>
    <hyperlink ref="B11" r:id="rId10" location="!/1610612761/traditional/?" display="http://stats.nba.com/team/ - !/1610612761/traditional/?"/>
    <hyperlink ref="B12" r:id="rId11" location="!/1610612746/traditional/?" display="http://stats.nba.com/team/ - !/1610612746/traditional/?"/>
    <hyperlink ref="B13" r:id="rId12" location="!/1610612741/traditional/?" display="http://stats.nba.com/team/ - !/1610612741/traditional/?"/>
    <hyperlink ref="B14" r:id="rId13" location="!/1610612763/traditional/?" display="http://stats.nba.com/team/ - !/1610612763/traditional/?"/>
    <hyperlink ref="B15" r:id="rId14" location="!/1610612765/traditional/?" display="http://stats.nba.com/team/ - !/1610612765/traditional/?"/>
    <hyperlink ref="B16" r:id="rId15" location="!/1610612742/traditional/?" display="http://stats.nba.com/team/ - !/1610612742/traditional/?"/>
    <hyperlink ref="B17" r:id="rId16" location="!/1610612737/traditional/?" display="http://stats.nba.com/team/ - !/1610612737/traditional/?"/>
    <hyperlink ref="B18" r:id="rId17" location="!/1610612749/traditional/?" display="http://stats.nba.com/team/ - !/1610612749/traditional/?"/>
    <hyperlink ref="B19" r:id="rId18" location="!/1610612748/traditional/?" display="http://stats.nba.com/team/ - !/1610612748/traditional/?"/>
    <hyperlink ref="B20" r:id="rId19" location="!/1610612766/traditional/?" display="http://stats.nba.com/team/ - !/1610612766/traditional/?"/>
    <hyperlink ref="B21" r:id="rId20" location="!/1610612743/traditional/?" display="http://stats.nba.com/team/ - !/1610612743/traditional/?"/>
    <hyperlink ref="B22" r:id="rId21" location="!/1610612757/traditional/?" display="http://stats.nba.com/team/ - !/1610612757/traditional/?"/>
    <hyperlink ref="B23" r:id="rId22" location="!/1610612752/traditional/?" display="http://stats.nba.com/team/ - !/1610612752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50/traditional/?" display="http://stats.nba.com/team/ - !/1610612750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1647</v>
      </c>
      <c r="G2" s="39">
        <v>109.7</v>
      </c>
      <c r="H2" s="39">
        <v>101.6</v>
      </c>
      <c r="I2" s="39">
        <v>8.1999999999999993</v>
      </c>
      <c r="J2" s="39">
        <v>57.2</v>
      </c>
      <c r="K2" s="39">
        <v>1.72</v>
      </c>
      <c r="L2" s="39">
        <v>17.5</v>
      </c>
      <c r="M2" s="39">
        <v>24.6</v>
      </c>
      <c r="N2" s="39">
        <v>77.400000000000006</v>
      </c>
      <c r="O2" s="39">
        <v>51.6</v>
      </c>
      <c r="P2" s="39">
        <v>13.6</v>
      </c>
      <c r="Q2" s="39">
        <v>52.4</v>
      </c>
      <c r="R2" s="39">
        <v>56.6</v>
      </c>
      <c r="S2" s="39">
        <v>96.42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33</v>
      </c>
      <c r="D3" s="41">
        <v>25</v>
      </c>
      <c r="E3" s="41">
        <v>8</v>
      </c>
      <c r="F3" s="41">
        <v>1589</v>
      </c>
      <c r="G3" s="41">
        <v>110.2</v>
      </c>
      <c r="H3" s="41">
        <v>102.8</v>
      </c>
      <c r="I3" s="41">
        <v>7.4</v>
      </c>
      <c r="J3" s="41">
        <v>69.3</v>
      </c>
      <c r="K3" s="41">
        <v>1.95</v>
      </c>
      <c r="L3" s="41">
        <v>20.399999999999999</v>
      </c>
      <c r="M3" s="41">
        <v>21.6</v>
      </c>
      <c r="N3" s="41">
        <v>74.599999999999994</v>
      </c>
      <c r="O3" s="41">
        <v>49.2</v>
      </c>
      <c r="P3" s="41">
        <v>14.3</v>
      </c>
      <c r="Q3" s="41">
        <v>54.1</v>
      </c>
      <c r="R3" s="41">
        <v>58.3</v>
      </c>
      <c r="S3" s="41">
        <v>103.18</v>
      </c>
      <c r="T3" s="41">
        <v>55.6</v>
      </c>
    </row>
    <row r="4" spans="1:22" x14ac:dyDescent="0.3">
      <c r="A4" s="39">
        <v>3</v>
      </c>
      <c r="B4" s="40" t="s">
        <v>16</v>
      </c>
      <c r="C4" s="39">
        <v>32</v>
      </c>
      <c r="D4" s="39">
        <v>21</v>
      </c>
      <c r="E4" s="39">
        <v>11</v>
      </c>
      <c r="F4" s="39">
        <v>1551</v>
      </c>
      <c r="G4" s="39">
        <v>110.9</v>
      </c>
      <c r="H4" s="39">
        <v>107.4</v>
      </c>
      <c r="I4" s="39">
        <v>3.5</v>
      </c>
      <c r="J4" s="39">
        <v>62.4</v>
      </c>
      <c r="K4" s="39">
        <v>1.53</v>
      </c>
      <c r="L4" s="39">
        <v>18.100000000000001</v>
      </c>
      <c r="M4" s="39">
        <v>24.4</v>
      </c>
      <c r="N4" s="39">
        <v>76</v>
      </c>
      <c r="O4" s="39">
        <v>50.3</v>
      </c>
      <c r="P4" s="39">
        <v>15.9</v>
      </c>
      <c r="Q4" s="39">
        <v>55.2</v>
      </c>
      <c r="R4" s="39">
        <v>58.9</v>
      </c>
      <c r="S4" s="39">
        <v>101.51</v>
      </c>
      <c r="T4" s="39">
        <v>50.8</v>
      </c>
    </row>
    <row r="5" spans="1:22" x14ac:dyDescent="0.3">
      <c r="A5" s="41">
        <v>4</v>
      </c>
      <c r="B5" s="42" t="s">
        <v>0</v>
      </c>
      <c r="C5" s="41">
        <v>33</v>
      </c>
      <c r="D5" s="41">
        <v>19</v>
      </c>
      <c r="E5" s="41">
        <v>14</v>
      </c>
      <c r="F5" s="41">
        <v>1594</v>
      </c>
      <c r="G5" s="41">
        <v>108.4</v>
      </c>
      <c r="H5" s="41">
        <v>106</v>
      </c>
      <c r="I5" s="41">
        <v>2.4</v>
      </c>
      <c r="J5" s="41">
        <v>60.4</v>
      </c>
      <c r="K5" s="41">
        <v>1.91</v>
      </c>
      <c r="L5" s="41">
        <v>17.899999999999999</v>
      </c>
      <c r="M5" s="41">
        <v>19.899999999999999</v>
      </c>
      <c r="N5" s="41">
        <v>75.400000000000006</v>
      </c>
      <c r="O5" s="41">
        <v>47.7</v>
      </c>
      <c r="P5" s="41">
        <v>12.4</v>
      </c>
      <c r="Q5" s="41">
        <v>52.2</v>
      </c>
      <c r="R5" s="41">
        <v>56.3</v>
      </c>
      <c r="S5" s="41">
        <v>98.14</v>
      </c>
      <c r="T5" s="41">
        <v>50.6</v>
      </c>
    </row>
    <row r="6" spans="1:22" x14ac:dyDescent="0.3">
      <c r="A6" s="39">
        <v>5</v>
      </c>
      <c r="B6" s="40" t="s">
        <v>24</v>
      </c>
      <c r="C6" s="39">
        <v>30</v>
      </c>
      <c r="D6" s="39">
        <v>18</v>
      </c>
      <c r="E6" s="39">
        <v>12</v>
      </c>
      <c r="F6" s="39">
        <v>1455</v>
      </c>
      <c r="G6" s="39">
        <v>106.9</v>
      </c>
      <c r="H6" s="39">
        <v>103.7</v>
      </c>
      <c r="I6" s="39">
        <v>3.2</v>
      </c>
      <c r="J6" s="39">
        <v>54</v>
      </c>
      <c r="K6" s="39">
        <v>1.46</v>
      </c>
      <c r="L6" s="39">
        <v>16.2</v>
      </c>
      <c r="M6" s="39">
        <v>23.8</v>
      </c>
      <c r="N6" s="39">
        <v>78.7</v>
      </c>
      <c r="O6" s="39">
        <v>51.7</v>
      </c>
      <c r="P6" s="39">
        <v>14.6</v>
      </c>
      <c r="Q6" s="39">
        <v>52.2</v>
      </c>
      <c r="R6" s="39">
        <v>55.9</v>
      </c>
      <c r="S6" s="39">
        <v>93.64</v>
      </c>
      <c r="T6" s="39">
        <v>51.8</v>
      </c>
    </row>
    <row r="7" spans="1:22" x14ac:dyDescent="0.3">
      <c r="A7" s="41">
        <v>5</v>
      </c>
      <c r="B7" s="42" t="s">
        <v>118</v>
      </c>
      <c r="C7" s="41">
        <v>33</v>
      </c>
      <c r="D7" s="41">
        <v>18</v>
      </c>
      <c r="E7" s="41">
        <v>15</v>
      </c>
      <c r="F7" s="41">
        <v>1594</v>
      </c>
      <c r="G7" s="41">
        <v>107.9</v>
      </c>
      <c r="H7" s="41">
        <v>109</v>
      </c>
      <c r="I7" s="41">
        <v>-1.1000000000000001</v>
      </c>
      <c r="J7" s="41">
        <v>56.3</v>
      </c>
      <c r="K7" s="41">
        <v>1.69</v>
      </c>
      <c r="L7" s="41">
        <v>16.7</v>
      </c>
      <c r="M7" s="41">
        <v>22</v>
      </c>
      <c r="N7" s="41">
        <v>77.3</v>
      </c>
      <c r="O7" s="41">
        <v>49.9</v>
      </c>
      <c r="P7" s="41">
        <v>13</v>
      </c>
      <c r="Q7" s="41">
        <v>52.1</v>
      </c>
      <c r="R7" s="41">
        <v>55.9</v>
      </c>
      <c r="S7" s="41">
        <v>98.71</v>
      </c>
      <c r="T7" s="41">
        <v>49.2</v>
      </c>
    </row>
    <row r="8" spans="1:22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1493</v>
      </c>
      <c r="G8" s="39">
        <v>100.4</v>
      </c>
      <c r="H8" s="39">
        <v>102.2</v>
      </c>
      <c r="I8" s="39">
        <v>-1.8</v>
      </c>
      <c r="J8" s="39">
        <v>59.1</v>
      </c>
      <c r="K8" s="39">
        <v>1.41</v>
      </c>
      <c r="L8" s="39">
        <v>16.8</v>
      </c>
      <c r="M8" s="39">
        <v>21.7</v>
      </c>
      <c r="N8" s="39">
        <v>76.5</v>
      </c>
      <c r="O8" s="39">
        <v>49.9</v>
      </c>
      <c r="P8" s="39">
        <v>15.6</v>
      </c>
      <c r="Q8" s="39">
        <v>49.9</v>
      </c>
      <c r="R8" s="39">
        <v>53.5</v>
      </c>
      <c r="S8" s="39">
        <v>100.45</v>
      </c>
      <c r="T8" s="39">
        <v>50.9</v>
      </c>
    </row>
    <row r="9" spans="1:22" x14ac:dyDescent="0.3">
      <c r="A9" s="41">
        <v>7</v>
      </c>
      <c r="B9" s="42" t="s">
        <v>17</v>
      </c>
      <c r="C9" s="41">
        <v>33</v>
      </c>
      <c r="D9" s="41">
        <v>17</v>
      </c>
      <c r="E9" s="41">
        <v>16</v>
      </c>
      <c r="F9" s="41">
        <v>1609</v>
      </c>
      <c r="G9" s="41">
        <v>107.4</v>
      </c>
      <c r="H9" s="41">
        <v>108.2</v>
      </c>
      <c r="I9" s="41">
        <v>-0.8</v>
      </c>
      <c r="J9" s="41">
        <v>56.1</v>
      </c>
      <c r="K9" s="41">
        <v>1.73</v>
      </c>
      <c r="L9" s="41">
        <v>16.600000000000001</v>
      </c>
      <c r="M9" s="41">
        <v>22.7</v>
      </c>
      <c r="N9" s="41">
        <v>77.099999999999994</v>
      </c>
      <c r="O9" s="41">
        <v>49.1</v>
      </c>
      <c r="P9" s="41">
        <v>12.6</v>
      </c>
      <c r="Q9" s="41">
        <v>50.8</v>
      </c>
      <c r="R9" s="41">
        <v>55.1</v>
      </c>
      <c r="S9" s="41">
        <v>95.01</v>
      </c>
      <c r="T9" s="41">
        <v>48.9</v>
      </c>
    </row>
    <row r="10" spans="1:22" x14ac:dyDescent="0.3">
      <c r="A10" s="39">
        <v>9</v>
      </c>
      <c r="B10" s="40" t="s">
        <v>4</v>
      </c>
      <c r="C10" s="39">
        <v>31</v>
      </c>
      <c r="D10" s="39">
        <v>16</v>
      </c>
      <c r="E10" s="39">
        <v>15</v>
      </c>
      <c r="F10" s="39">
        <v>1498</v>
      </c>
      <c r="G10" s="39">
        <v>107.3</v>
      </c>
      <c r="H10" s="39">
        <v>106.9</v>
      </c>
      <c r="I10" s="39">
        <v>0.4</v>
      </c>
      <c r="J10" s="39">
        <v>45.9</v>
      </c>
      <c r="K10" s="39">
        <v>1.45</v>
      </c>
      <c r="L10" s="39">
        <v>14.2</v>
      </c>
      <c r="M10" s="39">
        <v>22.2</v>
      </c>
      <c r="N10" s="39">
        <v>75.900000000000006</v>
      </c>
      <c r="O10" s="39">
        <v>48.3</v>
      </c>
      <c r="P10" s="39">
        <v>12.6</v>
      </c>
      <c r="Q10" s="39">
        <v>50.8</v>
      </c>
      <c r="R10" s="39">
        <v>55</v>
      </c>
      <c r="S10" s="39">
        <v>97.28</v>
      </c>
      <c r="T10" s="39">
        <v>48.3</v>
      </c>
    </row>
    <row r="11" spans="1:22" x14ac:dyDescent="0.3">
      <c r="A11" s="41">
        <v>9</v>
      </c>
      <c r="B11" s="42" t="s">
        <v>6</v>
      </c>
      <c r="C11" s="41">
        <v>29</v>
      </c>
      <c r="D11" s="41">
        <v>16</v>
      </c>
      <c r="E11" s="41">
        <v>13</v>
      </c>
      <c r="F11" s="41">
        <v>1402</v>
      </c>
      <c r="G11" s="41">
        <v>107.9</v>
      </c>
      <c r="H11" s="41">
        <v>110.1</v>
      </c>
      <c r="I11" s="41">
        <v>-2.1</v>
      </c>
      <c r="J11" s="41">
        <v>52.7</v>
      </c>
      <c r="K11" s="41">
        <v>1.35</v>
      </c>
      <c r="L11" s="41">
        <v>15.5</v>
      </c>
      <c r="M11" s="41">
        <v>21.7</v>
      </c>
      <c r="N11" s="41">
        <v>74.599999999999994</v>
      </c>
      <c r="O11" s="41">
        <v>48.1</v>
      </c>
      <c r="P11" s="41">
        <v>14.8</v>
      </c>
      <c r="Q11" s="41">
        <v>53.2</v>
      </c>
      <c r="R11" s="41">
        <v>57</v>
      </c>
      <c r="S11" s="41">
        <v>99.14</v>
      </c>
      <c r="T11" s="41">
        <v>47.5</v>
      </c>
    </row>
    <row r="12" spans="1:22" x14ac:dyDescent="0.3">
      <c r="A12" s="39">
        <v>11</v>
      </c>
      <c r="B12" s="40" t="s">
        <v>12</v>
      </c>
      <c r="C12" s="39">
        <v>33</v>
      </c>
      <c r="D12" s="39">
        <v>13</v>
      </c>
      <c r="E12" s="39">
        <v>20</v>
      </c>
      <c r="F12" s="39">
        <v>1584</v>
      </c>
      <c r="G12" s="39">
        <v>101.9</v>
      </c>
      <c r="H12" s="39">
        <v>105.7</v>
      </c>
      <c r="I12" s="39">
        <v>-3.8</v>
      </c>
      <c r="J12" s="39">
        <v>57.4</v>
      </c>
      <c r="K12" s="39">
        <v>1.65</v>
      </c>
      <c r="L12" s="39">
        <v>16.7</v>
      </c>
      <c r="M12" s="39">
        <v>25.2</v>
      </c>
      <c r="N12" s="39">
        <v>75.5</v>
      </c>
      <c r="O12" s="39">
        <v>49.7</v>
      </c>
      <c r="P12" s="39">
        <v>13.6</v>
      </c>
      <c r="Q12" s="39">
        <v>49</v>
      </c>
      <c r="R12" s="39">
        <v>51.9</v>
      </c>
      <c r="S12" s="39">
        <v>97</v>
      </c>
      <c r="T12" s="39">
        <v>47.1</v>
      </c>
    </row>
    <row r="13" spans="1:22" x14ac:dyDescent="0.3">
      <c r="A13" s="41">
        <v>12</v>
      </c>
      <c r="B13" s="42" t="s">
        <v>22</v>
      </c>
      <c r="C13" s="41">
        <v>32</v>
      </c>
      <c r="D13" s="41">
        <v>12</v>
      </c>
      <c r="E13" s="41">
        <v>20</v>
      </c>
      <c r="F13" s="41">
        <v>1541</v>
      </c>
      <c r="G13" s="41">
        <v>101.2</v>
      </c>
      <c r="H13" s="41">
        <v>107.1</v>
      </c>
      <c r="I13" s="41">
        <v>-5.9</v>
      </c>
      <c r="J13" s="41">
        <v>53</v>
      </c>
      <c r="K13" s="41">
        <v>1.31</v>
      </c>
      <c r="L13" s="41">
        <v>14.9</v>
      </c>
      <c r="M13" s="41">
        <v>27.4</v>
      </c>
      <c r="N13" s="41">
        <v>79</v>
      </c>
      <c r="O13" s="41">
        <v>52.3</v>
      </c>
      <c r="P13" s="41">
        <v>14.9</v>
      </c>
      <c r="Q13" s="41">
        <v>47.6</v>
      </c>
      <c r="R13" s="41">
        <v>52</v>
      </c>
      <c r="S13" s="41">
        <v>100.68</v>
      </c>
      <c r="T13" s="41">
        <v>45.3</v>
      </c>
    </row>
    <row r="14" spans="1:22" x14ac:dyDescent="0.3">
      <c r="A14" s="39">
        <v>12</v>
      </c>
      <c r="B14" s="40" t="s">
        <v>20</v>
      </c>
      <c r="C14" s="39">
        <v>31</v>
      </c>
      <c r="D14" s="39">
        <v>12</v>
      </c>
      <c r="E14" s="39">
        <v>19</v>
      </c>
      <c r="F14" s="39">
        <v>1488</v>
      </c>
      <c r="G14" s="39">
        <v>106.5</v>
      </c>
      <c r="H14" s="39">
        <v>110.5</v>
      </c>
      <c r="I14" s="39">
        <v>-4.0999999999999996</v>
      </c>
      <c r="J14" s="39">
        <v>55.2</v>
      </c>
      <c r="K14" s="39">
        <v>1.36</v>
      </c>
      <c r="L14" s="39">
        <v>16</v>
      </c>
      <c r="M14" s="39">
        <v>29.5</v>
      </c>
      <c r="N14" s="39">
        <v>78.599999999999994</v>
      </c>
      <c r="O14" s="39">
        <v>53.5</v>
      </c>
      <c r="P14" s="39">
        <v>15.8</v>
      </c>
      <c r="Q14" s="39">
        <v>50.8</v>
      </c>
      <c r="R14" s="39">
        <v>54.8</v>
      </c>
      <c r="S14" s="39">
        <v>100.92</v>
      </c>
      <c r="T14" s="39">
        <v>46.8</v>
      </c>
    </row>
    <row r="15" spans="1:22" x14ac:dyDescent="0.3">
      <c r="A15" s="41">
        <v>12</v>
      </c>
      <c r="B15" s="42" t="s">
        <v>5</v>
      </c>
      <c r="C15" s="41">
        <v>30</v>
      </c>
      <c r="D15" s="41">
        <v>12</v>
      </c>
      <c r="E15" s="41">
        <v>18</v>
      </c>
      <c r="F15" s="41">
        <v>1445</v>
      </c>
      <c r="G15" s="41">
        <v>103.9</v>
      </c>
      <c r="H15" s="41">
        <v>106.6</v>
      </c>
      <c r="I15" s="41">
        <v>-2.8</v>
      </c>
      <c r="J15" s="41">
        <v>52.9</v>
      </c>
      <c r="K15" s="41">
        <v>1.46</v>
      </c>
      <c r="L15" s="41">
        <v>15.7</v>
      </c>
      <c r="M15" s="41">
        <v>26.3</v>
      </c>
      <c r="N15" s="41">
        <v>75.099999999999994</v>
      </c>
      <c r="O15" s="41">
        <v>50.7</v>
      </c>
      <c r="P15" s="41">
        <v>14.2</v>
      </c>
      <c r="Q15" s="41">
        <v>49</v>
      </c>
      <c r="R15" s="41">
        <v>53.1</v>
      </c>
      <c r="S15" s="41">
        <v>97.38</v>
      </c>
      <c r="T15" s="41">
        <v>48.6</v>
      </c>
    </row>
    <row r="16" spans="1:22" x14ac:dyDescent="0.3">
      <c r="A16" s="39">
        <v>12</v>
      </c>
      <c r="B16" s="40" t="s">
        <v>28</v>
      </c>
      <c r="C16" s="39">
        <v>30</v>
      </c>
      <c r="D16" s="39">
        <v>12</v>
      </c>
      <c r="E16" s="39">
        <v>18</v>
      </c>
      <c r="F16" s="39">
        <v>1465</v>
      </c>
      <c r="G16" s="39">
        <v>103.1</v>
      </c>
      <c r="H16" s="39">
        <v>108.4</v>
      </c>
      <c r="I16" s="39">
        <v>-5.3</v>
      </c>
      <c r="J16" s="39">
        <v>59.5</v>
      </c>
      <c r="K16" s="39">
        <v>1.6</v>
      </c>
      <c r="L16" s="39">
        <v>17</v>
      </c>
      <c r="M16" s="39">
        <v>22.4</v>
      </c>
      <c r="N16" s="39">
        <v>75.8</v>
      </c>
      <c r="O16" s="39">
        <v>48.6</v>
      </c>
      <c r="P16" s="39">
        <v>14.1</v>
      </c>
      <c r="Q16" s="39">
        <v>49.8</v>
      </c>
      <c r="R16" s="39">
        <v>53.8</v>
      </c>
      <c r="S16" s="39">
        <v>95.68</v>
      </c>
      <c r="T16" s="39">
        <v>47.1</v>
      </c>
    </row>
    <row r="17" spans="1:20" x14ac:dyDescent="0.3">
      <c r="A17" s="41">
        <v>12</v>
      </c>
      <c r="B17" s="42" t="s">
        <v>13</v>
      </c>
      <c r="C17" s="41">
        <v>32</v>
      </c>
      <c r="D17" s="41">
        <v>12</v>
      </c>
      <c r="E17" s="41">
        <v>20</v>
      </c>
      <c r="F17" s="41">
        <v>1551</v>
      </c>
      <c r="G17" s="41">
        <v>101.6</v>
      </c>
      <c r="H17" s="41">
        <v>108.8</v>
      </c>
      <c r="I17" s="41">
        <v>-7.2</v>
      </c>
      <c r="J17" s="41">
        <v>58.6</v>
      </c>
      <c r="K17" s="41">
        <v>1.66</v>
      </c>
      <c r="L17" s="41">
        <v>17.3</v>
      </c>
      <c r="M17" s="41">
        <v>20.5</v>
      </c>
      <c r="N17" s="41">
        <v>76.7</v>
      </c>
      <c r="O17" s="41">
        <v>48.3</v>
      </c>
      <c r="P17" s="41">
        <v>13.8</v>
      </c>
      <c r="Q17" s="41">
        <v>50.3</v>
      </c>
      <c r="R17" s="41">
        <v>53.3</v>
      </c>
      <c r="S17" s="41">
        <v>99.38</v>
      </c>
      <c r="T17" s="41">
        <v>46.1</v>
      </c>
    </row>
    <row r="18" spans="1:20" x14ac:dyDescent="0.3">
      <c r="A18" s="39">
        <v>17</v>
      </c>
      <c r="B18" s="40" t="s">
        <v>9</v>
      </c>
      <c r="C18" s="39">
        <v>28</v>
      </c>
      <c r="D18" s="39">
        <v>11</v>
      </c>
      <c r="E18" s="39">
        <v>17</v>
      </c>
      <c r="F18" s="39">
        <v>1349</v>
      </c>
      <c r="G18" s="39">
        <v>106</v>
      </c>
      <c r="H18" s="39">
        <v>107.9</v>
      </c>
      <c r="I18" s="39">
        <v>-1.9</v>
      </c>
      <c r="J18" s="39">
        <v>63.3</v>
      </c>
      <c r="K18" s="39">
        <v>1.75</v>
      </c>
      <c r="L18" s="39">
        <v>18.8</v>
      </c>
      <c r="M18" s="39">
        <v>23</v>
      </c>
      <c r="N18" s="39">
        <v>73.8</v>
      </c>
      <c r="O18" s="39">
        <v>48.9</v>
      </c>
      <c r="P18" s="39">
        <v>14.5</v>
      </c>
      <c r="Q18" s="39">
        <v>52.1</v>
      </c>
      <c r="R18" s="39">
        <v>55.5</v>
      </c>
      <c r="S18" s="39">
        <v>96.53</v>
      </c>
      <c r="T18" s="39">
        <v>49.3</v>
      </c>
    </row>
    <row r="19" spans="1:20" x14ac:dyDescent="0.3">
      <c r="A19" s="41">
        <v>17</v>
      </c>
      <c r="B19" s="42" t="s">
        <v>8</v>
      </c>
      <c r="C19" s="41">
        <v>31</v>
      </c>
      <c r="D19" s="41">
        <v>11</v>
      </c>
      <c r="E19" s="41">
        <v>20</v>
      </c>
      <c r="F19" s="41">
        <v>1498</v>
      </c>
      <c r="G19" s="41">
        <v>104</v>
      </c>
      <c r="H19" s="41">
        <v>109</v>
      </c>
      <c r="I19" s="41">
        <v>-5</v>
      </c>
      <c r="J19" s="41">
        <v>61</v>
      </c>
      <c r="K19" s="41">
        <v>1.55</v>
      </c>
      <c r="L19" s="41">
        <v>17.5</v>
      </c>
      <c r="M19" s="41">
        <v>21</v>
      </c>
      <c r="N19" s="41">
        <v>74.3</v>
      </c>
      <c r="O19" s="41">
        <v>48</v>
      </c>
      <c r="P19" s="41">
        <v>14.9</v>
      </c>
      <c r="Q19" s="41">
        <v>50.5</v>
      </c>
      <c r="R19" s="41">
        <v>55.3</v>
      </c>
      <c r="S19" s="41">
        <v>99.18</v>
      </c>
      <c r="T19" s="41">
        <v>47.6</v>
      </c>
    </row>
    <row r="20" spans="1:20" x14ac:dyDescent="0.3">
      <c r="A20" s="39">
        <v>17</v>
      </c>
      <c r="B20" s="40" t="s">
        <v>11</v>
      </c>
      <c r="C20" s="39">
        <v>33</v>
      </c>
      <c r="D20" s="39">
        <v>11</v>
      </c>
      <c r="E20" s="39">
        <v>22</v>
      </c>
      <c r="F20" s="39">
        <v>1604</v>
      </c>
      <c r="G20" s="39">
        <v>104.7</v>
      </c>
      <c r="H20" s="39">
        <v>107.2</v>
      </c>
      <c r="I20" s="39">
        <v>-2.5</v>
      </c>
      <c r="J20" s="39">
        <v>60.3</v>
      </c>
      <c r="K20" s="39">
        <v>1.83</v>
      </c>
      <c r="L20" s="39">
        <v>17.2</v>
      </c>
      <c r="M20" s="39">
        <v>19.600000000000001</v>
      </c>
      <c r="N20" s="39">
        <v>79</v>
      </c>
      <c r="O20" s="39">
        <v>49.6</v>
      </c>
      <c r="P20" s="39">
        <v>12.4</v>
      </c>
      <c r="Q20" s="39">
        <v>49.6</v>
      </c>
      <c r="R20" s="39">
        <v>54.3</v>
      </c>
      <c r="S20" s="39">
        <v>98.52</v>
      </c>
      <c r="T20" s="39">
        <v>49</v>
      </c>
    </row>
    <row r="21" spans="1:20" x14ac:dyDescent="0.3">
      <c r="A21" s="41">
        <v>17</v>
      </c>
      <c r="B21" s="42" t="s">
        <v>7</v>
      </c>
      <c r="C21" s="41">
        <v>31</v>
      </c>
      <c r="D21" s="41">
        <v>11</v>
      </c>
      <c r="E21" s="41">
        <v>20</v>
      </c>
      <c r="F21" s="41">
        <v>1498</v>
      </c>
      <c r="G21" s="41">
        <v>103</v>
      </c>
      <c r="H21" s="41">
        <v>108.5</v>
      </c>
      <c r="I21" s="41">
        <v>-5.5</v>
      </c>
      <c r="J21" s="41">
        <v>48.4</v>
      </c>
      <c r="K21" s="41">
        <v>1.6</v>
      </c>
      <c r="L21" s="41">
        <v>15.1</v>
      </c>
      <c r="M21" s="41">
        <v>22.6</v>
      </c>
      <c r="N21" s="41">
        <v>80.7</v>
      </c>
      <c r="O21" s="41">
        <v>50.3</v>
      </c>
      <c r="P21" s="41">
        <v>12.3</v>
      </c>
      <c r="Q21" s="41">
        <v>49.3</v>
      </c>
      <c r="R21" s="41">
        <v>52.4</v>
      </c>
      <c r="S21" s="41">
        <v>95.96</v>
      </c>
      <c r="T21" s="41">
        <v>45.8</v>
      </c>
    </row>
    <row r="22" spans="1:20" x14ac:dyDescent="0.3">
      <c r="A22" s="39">
        <v>17</v>
      </c>
      <c r="B22" s="40" t="s">
        <v>14</v>
      </c>
      <c r="C22" s="39">
        <v>26</v>
      </c>
      <c r="D22" s="39">
        <v>11</v>
      </c>
      <c r="E22" s="39">
        <v>15</v>
      </c>
      <c r="F22" s="39">
        <v>1263</v>
      </c>
      <c r="G22" s="39">
        <v>104.2</v>
      </c>
      <c r="H22" s="39">
        <v>105.7</v>
      </c>
      <c r="I22" s="39">
        <v>-1.5</v>
      </c>
      <c r="J22" s="39">
        <v>57</v>
      </c>
      <c r="K22" s="39">
        <v>1.68</v>
      </c>
      <c r="L22" s="39">
        <v>17.2</v>
      </c>
      <c r="M22" s="39">
        <v>22.9</v>
      </c>
      <c r="N22" s="39">
        <v>76</v>
      </c>
      <c r="O22" s="39">
        <v>49.3</v>
      </c>
      <c r="P22" s="39">
        <v>13.6</v>
      </c>
      <c r="Q22" s="39">
        <v>50.6</v>
      </c>
      <c r="R22" s="39">
        <v>54</v>
      </c>
      <c r="S22" s="39">
        <v>99.51</v>
      </c>
      <c r="T22" s="39">
        <v>48.9</v>
      </c>
    </row>
    <row r="23" spans="1:20" x14ac:dyDescent="0.3">
      <c r="A23" s="41">
        <v>22</v>
      </c>
      <c r="B23" s="42" t="s">
        <v>2</v>
      </c>
      <c r="C23" s="41">
        <v>31</v>
      </c>
      <c r="D23" s="41">
        <v>10</v>
      </c>
      <c r="E23" s="41">
        <v>21</v>
      </c>
      <c r="F23" s="41">
        <v>1518</v>
      </c>
      <c r="G23" s="41">
        <v>102.4</v>
      </c>
      <c r="H23" s="41">
        <v>108</v>
      </c>
      <c r="I23" s="41">
        <v>-5.6</v>
      </c>
      <c r="J23" s="41">
        <v>55.5</v>
      </c>
      <c r="K23" s="41">
        <v>1.54</v>
      </c>
      <c r="L23" s="41">
        <v>15.8</v>
      </c>
      <c r="M23" s="41">
        <v>26.7</v>
      </c>
      <c r="N23" s="41">
        <v>75.3</v>
      </c>
      <c r="O23" s="41">
        <v>50.4</v>
      </c>
      <c r="P23" s="41">
        <v>13.7</v>
      </c>
      <c r="Q23" s="41">
        <v>47.7</v>
      </c>
      <c r="R23" s="41">
        <v>51.9</v>
      </c>
      <c r="S23" s="41">
        <v>100.39</v>
      </c>
      <c r="T23" s="41">
        <v>46.7</v>
      </c>
    </row>
    <row r="24" spans="1:20" x14ac:dyDescent="0.3">
      <c r="A24" s="39">
        <v>22</v>
      </c>
      <c r="B24" s="40" t="s">
        <v>18</v>
      </c>
      <c r="C24" s="39">
        <v>31</v>
      </c>
      <c r="D24" s="39">
        <v>10</v>
      </c>
      <c r="E24" s="39">
        <v>21</v>
      </c>
      <c r="F24" s="39">
        <v>1503</v>
      </c>
      <c r="G24" s="39">
        <v>99.6</v>
      </c>
      <c r="H24" s="39">
        <v>103.8</v>
      </c>
      <c r="I24" s="39">
        <v>-4.2</v>
      </c>
      <c r="J24" s="39">
        <v>57.4</v>
      </c>
      <c r="K24" s="39">
        <v>1.53</v>
      </c>
      <c r="L24" s="39">
        <v>16.399999999999999</v>
      </c>
      <c r="M24" s="39">
        <v>18.5</v>
      </c>
      <c r="N24" s="39">
        <v>76.2</v>
      </c>
      <c r="O24" s="39">
        <v>47</v>
      </c>
      <c r="P24" s="39">
        <v>14</v>
      </c>
      <c r="Q24" s="39">
        <v>49.1</v>
      </c>
      <c r="R24" s="39">
        <v>52.7</v>
      </c>
      <c r="S24" s="39">
        <v>99.44</v>
      </c>
      <c r="T24" s="39">
        <v>47.3</v>
      </c>
    </row>
    <row r="25" spans="1:20" x14ac:dyDescent="0.3">
      <c r="A25" s="41">
        <v>22</v>
      </c>
      <c r="B25" s="42" t="s">
        <v>23</v>
      </c>
      <c r="C25" s="41">
        <v>32</v>
      </c>
      <c r="D25" s="41">
        <v>10</v>
      </c>
      <c r="E25" s="41">
        <v>22</v>
      </c>
      <c r="F25" s="41">
        <v>1556</v>
      </c>
      <c r="G25" s="41">
        <v>105.2</v>
      </c>
      <c r="H25" s="41">
        <v>110.2</v>
      </c>
      <c r="I25" s="41">
        <v>-5.0999999999999996</v>
      </c>
      <c r="J25" s="41">
        <v>53.7</v>
      </c>
      <c r="K25" s="41">
        <v>1.44</v>
      </c>
      <c r="L25" s="41">
        <v>15.7</v>
      </c>
      <c r="M25" s="41">
        <v>22.2</v>
      </c>
      <c r="N25" s="41">
        <v>76</v>
      </c>
      <c r="O25" s="41">
        <v>48.8</v>
      </c>
      <c r="P25" s="41">
        <v>14.2</v>
      </c>
      <c r="Q25" s="41">
        <v>50.5</v>
      </c>
      <c r="R25" s="41">
        <v>55</v>
      </c>
      <c r="S25" s="41">
        <v>100.05</v>
      </c>
      <c r="T25" s="41">
        <v>46.1</v>
      </c>
    </row>
    <row r="26" spans="1:20" x14ac:dyDescent="0.3">
      <c r="A26" s="39">
        <v>22</v>
      </c>
      <c r="B26" s="40" t="s">
        <v>21</v>
      </c>
      <c r="C26" s="39">
        <v>29</v>
      </c>
      <c r="D26" s="39">
        <v>10</v>
      </c>
      <c r="E26" s="39">
        <v>19</v>
      </c>
      <c r="F26" s="39">
        <v>1402</v>
      </c>
      <c r="G26" s="39">
        <v>105.5</v>
      </c>
      <c r="H26" s="39">
        <v>108.6</v>
      </c>
      <c r="I26" s="39">
        <v>-3.1</v>
      </c>
      <c r="J26" s="39">
        <v>57.7</v>
      </c>
      <c r="K26" s="39">
        <v>1.59</v>
      </c>
      <c r="L26" s="39">
        <v>17</v>
      </c>
      <c r="M26" s="39">
        <v>27.8</v>
      </c>
      <c r="N26" s="39">
        <v>73.8</v>
      </c>
      <c r="O26" s="39">
        <v>50.6</v>
      </c>
      <c r="P26" s="39">
        <v>14.4</v>
      </c>
      <c r="Q26" s="39">
        <v>49.6</v>
      </c>
      <c r="R26" s="39">
        <v>53.8</v>
      </c>
      <c r="S26" s="39">
        <v>97.43</v>
      </c>
      <c r="T26" s="39">
        <v>48.4</v>
      </c>
    </row>
    <row r="27" spans="1:20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1397</v>
      </c>
      <c r="G27" s="41">
        <v>99.1</v>
      </c>
      <c r="H27" s="41">
        <v>108.1</v>
      </c>
      <c r="I27" s="41">
        <v>-9.1</v>
      </c>
      <c r="J27" s="41">
        <v>60.2</v>
      </c>
      <c r="K27" s="41">
        <v>1.33</v>
      </c>
      <c r="L27" s="41">
        <v>16.7</v>
      </c>
      <c r="M27" s="41">
        <v>22.4</v>
      </c>
      <c r="N27" s="41">
        <v>74.900000000000006</v>
      </c>
      <c r="O27" s="41">
        <v>48.2</v>
      </c>
      <c r="P27" s="41">
        <v>16.5</v>
      </c>
      <c r="Q27" s="41">
        <v>49.4</v>
      </c>
      <c r="R27" s="41">
        <v>53.1</v>
      </c>
      <c r="S27" s="41">
        <v>101.22</v>
      </c>
      <c r="T27" s="41">
        <v>45</v>
      </c>
    </row>
    <row r="28" spans="1:20" x14ac:dyDescent="0.3">
      <c r="A28" s="39">
        <v>26</v>
      </c>
      <c r="B28" s="40" t="s">
        <v>27</v>
      </c>
      <c r="C28" s="39">
        <v>32</v>
      </c>
      <c r="D28" s="39">
        <v>8</v>
      </c>
      <c r="E28" s="39">
        <v>24</v>
      </c>
      <c r="F28" s="39">
        <v>1551</v>
      </c>
      <c r="G28" s="39">
        <v>103</v>
      </c>
      <c r="H28" s="39">
        <v>110.6</v>
      </c>
      <c r="I28" s="39">
        <v>-7.6</v>
      </c>
      <c r="J28" s="39">
        <v>48.1</v>
      </c>
      <c r="K28" s="39">
        <v>1.21</v>
      </c>
      <c r="L28" s="39">
        <v>14.2</v>
      </c>
      <c r="M28" s="39">
        <v>25.5</v>
      </c>
      <c r="N28" s="39">
        <v>75.8</v>
      </c>
      <c r="O28" s="39">
        <v>49.7</v>
      </c>
      <c r="P28" s="39">
        <v>15.3</v>
      </c>
      <c r="Q28" s="39">
        <v>49.4</v>
      </c>
      <c r="R28" s="39">
        <v>53.8</v>
      </c>
      <c r="S28" s="39">
        <v>102.27</v>
      </c>
      <c r="T28" s="39">
        <v>44.2</v>
      </c>
    </row>
    <row r="29" spans="1:20" x14ac:dyDescent="0.3">
      <c r="A29" s="41">
        <v>26</v>
      </c>
      <c r="B29" s="42" t="s">
        <v>15</v>
      </c>
      <c r="C29" s="41">
        <v>30</v>
      </c>
      <c r="D29" s="41">
        <v>8</v>
      </c>
      <c r="E29" s="41">
        <v>22</v>
      </c>
      <c r="F29" s="41">
        <v>1445</v>
      </c>
      <c r="G29" s="41">
        <v>101.6</v>
      </c>
      <c r="H29" s="41">
        <v>108.8</v>
      </c>
      <c r="I29" s="41">
        <v>-7.1</v>
      </c>
      <c r="J29" s="41">
        <v>56.4</v>
      </c>
      <c r="K29" s="41">
        <v>1.72</v>
      </c>
      <c r="L29" s="41">
        <v>16.7</v>
      </c>
      <c r="M29" s="41">
        <v>17.899999999999999</v>
      </c>
      <c r="N29" s="41">
        <v>77.7</v>
      </c>
      <c r="O29" s="41">
        <v>45.4</v>
      </c>
      <c r="P29" s="41">
        <v>12.6</v>
      </c>
      <c r="Q29" s="41">
        <v>50.1</v>
      </c>
      <c r="R29" s="41">
        <v>53.1</v>
      </c>
      <c r="S29" s="41">
        <v>93.78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30</v>
      </c>
      <c r="D31" s="41">
        <v>3</v>
      </c>
      <c r="E31" s="41">
        <v>27</v>
      </c>
      <c r="F31" s="41">
        <v>1440</v>
      </c>
      <c r="G31" s="41">
        <v>103</v>
      </c>
      <c r="H31" s="41">
        <v>112.3</v>
      </c>
      <c r="I31" s="41">
        <v>-9.3000000000000007</v>
      </c>
      <c r="J31" s="41">
        <v>56.5</v>
      </c>
      <c r="K31" s="41">
        <v>1.32</v>
      </c>
      <c r="L31" s="41">
        <v>16.2</v>
      </c>
      <c r="M31" s="41">
        <v>18.5</v>
      </c>
      <c r="N31" s="41">
        <v>76.599999999999994</v>
      </c>
      <c r="O31" s="41">
        <v>47.7</v>
      </c>
      <c r="P31" s="41">
        <v>15.8</v>
      </c>
      <c r="Q31" s="41">
        <v>51.8</v>
      </c>
      <c r="R31" s="41">
        <v>55.9</v>
      </c>
      <c r="S31" s="41">
        <v>104.27</v>
      </c>
      <c r="T31" s="41">
        <v>44.1</v>
      </c>
    </row>
    <row r="33" spans="19:19" x14ac:dyDescent="0.3">
      <c r="S33" s="3">
        <f>SUMPRODUCT(C2:C31,S2:S31)/SUM(C2:C31)</f>
        <v>98.820921757770648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3/traditional/?" display="http://stats.nba.com/team/ - !/1610612763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3/traditional/?" display="http://stats.nba.com/team/ - !/1610612743/traditional/?"/>
    <hyperlink ref="B15" r:id="rId14" location="!/1610612741/traditional/?" display="http://stats.nba.com/team/ - !/1610612741/traditional/?"/>
    <hyperlink ref="B16" r:id="rId15" location="!/1610612758/traditional/?" display="http://stats.nba.com/team/ - !/1610612758/traditional/?"/>
    <hyperlink ref="B17" r:id="rId16" location="!/1610612753/traditional/?" display="http://stats.nba.com/team/ - !/1610612753/traditional/?"/>
    <hyperlink ref="B18" r:id="rId17" location="!/1610612749/traditional/?" display="http://stats.nba.com/team/ - !/1610612749/traditional/?"/>
    <hyperlink ref="B19" r:id="rId18" location="!/1610612754/traditional/?" display="http://stats.nba.com/team/ - !/1610612754/traditional/?"/>
    <hyperlink ref="B20" r:id="rId19" location="!/1610612766/traditional/?" display="http://stats.nba.com/team/ - !/1610612766/traditional/?"/>
    <hyperlink ref="B21" r:id="rId20" location="!/1610612765/traditional/?" display="http://stats.nba.com/team/ - !/1610612765/traditional/?"/>
    <hyperlink ref="B22" r:id="rId21" location="!/1610612764/traditional/?" display="http://stats.nba.com/team/ - !/1610612764/traditional/?"/>
    <hyperlink ref="B23" r:id="rId22" location="!/1610612752/traditional/?" display="http://stats.nba.com/team/ - !/1610612752/traditional/?"/>
    <hyperlink ref="B24" r:id="rId23" location="!/1610612740/traditional/?" display="http://stats.nba.com/team/ - !/1610612740/traditional/?"/>
    <hyperlink ref="B25" r:id="rId24" location="!/1610612757/traditional/?" display="http://stats.nba.com/team/ - !/1610612757/traditional/?"/>
    <hyperlink ref="B26" r:id="rId25" location="!/1610612750/traditional/?" display="http://stats.nba.com/team/ - !/1610612750/traditional/?"/>
    <hyperlink ref="B27" r:id="rId26" location="!/1610612755/traditional/?" display="http://stats.nba.com/team/ - !/1610612755/traditional/?"/>
    <hyperlink ref="B28" r:id="rId27" location="!/1610612756/traditional/?" display="http://stats.nba.com/team/ - !/1610612756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2017-03-06T20:30:11Z</dcterms:modified>
</cp:coreProperties>
</file>