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G518" i="6"/>
  <c r="O519" i="6"/>
  <c r="U518" i="6" s="1"/>
  <c r="G504" i="6"/>
  <c r="N505" i="6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R1485" i="6" s="1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R1779" i="6" l="1"/>
  <c r="R1565" i="6"/>
  <c r="R1470" i="6"/>
  <c r="R1486" i="6"/>
  <c r="R1550" i="6"/>
  <c r="S384" i="6"/>
  <c r="T504" i="6"/>
  <c r="T534" i="6"/>
  <c r="R330" i="6"/>
  <c r="S618" i="6"/>
  <c r="R1378" i="6"/>
  <c r="R1790" i="6"/>
  <c r="R1752" i="6"/>
  <c r="S868" i="6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V525" i="6"/>
  <c r="V524" i="6"/>
  <c r="V67" i="6"/>
  <c r="V66" i="6"/>
  <c r="V829" i="6"/>
  <c r="V828" i="6"/>
  <c r="V453" i="6"/>
  <c r="V452" i="6"/>
  <c r="V205" i="6"/>
  <c r="V204" i="6"/>
  <c r="V1680" i="6"/>
  <c r="V1681" i="6"/>
  <c r="V1128" i="6"/>
  <c r="V1129" i="6"/>
  <c r="V1209" i="6"/>
  <c r="V1208" i="6"/>
  <c r="V1145" i="6"/>
  <c r="V1144" i="6"/>
  <c r="V1022" i="6"/>
  <c r="V1023" i="6"/>
  <c r="V890" i="6"/>
  <c r="V891" i="6"/>
  <c r="V168" i="6"/>
  <c r="V169" i="6"/>
  <c r="V181" i="6"/>
  <c r="V180" i="6"/>
  <c r="V505" i="6"/>
  <c r="V504" i="6"/>
  <c r="V285" i="6"/>
  <c r="V284" i="6"/>
  <c r="V741" i="6"/>
  <c r="V740" i="6"/>
  <c r="V275" i="6"/>
  <c r="V274" i="6"/>
  <c r="V693" i="6"/>
  <c r="V692" i="6"/>
  <c r="V1723" i="6"/>
  <c r="V1722" i="6"/>
  <c r="V1514" i="6"/>
  <c r="V1515" i="6"/>
  <c r="V1312" i="6"/>
  <c r="V1313" i="6"/>
  <c r="V91" i="6"/>
  <c r="V90" i="6"/>
  <c r="V1757" i="6"/>
  <c r="V1756" i="6"/>
  <c r="V1708" i="6"/>
  <c r="V1709" i="6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V416" i="6"/>
  <c r="V417" i="6"/>
  <c r="V1626" i="6"/>
  <c r="V1627" i="6"/>
  <c r="V1387" i="6"/>
  <c r="V1386" i="6"/>
  <c r="V582" i="6"/>
  <c r="V583" i="6"/>
  <c r="V304" i="6"/>
  <c r="V305" i="6"/>
  <c r="V1392" i="6"/>
  <c r="V1393" i="6"/>
  <c r="V1476" i="6"/>
  <c r="V1477" i="6"/>
  <c r="V262" i="6"/>
  <c r="V263" i="6"/>
  <c r="V249" i="6"/>
  <c r="V248" i="6"/>
  <c r="V396" i="6"/>
  <c r="V397" i="6"/>
  <c r="V167" i="6"/>
  <c r="V166" i="6"/>
  <c r="V291" i="6"/>
  <c r="V290" i="6"/>
  <c r="V1389" i="6"/>
  <c r="V1388" i="6"/>
  <c r="V368" i="6"/>
  <c r="V369" i="6"/>
  <c r="V1310" i="6"/>
  <c r="V1311" i="6"/>
  <c r="V408" i="6"/>
  <c r="V409" i="6"/>
  <c r="V1350" i="6"/>
  <c r="V1351" i="6"/>
  <c r="V1522" i="6"/>
  <c r="V1523" i="6"/>
  <c r="V580" i="6"/>
  <c r="V581" i="6"/>
  <c r="V132" i="6"/>
  <c r="V133" i="6"/>
  <c r="V1482" i="6"/>
  <c r="V1483" i="6"/>
  <c r="V1498" i="6"/>
  <c r="V1499" i="6"/>
  <c r="V1714" i="6"/>
  <c r="V1715" i="6"/>
  <c r="V1692" i="6"/>
  <c r="V1693" i="6"/>
  <c r="V1618" i="6"/>
  <c r="V1619" i="6"/>
  <c r="V680" i="6"/>
  <c r="V681" i="6"/>
  <c r="V174" i="6"/>
  <c r="V175" i="6"/>
  <c r="V414" i="6"/>
  <c r="V415" i="6"/>
  <c r="V172" i="6"/>
  <c r="V173" i="6"/>
  <c r="V1540" i="6"/>
  <c r="V1541" i="6"/>
  <c r="V593" i="6"/>
  <c r="V592" i="6"/>
  <c r="V1743" i="6"/>
  <c r="V1742" i="6"/>
  <c r="V1295" i="6"/>
  <c r="V1294" i="6"/>
  <c r="V292" i="6"/>
  <c r="V293" i="6"/>
  <c r="V1275" i="6"/>
  <c r="V1274" i="6"/>
  <c r="V1564" i="6"/>
  <c r="V1565" i="6"/>
  <c r="V347" i="6"/>
  <c r="V346" i="6"/>
  <c r="V928" i="6"/>
  <c r="V929" i="6"/>
  <c r="V1690" i="6"/>
  <c r="V1691" i="6"/>
  <c r="V1484" i="6"/>
  <c r="V1485" i="6"/>
  <c r="V1642" i="6"/>
  <c r="V1643" i="6"/>
  <c r="V1381" i="6"/>
  <c r="V1380" i="6"/>
  <c r="W1380" i="6" s="1"/>
  <c r="V58" i="6"/>
  <c r="V59" i="6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V1191" i="6"/>
  <c r="V1190" i="6"/>
  <c r="W1190" i="6" s="1"/>
  <c r="V980" i="6"/>
  <c r="V981" i="6"/>
  <c r="V814" i="6"/>
  <c r="V815" i="6"/>
  <c r="V1447" i="6"/>
  <c r="V1446" i="6"/>
  <c r="V1139" i="6"/>
  <c r="V1138" i="6"/>
  <c r="W1138" i="6" s="1"/>
  <c r="V1403" i="6"/>
  <c r="V1402" i="6"/>
  <c r="V1018" i="6"/>
  <c r="V1019" i="6"/>
  <c r="V1084" i="6"/>
  <c r="V1085" i="6"/>
  <c r="V914" i="6"/>
  <c r="V915" i="6"/>
  <c r="V561" i="6"/>
  <c r="V560" i="6"/>
  <c r="V833" i="6"/>
  <c r="V832" i="6"/>
  <c r="W832" i="6" s="1"/>
  <c r="V719" i="6"/>
  <c r="V718" i="6"/>
  <c r="V493" i="6"/>
  <c r="V492" i="6"/>
  <c r="W492" i="6" s="1"/>
  <c r="V54" i="6"/>
  <c r="V55" i="6"/>
  <c r="V877" i="6"/>
  <c r="V876" i="6"/>
  <c r="W876" i="6" s="1"/>
  <c r="V515" i="6"/>
  <c r="V514" i="6"/>
  <c r="V171" i="6"/>
  <c r="V170" i="6"/>
  <c r="V1695" i="6"/>
  <c r="V1694" i="6"/>
  <c r="V1120" i="6"/>
  <c r="V1121" i="6"/>
  <c r="V1205" i="6"/>
  <c r="V1204" i="6"/>
  <c r="V1141" i="6"/>
  <c r="V1140" i="6"/>
  <c r="W1140" i="6" s="1"/>
  <c r="V1020" i="6"/>
  <c r="V1021" i="6"/>
  <c r="V850" i="6"/>
  <c r="V851" i="6"/>
  <c r="V239" i="6"/>
  <c r="V238" i="6"/>
  <c r="V529" i="6"/>
  <c r="V528" i="6"/>
  <c r="W528" i="6" s="1"/>
  <c r="V215" i="6"/>
  <c r="V214" i="6"/>
  <c r="V737" i="6"/>
  <c r="V736" i="6"/>
  <c r="W736" i="6" s="1"/>
  <c r="V328" i="6"/>
  <c r="V329" i="6"/>
  <c r="V1696" i="6"/>
  <c r="V1697" i="6"/>
  <c r="V125" i="6"/>
  <c r="V124" i="6"/>
  <c r="V406" i="6"/>
  <c r="V407" i="6"/>
  <c r="W406" i="6" s="1"/>
  <c r="V1729" i="6"/>
  <c r="V1728" i="6"/>
  <c r="V628" i="6"/>
  <c r="V629" i="6"/>
  <c r="V1417" i="6"/>
  <c r="V1416" i="6"/>
  <c r="V456" i="6"/>
  <c r="V457" i="6"/>
  <c r="W456" i="6" s="1"/>
  <c r="V1543" i="6"/>
  <c r="V1542" i="6"/>
  <c r="V1030" i="6"/>
  <c r="V1031" i="6"/>
  <c r="V903" i="6"/>
  <c r="V902" i="6"/>
  <c r="V48" i="6"/>
  <c r="V49" i="6"/>
  <c r="V1251" i="6"/>
  <c r="V1250" i="6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564" i="6" l="1"/>
  <c r="W292" i="6"/>
  <c r="W1742" i="6"/>
  <c r="W414" i="6"/>
  <c r="W680" i="6"/>
  <c r="W1692" i="6"/>
  <c r="W1498" i="6"/>
  <c r="W132" i="6"/>
  <c r="W1522" i="6"/>
  <c r="W408" i="6"/>
  <c r="W368" i="6"/>
  <c r="W290" i="6"/>
  <c r="W396" i="6"/>
  <c r="W262" i="6"/>
  <c r="W582" i="6"/>
  <c r="W1626" i="6"/>
  <c r="W1786" i="6"/>
  <c r="W694" i="6"/>
  <c r="W1250" i="6"/>
  <c r="W902" i="6"/>
  <c r="W1542" i="6"/>
  <c r="W1416" i="6"/>
  <c r="W124" i="6"/>
  <c r="W328" i="6"/>
  <c r="W214" i="6"/>
  <c r="W238" i="6"/>
  <c r="W1204" i="6"/>
  <c r="W1694" i="6"/>
  <c r="W514" i="6"/>
  <c r="W718" i="6"/>
  <c r="W560" i="6"/>
  <c r="W1402" i="6"/>
  <c r="W1446" i="6"/>
  <c r="W980" i="6"/>
  <c r="W1622" i="6"/>
  <c r="W1400" i="6"/>
  <c r="W1708" i="6"/>
  <c r="W90" i="6"/>
  <c r="W58" i="6"/>
  <c r="W1514" i="6"/>
  <c r="W740" i="6"/>
  <c r="W504" i="6"/>
  <c r="W1022" i="6"/>
  <c r="W1208" i="6"/>
  <c r="W1642" i="6"/>
  <c r="W1690" i="6"/>
  <c r="W346" i="6"/>
  <c r="W1274" i="6"/>
  <c r="W1294" i="6"/>
  <c r="W452" i="6"/>
  <c r="W66" i="6"/>
  <c r="W784" i="6"/>
  <c r="W592" i="6"/>
  <c r="U16" i="6"/>
  <c r="W1796" i="6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D742" i="6"/>
  <c r="AA742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AD965" i="6"/>
  <c r="Z742" i="6"/>
  <c r="AD743" i="6"/>
  <c r="AD531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A964" i="6" l="1"/>
  <c r="Z530" i="6"/>
  <c r="AD530" i="6"/>
  <c r="Z964" i="6"/>
  <c r="Z965" i="6" s="1"/>
  <c r="Z1520" i="6"/>
  <c r="AD1520" i="6"/>
  <c r="AD623" i="6"/>
  <c r="Z1350" i="6"/>
  <c r="Z1351" i="6" s="1"/>
  <c r="Z324" i="6"/>
  <c r="Z74" i="6"/>
  <c r="Z1516" i="6"/>
  <c r="AA324" i="6"/>
  <c r="AC324" i="6" s="1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AB964" i="6" l="1"/>
  <c r="AA325" i="6"/>
  <c r="AB1350" i="6"/>
  <c r="Z20" i="6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<sst xmlns="http://schemas.openxmlformats.org/spreadsheetml/2006/main" count="3910" uniqueCount="135">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</sst>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0.502</v>
      </c>
      <c r="I2" s="31">
        <f>VLOOKUP($C2,'Four Factors - Road'!$B:$O,8,FALSE)</f>
        <v>0.28899999999999998</v>
      </c>
      <c r="J2" s="31">
        <f>VLOOKUP($C2,'Four Factors - Road'!$B:$O,9,FALSE)/100</f>
        <v>0.158</v>
      </c>
      <c r="K2" s="31">
        <f>VLOOKUP($C2,'Four Factors - Road'!$B:$O,10,FALSE)/100</f>
        <v>0.21600000000000003</v>
      </c>
      <c r="L2" s="31">
        <f>VLOOKUP($C2,'Four Factors - Road'!$B:$O,11,FALSE)/100</f>
        <v>0.499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0.23100000000000001</v>
      </c>
      <c r="P2" s="17">
        <f>VLOOKUP($C2,'Advanced - Road'!B:T,18,FALSE)</f>
        <v>100.27</v>
      </c>
      <c r="Q2" s="17">
        <f>(P2+'Advanced - Road'!$S$33)/2</f>
        <v>99.524904671115351</v>
      </c>
      <c r="R2" s="31">
        <f>AVERAGE(H2,L3)</f>
        <v>0.51249999999999996</v>
      </c>
      <c r="S2" s="31">
        <f>AVERAGE(I2,M3)</f>
        <v>0.25600000000000001</v>
      </c>
      <c r="T2" s="31">
        <f>AVERAGE(J2,N3)</f>
        <v>0.159</v>
      </c>
      <c r="U2" s="31">
        <f>AVERAGE(K2,O3)</f>
        <v>0.23200000000000001</v>
      </c>
      <c r="V2" s="17">
        <f>Q2*Q3/'Advanced - Home'!$S$33</f>
        <v>99.75378207009598</v>
      </c>
      <c r="W2" s="17">
        <f>AVERAGE(V2:V3)</f>
        <v>99.751702663343565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1</v>
      </c>
      <c r="AA2" s="19">
        <f>Y2+Y3</f>
        <v>211</v>
      </c>
      <c r="AB2" s="4">
        <f>D2-Z2</f>
        <v>-1</v>
      </c>
      <c r="AC2" s="4">
        <f>AA2-E2</f>
        <v>211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0.51200000000000001</v>
      </c>
      <c r="I3" s="31">
        <f>VLOOKUP($C3,'Four Factors - Home'!$B:$O,8,FALSE)</f>
        <v>0.30199999999999999</v>
      </c>
      <c r="J3" s="31">
        <f>VLOOKUP($C3,'Four Factors - Home'!$B:$O,9,FALSE)/100</f>
        <v>0.152</v>
      </c>
      <c r="K3" s="31">
        <f>VLOOKUP($C3,'Four Factors - Home'!$B:$O,10,FALSE)/100</f>
        <v>0.247</v>
      </c>
      <c r="L3" s="31">
        <f>VLOOKUP($C3,'Four Factors - Home'!$B:$O,11,FALSE)/100</f>
        <v>0.52300000000000002</v>
      </c>
      <c r="M3" s="31">
        <f>VLOOKUP($C3,'Four Factors - Home'!$B:$O,12,FALSE)</f>
        <v>0.223</v>
      </c>
      <c r="N3" s="31">
        <f>VLOOKUP($C3,'Four Factors - Home'!$B:$O,13,FALSE)/100</f>
        <v>0.16</v>
      </c>
      <c r="O3" s="31">
        <f>VLOOKUP($C3,'Four Factors - Home'!$B:$O,14,FALSE)/100</f>
        <v>0.248</v>
      </c>
      <c r="P3" s="17">
        <f>VLOOKUP($C3,'Advanced - Home'!B:T,18,FALSE)</f>
        <v>99.23</v>
      </c>
      <c r="Q3" s="17">
        <f>(P3+'Advanced - Home'!$S$33)/2</f>
        <v>99.002845567206862</v>
      </c>
      <c r="R3" s="31">
        <f>AVERAGE(H3,L2)</f>
        <v>0.50550000000000006</v>
      </c>
      <c r="S3" s="31">
        <f>AVERAGE(I3,M2)</f>
        <v>0.27100000000000002</v>
      </c>
      <c r="T3" s="31">
        <f>AVERAGE(J3,N2)</f>
        <v>0.14949999999999999</v>
      </c>
      <c r="U3" s="31">
        <f>AVERAGE(K3,O2)</f>
        <v>0.23899999999999999</v>
      </c>
      <c r="V3" s="17">
        <f>Q3*Q2/'Advanced - Road'!$S$33</f>
        <v>99.749623256591164</v>
      </c>
      <c r="W3" s="17">
        <f>W2</f>
        <v>99.751702663343565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106</v>
      </c>
      <c r="Z3" s="19">
        <f>-Z2</f>
        <v>-1</v>
      </c>
      <c r="AA3" s="19">
        <f>AA2</f>
        <v>211</v>
      </c>
      <c r="AB3" s="4"/>
      <c r="AC3" s="4"/>
      <c r="AD3" s="4">
        <f t="shared" ref="AD3:AD29" si="1">Y3-X3</f>
        <v>106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0.502</v>
      </c>
      <c r="I4" s="32">
        <f>VLOOKUP($C4,'Four Factors - Road'!$B:$O,8,FALSE)</f>
        <v>0.28899999999999998</v>
      </c>
      <c r="J4" s="32">
        <f>VLOOKUP($C4,'Four Factors - Road'!$B:$O,9,FALSE)/100</f>
        <v>0.158</v>
      </c>
      <c r="K4" s="32">
        <f>VLOOKUP($C4,'Four Factors - Road'!$B:$O,10,FALSE)/100</f>
        <v>0.21600000000000003</v>
      </c>
      <c r="L4" s="32">
        <f>VLOOKUP($C4,'Four Factors - Road'!$B:$O,11,FALSE)/100</f>
        <v>0.499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0.23100000000000001</v>
      </c>
      <c r="P4" s="21">
        <f>VLOOKUP($C4,'Advanced - Road'!B:T,18,FALSE)</f>
        <v>100.27</v>
      </c>
      <c r="Q4" s="21">
        <f>(P4+'Advanced - Road'!$S$33)/2</f>
        <v>99.524904671115351</v>
      </c>
      <c r="R4" s="32">
        <f>AVERAGE(H4,L5)</f>
        <v>0.505</v>
      </c>
      <c r="S4" s="32">
        <f>AVERAGE(I4,M5)</f>
        <v>0.28300000000000003</v>
      </c>
      <c r="T4" s="32">
        <f>AVERAGE(J4,N5)</f>
        <v>0.14250000000000002</v>
      </c>
      <c r="U4" s="32">
        <f>AVERAGE(K4,O5)</f>
        <v>0.22950000000000001</v>
      </c>
      <c r="V4" s="21">
        <f>Q4*Q5/'Advanced - Home'!$S$33</f>
        <v>101.58758676861173</v>
      </c>
      <c r="W4" s="21">
        <f>AVERAGE(V4:V5)</f>
        <v>101.58546913548039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0.499</v>
      </c>
      <c r="I5" s="32">
        <f>VLOOKUP($C5,'Four Factors - Home'!$B:$O,8,FALSE)</f>
        <v>0.28399999999999997</v>
      </c>
      <c r="J5" s="32">
        <f>VLOOKUP($C5,'Four Factors - Home'!$B:$O,9,FALSE)/100</f>
        <v>0.16600000000000001</v>
      </c>
      <c r="K5" s="32">
        <f>VLOOKUP($C5,'Four Factors - Home'!$B:$O,10,FALSE)/100</f>
        <v>0.20399999999999999</v>
      </c>
      <c r="L5" s="32">
        <f>VLOOKUP($C5,'Four Factors - Home'!$B:$O,11,FALSE)/100</f>
        <v>0.50800000000000001</v>
      </c>
      <c r="M5" s="32">
        <f>VLOOKUP($C5,'Four Factors - Home'!$B:$O,12,FALSE)</f>
        <v>0.27700000000000002</v>
      </c>
      <c r="N5" s="32">
        <f>VLOOKUP($C5,'Four Factors - Home'!$B:$O,13,FALSE)/100</f>
        <v>0.127</v>
      </c>
      <c r="O5" s="32">
        <f>VLOOKUP($C5,'Four Factors - Home'!$B:$O,14,FALSE)/100</f>
        <v>0.24299999999999999</v>
      </c>
      <c r="P5" s="21">
        <f>VLOOKUP($C5,'Advanced - Home'!B:T,18,FALSE)</f>
        <v>102.87</v>
      </c>
      <c r="Q5" s="21">
        <f>(P5+'Advanced - Home'!$S$33)/2</f>
        <v>100.82284556720685</v>
      </c>
      <c r="R5" s="32">
        <f>AVERAGE(H5,L4)</f>
        <v>0.499</v>
      </c>
      <c r="S5" s="32">
        <f>AVERAGE(I5,M4)</f>
        <v>0.26200000000000001</v>
      </c>
      <c r="T5" s="32">
        <f>AVERAGE(J5,N4)</f>
        <v>0.1565</v>
      </c>
      <c r="U5" s="32">
        <f>AVERAGE(K5,O4)</f>
        <v>0.2175</v>
      </c>
      <c r="V5" s="21">
        <f>Q5*Q4/'Advanced - Road'!$S$33</f>
        <v>101.58335150234907</v>
      </c>
      <c r="W5" s="21">
        <f>W4</f>
        <v>101.58546913548039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0.502</v>
      </c>
      <c r="I6" s="31">
        <f>VLOOKUP($C6,'Four Factors - Road'!$B:$O,8,FALSE)</f>
        <v>0.28899999999999998</v>
      </c>
      <c r="J6" s="31">
        <f>VLOOKUP($C6,'Four Factors - Road'!$B:$O,9,FALSE)/100</f>
        <v>0.158</v>
      </c>
      <c r="K6" s="31">
        <f>VLOOKUP($C6,'Four Factors - Road'!$B:$O,10,FALSE)/100</f>
        <v>0.21600000000000003</v>
      </c>
      <c r="L6" s="31">
        <f>VLOOKUP($C6,'Four Factors - Road'!$B:$O,11,FALSE)/100</f>
        <v>0.499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0.23100000000000001</v>
      </c>
      <c r="P6" s="17">
        <f>VLOOKUP($C6,'Advanced - Road'!B:T,18,FALSE)</f>
        <v>100.27</v>
      </c>
      <c r="Q6" s="17">
        <f>(P6+'Advanced - Road'!$S$33)/2</f>
        <v>99.524904671115351</v>
      </c>
      <c r="R6" s="31">
        <f>AVERAGE(H6,L7)</f>
        <v>0.50049999999999994</v>
      </c>
      <c r="S6" s="31">
        <f>AVERAGE(I6,M7)</f>
        <v>0.27300000000000002</v>
      </c>
      <c r="T6" s="31">
        <f>AVERAGE(J6,N7)</f>
        <v>0.14749999999999999</v>
      </c>
      <c r="U6" s="31">
        <f>AVERAGE(K6,O7)</f>
        <v>0.23450000000000001</v>
      </c>
      <c r="V6" s="17">
        <f>Q6*Q7/'Advanced - Home'!$S$33</f>
        <v>99.975450769916563</v>
      </c>
      <c r="W6" s="17">
        <f>AVERAGE(V6:V7)</f>
        <v>99.973366742393083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106</v>
      </c>
      <c r="Z6" s="19">
        <f>Y7-Y6</f>
        <v>2</v>
      </c>
      <c r="AA6" s="19">
        <f>Y6+Y7</f>
        <v>214</v>
      </c>
      <c r="AB6" s="4">
        <f>D6-Z6</f>
        <v>-2</v>
      </c>
      <c r="AC6" s="4">
        <f>AA6-E6</f>
        <v>214</v>
      </c>
      <c r="AD6" s="4">
        <f t="shared" si="1"/>
        <v>106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0.53100000000000003</v>
      </c>
      <c r="I7" s="31">
        <f>VLOOKUP($C7,'Four Factors - Home'!$B:$O,8,FALSE)</f>
        <v>0.26100000000000001</v>
      </c>
      <c r="J7" s="31">
        <f>VLOOKUP($C7,'Four Factors - Home'!$B:$O,9,FALSE)/100</f>
        <v>0.14000000000000001</v>
      </c>
      <c r="K7" s="31">
        <f>VLOOKUP($C7,'Four Factors - Home'!$B:$O,10,FALSE)/100</f>
        <v>0.22899999999999998</v>
      </c>
      <c r="L7" s="31">
        <f>VLOOKUP($C7,'Four Factors - Home'!$B:$O,11,FALSE)/100</f>
        <v>0.499</v>
      </c>
      <c r="M7" s="31">
        <f>VLOOKUP($C7,'Four Factors - Home'!$B:$O,12,FALSE)</f>
        <v>0.25700000000000001</v>
      </c>
      <c r="N7" s="31">
        <f>VLOOKUP($C7,'Four Factors - Home'!$B:$O,13,FALSE)/100</f>
        <v>0.13699999999999998</v>
      </c>
      <c r="O7" s="31">
        <f>VLOOKUP($C7,'Four Factors - Home'!$B:$O,14,FALSE)/100</f>
        <v>0.253</v>
      </c>
      <c r="P7" s="17">
        <f>VLOOKUP($C7,'Advanced - Home'!B:T,18,FALSE)</f>
        <v>99.67</v>
      </c>
      <c r="Q7" s="17">
        <f>(P7+'Advanced - Home'!$S$33)/2</f>
        <v>99.222845567206861</v>
      </c>
      <c r="R7" s="31">
        <f>AVERAGE(H7,L6)</f>
        <v>0.51500000000000001</v>
      </c>
      <c r="S7" s="31">
        <f>AVERAGE(I7,M6)</f>
        <v>0.2505</v>
      </c>
      <c r="T7" s="31">
        <f>AVERAGE(J7,N6)</f>
        <v>0.14350000000000002</v>
      </c>
      <c r="U7" s="31">
        <f>AVERAGE(K7,O6)</f>
        <v>0.22999999999999998</v>
      </c>
      <c r="V7" s="17">
        <f>Q7*Q6/'Advanced - Road'!$S$33</f>
        <v>99.971282714869602</v>
      </c>
      <c r="W7" s="17">
        <f>W6</f>
        <v>99.973366742393083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-2</v>
      </c>
      <c r="AA7" s="19">
        <f>AA6</f>
        <v>214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0.502</v>
      </c>
      <c r="I8" s="32">
        <f>VLOOKUP($C8,'Four Factors - Road'!$B:$O,8,FALSE)</f>
        <v>0.28899999999999998</v>
      </c>
      <c r="J8" s="32">
        <f>VLOOKUP($C8,'Four Factors - Road'!$B:$O,9,FALSE)/100</f>
        <v>0.158</v>
      </c>
      <c r="K8" s="32">
        <f>VLOOKUP($C8,'Four Factors - Road'!$B:$O,10,FALSE)/100</f>
        <v>0.21600000000000003</v>
      </c>
      <c r="L8" s="32">
        <f>VLOOKUP($C8,'Four Factors - Road'!$B:$O,11,FALSE)/100</f>
        <v>0.499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0.23100000000000001</v>
      </c>
      <c r="P8" s="21">
        <f>VLOOKUP($C8,'Advanced - Road'!B:T,18,FALSE)</f>
        <v>100.27</v>
      </c>
      <c r="Q8" s="21">
        <f>(P8+'Advanced - Road'!$S$33)/2</f>
        <v>99.524904671115351</v>
      </c>
      <c r="R8" s="32">
        <f>AVERAGE(H8,L9)</f>
        <v>0.503</v>
      </c>
      <c r="S8" s="32">
        <f>AVERAGE(I8,M9)</f>
        <v>0.24349999999999999</v>
      </c>
      <c r="T8" s="32">
        <f>AVERAGE(J8,N9)</f>
        <v>0.14450000000000002</v>
      </c>
      <c r="U8" s="32">
        <f>AVERAGE(K8,O9)</f>
        <v>0.20700000000000002</v>
      </c>
      <c r="V8" s="21">
        <f>Q8*Q9/'Advanced - Home'!$S$33</f>
        <v>99.280217120479278</v>
      </c>
      <c r="W8" s="21">
        <f>AVERAGE(V8:V9)</f>
        <v>99.278147585374171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3</v>
      </c>
      <c r="AA8" s="23">
        <f>Y8+Y9</f>
        <v>211</v>
      </c>
      <c r="AB8" s="22">
        <f>D8-Z8</f>
        <v>-3</v>
      </c>
      <c r="AC8" s="22">
        <f>AA8-E8</f>
        <v>211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0.504</v>
      </c>
      <c r="I9" s="32">
        <f>VLOOKUP($C9,'Four Factors - Home'!$B:$O,8,FALSE)</f>
        <v>0.29599999999999999</v>
      </c>
      <c r="J9" s="32">
        <f>VLOOKUP($C9,'Four Factors - Home'!$B:$O,9,FALSE)/100</f>
        <v>0.114</v>
      </c>
      <c r="K9" s="32">
        <f>VLOOKUP($C9,'Four Factors - Home'!$B:$O,10,FALSE)/100</f>
        <v>0.20499999999999999</v>
      </c>
      <c r="L9" s="32">
        <f>VLOOKUP($C9,'Four Factors - Home'!$B:$O,11,FALSE)/100</f>
        <v>0.504</v>
      </c>
      <c r="M9" s="32">
        <f>VLOOKUP($C9,'Four Factors - Home'!$B:$O,12,FALSE)</f>
        <v>0.19800000000000001</v>
      </c>
      <c r="N9" s="32">
        <f>VLOOKUP($C9,'Four Factors - Home'!$B:$O,13,FALSE)/100</f>
        <v>0.13100000000000001</v>
      </c>
      <c r="O9" s="32">
        <f>VLOOKUP($C9,'Four Factors - Home'!$B:$O,14,FALSE)/100</f>
        <v>0.19800000000000001</v>
      </c>
      <c r="P9" s="21">
        <f>VLOOKUP($C9,'Advanced - Home'!B:T,18,FALSE)</f>
        <v>98.29</v>
      </c>
      <c r="Q9" s="21">
        <f>(P9+'Advanced - Home'!$S$33)/2</f>
        <v>98.532845567206863</v>
      </c>
      <c r="R9" s="32">
        <f>AVERAGE(H9,L8)</f>
        <v>0.50150000000000006</v>
      </c>
      <c r="S9" s="32">
        <f>AVERAGE(I9,M8)</f>
        <v>0.26800000000000002</v>
      </c>
      <c r="T9" s="32">
        <f>AVERAGE(J9,N8)</f>
        <v>0.1305</v>
      </c>
      <c r="U9" s="32">
        <f>AVERAGE(K9,O8)</f>
        <v>0.218</v>
      </c>
      <c r="V9" s="21">
        <f>Q9*Q8/'Advanced - Road'!$S$33</f>
        <v>99.276078050269078</v>
      </c>
      <c r="W9" s="21">
        <f>W8</f>
        <v>99.278147585374171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107</v>
      </c>
      <c r="Z9" s="23">
        <f>-Z8</f>
        <v>-3</v>
      </c>
      <c r="AA9" s="23">
        <f>AA8</f>
        <v>211</v>
      </c>
      <c r="AB9" s="22"/>
      <c r="AC9" s="22"/>
      <c r="AD9" s="22">
        <f t="shared" si="1"/>
        <v>107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0.502</v>
      </c>
      <c r="I10" s="31">
        <f>VLOOKUP($C10,'Four Factors - Road'!$B:$O,8,FALSE)</f>
        <v>0.28899999999999998</v>
      </c>
      <c r="J10" s="31">
        <f>VLOOKUP($C10,'Four Factors - Road'!$B:$O,9,FALSE)/100</f>
        <v>0.158</v>
      </c>
      <c r="K10" s="31">
        <f>VLOOKUP($C10,'Four Factors - Road'!$B:$O,10,FALSE)/100</f>
        <v>0.21600000000000003</v>
      </c>
      <c r="L10" s="31">
        <f>VLOOKUP($C10,'Four Factors - Road'!$B:$O,11,FALSE)/100</f>
        <v>0.499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0.23100000000000001</v>
      </c>
      <c r="P10" s="17">
        <f>VLOOKUP($C10,'Advanced - Road'!B:T,18,FALSE)</f>
        <v>100.27</v>
      </c>
      <c r="Q10" s="17">
        <f>(P10+'Advanced - Road'!$S$33)/2</f>
        <v>99.524904671115351</v>
      </c>
      <c r="R10" s="31">
        <f>AVERAGE(H10,L11)</f>
        <v>0.50800000000000001</v>
      </c>
      <c r="S10" s="31">
        <f>AVERAGE(I10,M11)</f>
        <v>0.25800000000000001</v>
      </c>
      <c r="T10" s="31">
        <f>AVERAGE(J10,N11)</f>
        <v>0.14800000000000002</v>
      </c>
      <c r="U10" s="31">
        <f>AVERAGE(K10,O11)</f>
        <v>0.21350000000000002</v>
      </c>
      <c r="V10" s="17">
        <f>Q10*Q11/'Advanced - Home'!$S$33</f>
        <v>98.867107270813634</v>
      </c>
      <c r="W10" s="17">
        <f>AVERAGE(V10:V11)</f>
        <v>98.865046347145551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104</v>
      </c>
      <c r="Z10" s="19">
        <f>Y11-Y10</f>
        <v>1</v>
      </c>
      <c r="AA10" s="19">
        <f>Y10+Y11</f>
        <v>209</v>
      </c>
      <c r="AB10" s="4">
        <f>D10-Z10</f>
        <v>-1</v>
      </c>
      <c r="AC10" s="4">
        <f>AA10-E10</f>
        <v>209</v>
      </c>
      <c r="AD10" s="4">
        <f t="shared" si="1"/>
        <v>104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</v>
      </c>
      <c r="I11" s="31">
        <f>VLOOKUP($C11,'Four Factors - Home'!$B:$O,8,FALSE)</f>
        <v>0.27500000000000002</v>
      </c>
      <c r="J11" s="31">
        <f>VLOOKUP($C11,'Four Factors - Home'!$B:$O,9,FALSE)/100</f>
        <v>0.13100000000000001</v>
      </c>
      <c r="K11" s="31">
        <f>VLOOKUP($C11,'Four Factors - Home'!$B:$O,10,FALSE)/100</f>
        <v>0.28999999999999998</v>
      </c>
      <c r="L11" s="31">
        <f>VLOOKUP($C11,'Four Factors - Home'!$B:$O,11,FALSE)/100</f>
        <v>0.51400000000000001</v>
      </c>
      <c r="M11" s="31">
        <f>VLOOKUP($C11,'Four Factors - Home'!$B:$O,12,FALSE)</f>
        <v>0.22700000000000001</v>
      </c>
      <c r="N11" s="31">
        <f>VLOOKUP($C11,'Four Factors - Home'!$B:$O,13,FALSE)/100</f>
        <v>0.13800000000000001</v>
      </c>
      <c r="O11" s="31">
        <f>VLOOKUP($C11,'Four Factors - Home'!$B:$O,14,FALSE)/100</f>
        <v>0.21100000000000002</v>
      </c>
      <c r="P11" s="17">
        <f>VLOOKUP($C11,'Advanced - Home'!B:T,18,FALSE)</f>
        <v>97.47</v>
      </c>
      <c r="Q11" s="17">
        <f>(P11+'Advanced - Home'!$S$33)/2</f>
        <v>98.122845567206866</v>
      </c>
      <c r="R11" s="31">
        <f>AVERAGE(H11,L10)</f>
        <v>0.48449999999999999</v>
      </c>
      <c r="S11" s="31">
        <f>AVERAGE(I11,M10)</f>
        <v>0.25750000000000001</v>
      </c>
      <c r="T11" s="31">
        <f>AVERAGE(J11,N10)</f>
        <v>0.13900000000000001</v>
      </c>
      <c r="U11" s="31">
        <f>AVERAGE(K11,O10)</f>
        <v>0.26050000000000001</v>
      </c>
      <c r="V11" s="17">
        <f>Q11*Q10/'Advanced - Road'!$S$33</f>
        <v>98.862985423477454</v>
      </c>
      <c r="W11" s="17">
        <f>W10</f>
        <v>98.865046347145551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-1</v>
      </c>
      <c r="AA11" s="19">
        <f>AA10</f>
        <v>209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0.502</v>
      </c>
      <c r="I12" s="32">
        <f>VLOOKUP($C12,'Four Factors - Road'!$B:$O,8,FALSE)</f>
        <v>0.28899999999999998</v>
      </c>
      <c r="J12" s="32">
        <f>VLOOKUP($C12,'Four Factors - Road'!$B:$O,9,FALSE)/100</f>
        <v>0.158</v>
      </c>
      <c r="K12" s="32">
        <f>VLOOKUP($C12,'Four Factors - Road'!$B:$O,10,FALSE)/100</f>
        <v>0.21600000000000003</v>
      </c>
      <c r="L12" s="32">
        <f>VLOOKUP($C12,'Four Factors - Road'!$B:$O,11,FALSE)/100</f>
        <v>0.499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0.23100000000000001</v>
      </c>
      <c r="P12" s="21">
        <f>VLOOKUP($C12,'Advanced - Road'!B:T,18,FALSE)</f>
        <v>100.27</v>
      </c>
      <c r="Q12" s="21">
        <f>(P12+'Advanced - Road'!$S$33)/2</f>
        <v>99.524904671115351</v>
      </c>
      <c r="R12" s="32">
        <f>AVERAGE(H12,L13)</f>
        <v>0.499</v>
      </c>
      <c r="S12" s="32">
        <f>AVERAGE(I12,M13)</f>
        <v>0.2495</v>
      </c>
      <c r="T12" s="32">
        <f>AVERAGE(J12,N13)</f>
        <v>0.14200000000000002</v>
      </c>
      <c r="U12" s="32">
        <f>AVERAGE(K12,O13)</f>
        <v>0.22600000000000003</v>
      </c>
      <c r="V12" s="21">
        <f>Q12*Q13/'Advanced - Home'!$S$33</f>
        <v>99.386013545393638</v>
      </c>
      <c r="W12" s="21">
        <f>AVERAGE(V12:V13)</f>
        <v>99.383941804920525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0.55700000000000005</v>
      </c>
      <c r="I13" s="32">
        <f>VLOOKUP($C13,'Four Factors - Home'!$B:$O,8,FALSE)</f>
        <v>0.28000000000000003</v>
      </c>
      <c r="J13" s="32">
        <f>VLOOKUP($C13,'Four Factors - Home'!$B:$O,9,FALSE)/100</f>
        <v>0.13</v>
      </c>
      <c r="K13" s="32">
        <f>VLOOKUP($C13,'Four Factors - Home'!$B:$O,10,FALSE)/100</f>
        <v>0.23399999999999999</v>
      </c>
      <c r="L13" s="32">
        <f>VLOOKUP($C13,'Four Factors - Home'!$B:$O,11,FALSE)/100</f>
        <v>0.496</v>
      </c>
      <c r="M13" s="32">
        <f>VLOOKUP($C13,'Four Factors - Home'!$B:$O,12,FALSE)</f>
        <v>0.21</v>
      </c>
      <c r="N13" s="32">
        <f>VLOOKUP($C13,'Four Factors - Home'!$B:$O,13,FALSE)/100</f>
        <v>0.126</v>
      </c>
      <c r="O13" s="32">
        <f>VLOOKUP($C13,'Four Factors - Home'!$B:$O,14,FALSE)/100</f>
        <v>0.23600000000000002</v>
      </c>
      <c r="P13" s="21">
        <f>VLOOKUP($C13,'Advanced - Home'!B:T,18,FALSE)</f>
        <v>98.5</v>
      </c>
      <c r="Q13" s="21">
        <f>(P13+'Advanced - Home'!$S$33)/2</f>
        <v>98.637845567206853</v>
      </c>
      <c r="R13" s="32">
        <f>AVERAGE(H13,L12)</f>
        <v>0.52800000000000002</v>
      </c>
      <c r="S13" s="32">
        <f>AVERAGE(I13,M12)</f>
        <v>0.26</v>
      </c>
      <c r="T13" s="32">
        <f>AVERAGE(J13,N12)</f>
        <v>0.13850000000000001</v>
      </c>
      <c r="U13" s="32">
        <f>AVERAGE(K13,O12)</f>
        <v>0.23249999999999998</v>
      </c>
      <c r="V13" s="21">
        <f>Q13*Q12/'Advanced - Road'!$S$33</f>
        <v>99.381870064447412</v>
      </c>
      <c r="W13" s="21">
        <f>W12</f>
        <v>99.383941804920525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0.502</v>
      </c>
      <c r="I14" s="31">
        <f>VLOOKUP($C14,'Four Factors - Road'!$B:$O,8,FALSE)</f>
        <v>0.28899999999999998</v>
      </c>
      <c r="J14" s="31">
        <f>VLOOKUP($C14,'Four Factors - Road'!$B:$O,9,FALSE)/100</f>
        <v>0.158</v>
      </c>
      <c r="K14" s="31">
        <f>VLOOKUP($C14,'Four Factors - Road'!$B:$O,10,FALSE)/100</f>
        <v>0.21600000000000003</v>
      </c>
      <c r="L14" s="31">
        <f>VLOOKUP($C14,'Four Factors - Road'!$B:$O,11,FALSE)/100</f>
        <v>0.499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0.23100000000000001</v>
      </c>
      <c r="P14" s="17">
        <f>VLOOKUP($C14,'Advanced - Road'!B:T,18,FALSE)</f>
        <v>100.27</v>
      </c>
      <c r="Q14" s="17">
        <f>(P14+'Advanced - Road'!$S$33)/2</f>
        <v>99.524904671115351</v>
      </c>
      <c r="R14" s="31">
        <f>AVERAGE(H14,L15)</f>
        <v>0.50249999999999995</v>
      </c>
      <c r="S14" s="31">
        <f>AVERAGE(I14,M15)</f>
        <v>0.28200000000000003</v>
      </c>
      <c r="T14" s="31">
        <f>AVERAGE(J14,N15)</f>
        <v>0.1575</v>
      </c>
      <c r="U14" s="31">
        <f>AVERAGE(K14,O15)</f>
        <v>0.21850000000000003</v>
      </c>
      <c r="V14" s="17">
        <f>Q14*Q15/'Advanced - Home'!$S$33</f>
        <v>97.118947297228544</v>
      </c>
      <c r="W14" s="17">
        <f>AVERAGE(V14:V15)</f>
        <v>97.11692281464147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0.51500000000000001</v>
      </c>
      <c r="I15" s="31">
        <f>VLOOKUP($C15,'Four Factors - Home'!$B:$O,8,FALSE)</f>
        <v>0.255</v>
      </c>
      <c r="J15" s="31">
        <f>VLOOKUP($C15,'Four Factors - Home'!$B:$O,9,FALSE)/100</f>
        <v>0.129</v>
      </c>
      <c r="K15" s="31">
        <f>VLOOKUP($C15,'Four Factors - Home'!$B:$O,10,FALSE)/100</f>
        <v>0.188</v>
      </c>
      <c r="L15" s="31">
        <f>VLOOKUP($C15,'Four Factors - Home'!$B:$O,11,FALSE)/100</f>
        <v>0.503</v>
      </c>
      <c r="M15" s="31">
        <f>VLOOKUP($C15,'Four Factors - Home'!$B:$O,12,FALSE)</f>
        <v>0.27500000000000002</v>
      </c>
      <c r="N15" s="31">
        <f>VLOOKUP($C15,'Four Factors - Home'!$B:$O,13,FALSE)/100</f>
        <v>0.157</v>
      </c>
      <c r="O15" s="31">
        <f>VLOOKUP($C15,'Four Factors - Home'!$B:$O,14,FALSE)/100</f>
        <v>0.221</v>
      </c>
      <c r="P15" s="17">
        <f>VLOOKUP($C15,'Advanced - Home'!B:T,18,FALSE)</f>
        <v>94</v>
      </c>
      <c r="Q15" s="17">
        <f>(P15+'Advanced - Home'!$S$33)/2</f>
        <v>96.387845567206853</v>
      </c>
      <c r="R15" s="31">
        <f>AVERAGE(H15,L14)</f>
        <v>0.50700000000000001</v>
      </c>
      <c r="S15" s="31">
        <f>AVERAGE(I15,M14)</f>
        <v>0.2475</v>
      </c>
      <c r="T15" s="31">
        <f>AVERAGE(J15,N14)</f>
        <v>0.13800000000000001</v>
      </c>
      <c r="U15" s="31">
        <f>AVERAGE(K15,O14)</f>
        <v>0.20950000000000002</v>
      </c>
      <c r="V15" s="17">
        <f>Q15*Q14/'Advanced - Road'!$S$33</f>
        <v>97.114898332054381</v>
      </c>
      <c r="W15" s="17">
        <f>W14</f>
        <v>97.11692281464147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0.502</v>
      </c>
      <c r="I16" s="32">
        <f>VLOOKUP($C16,'Four Factors - Road'!$B:$O,8,FALSE)</f>
        <v>0.28899999999999998</v>
      </c>
      <c r="J16" s="32">
        <f>VLOOKUP($C16,'Four Factors - Road'!$B:$O,9,FALSE)/100</f>
        <v>0.158</v>
      </c>
      <c r="K16" s="32">
        <f>VLOOKUP($C16,'Four Factors - Road'!$B:$O,10,FALSE)/100</f>
        <v>0.21600000000000003</v>
      </c>
      <c r="L16" s="32">
        <f>VLOOKUP($C16,'Four Factors - Road'!$B:$O,11,FALSE)/100</f>
        <v>0.499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0.23100000000000001</v>
      </c>
      <c r="P16" s="21">
        <f>VLOOKUP($C16,'Advanced - Road'!B:T,18,FALSE)</f>
        <v>100.27</v>
      </c>
      <c r="Q16" s="21">
        <f>(P16+'Advanced - Road'!$S$33)/2</f>
        <v>99.524904671115351</v>
      </c>
      <c r="R16" s="32">
        <f>AVERAGE(H16,L17)</f>
        <v>0.51700000000000002</v>
      </c>
      <c r="S16" s="32">
        <f>AVERAGE(I16,M17)</f>
        <v>0.27200000000000002</v>
      </c>
      <c r="T16" s="32">
        <f>AVERAGE(J16,N17)</f>
        <v>0.13800000000000001</v>
      </c>
      <c r="U16" s="32">
        <f>AVERAGE(K16,O17)</f>
        <v>0.21350000000000002</v>
      </c>
      <c r="V16" s="21">
        <f>Q16*Q17/'Advanced - Home'!$S$33</f>
        <v>100.19208154474123</v>
      </c>
      <c r="W16" s="21">
        <f>AVERAGE(V16:V17)</f>
        <v>100.18999300146419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0.54500000000000004</v>
      </c>
      <c r="I17" s="32">
        <f>VLOOKUP($C17,'Four Factors - Home'!$B:$O,8,FALSE)</f>
        <v>0.28699999999999998</v>
      </c>
      <c r="J17" s="32">
        <f>VLOOKUP($C17,'Four Factors - Home'!$B:$O,9,FALSE)/100</f>
        <v>0.14599999999999999</v>
      </c>
      <c r="K17" s="32">
        <f>VLOOKUP($C17,'Four Factors - Home'!$B:$O,10,FALSE)/100</f>
        <v>0.27399999999999997</v>
      </c>
      <c r="L17" s="32">
        <f>VLOOKUP($C17,'Four Factors - Home'!$B:$O,11,FALSE)/100</f>
        <v>0.53200000000000003</v>
      </c>
      <c r="M17" s="32">
        <f>VLOOKUP($C17,'Four Factors - Home'!$B:$O,12,FALSE)</f>
        <v>0.255</v>
      </c>
      <c r="N17" s="32">
        <f>VLOOKUP($C17,'Four Factors - Home'!$B:$O,13,FALSE)/100</f>
        <v>0.11800000000000001</v>
      </c>
      <c r="O17" s="32">
        <f>VLOOKUP($C17,'Four Factors - Home'!$B:$O,14,FALSE)/100</f>
        <v>0.21100000000000002</v>
      </c>
      <c r="P17" s="21">
        <f>VLOOKUP($C17,'Advanced - Home'!B:T,18,FALSE)</f>
        <v>100.1</v>
      </c>
      <c r="Q17" s="21">
        <f>(P17+'Advanced - Home'!$S$33)/2</f>
        <v>99.437845567206864</v>
      </c>
      <c r="R17" s="32">
        <f>AVERAGE(H17,L16)</f>
        <v>0.52200000000000002</v>
      </c>
      <c r="S17" s="32">
        <f>AVERAGE(I17,M16)</f>
        <v>0.26349999999999996</v>
      </c>
      <c r="T17" s="32">
        <f>AVERAGE(J17,N16)</f>
        <v>0.14649999999999999</v>
      </c>
      <c r="U17" s="32">
        <f>AVERAGE(K17,O16)</f>
        <v>0.2525</v>
      </c>
      <c r="V17" s="21">
        <f>Q17*Q16/'Advanced - Road'!$S$33</f>
        <v>100.18790445818715</v>
      </c>
      <c r="W17" s="21">
        <f>W16</f>
        <v>100.18999300146419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0.502</v>
      </c>
      <c r="I18" s="31">
        <f>VLOOKUP($C18,'Four Factors - Road'!$B:$O,8,FALSE)</f>
        <v>0.28899999999999998</v>
      </c>
      <c r="J18" s="31">
        <f>VLOOKUP($C18,'Four Factors - Road'!$B:$O,9,FALSE)/100</f>
        <v>0.158</v>
      </c>
      <c r="K18" s="31">
        <f>VLOOKUP($C18,'Four Factors - Road'!$B:$O,10,FALSE)/100</f>
        <v>0.21600000000000003</v>
      </c>
      <c r="L18" s="31">
        <f>VLOOKUP($C18,'Four Factors - Road'!$B:$O,11,FALSE)/100</f>
        <v>0.499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0.23100000000000001</v>
      </c>
      <c r="P18" s="17">
        <f>VLOOKUP($C18,'Advanced - Road'!B:T,18,FALSE)</f>
        <v>100.27</v>
      </c>
      <c r="Q18" s="17">
        <f>(P18+'Advanced - Road'!$S$33)/2</f>
        <v>99.524904671115351</v>
      </c>
      <c r="R18" s="31">
        <f>AVERAGE(H18,L19)</f>
        <v>0.4955</v>
      </c>
      <c r="S18" s="31">
        <f>AVERAGE(I18,M19)</f>
        <v>0.27749999999999997</v>
      </c>
      <c r="T18" s="31">
        <f>AVERAGE(J18,N19)</f>
        <v>0.14700000000000002</v>
      </c>
      <c r="U18" s="31">
        <f>AVERAGE(K18,O19)</f>
        <v>0.20200000000000001</v>
      </c>
      <c r="V18" s="17">
        <f>Q18*Q19/'Advanced - Home'!$S$33</f>
        <v>99.129079370601588</v>
      </c>
      <c r="W18" s="17">
        <f>AVERAGE(V18:V19)</f>
        <v>99.127012986022223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</v>
      </c>
      <c r="I19" s="31">
        <f>VLOOKUP($C19,'Four Factors - Home'!$B:$O,8,FALSE)</f>
        <v>0.22600000000000001</v>
      </c>
      <c r="J19" s="31">
        <f>VLOOKUP($C19,'Four Factors - Home'!$B:$O,9,FALSE)/100</f>
        <v>0.12</v>
      </c>
      <c r="K19" s="31">
        <f>VLOOKUP($C19,'Four Factors - Home'!$B:$O,10,FALSE)/100</f>
        <v>0.24100000000000002</v>
      </c>
      <c r="L19" s="31">
        <f>VLOOKUP($C19,'Four Factors - Home'!$B:$O,11,FALSE)/100</f>
        <v>0.48899999999999999</v>
      </c>
      <c r="M19" s="31">
        <f>VLOOKUP($C19,'Four Factors - Home'!$B:$O,12,FALSE)</f>
        <v>0.26600000000000001</v>
      </c>
      <c r="N19" s="31">
        <f>VLOOKUP($C19,'Four Factors - Home'!$B:$O,13,FALSE)/100</f>
        <v>0.13600000000000001</v>
      </c>
      <c r="O19" s="31">
        <f>VLOOKUP($C19,'Four Factors - Home'!$B:$O,14,FALSE)/100</f>
        <v>0.188</v>
      </c>
      <c r="P19" s="17">
        <f>VLOOKUP($C19,'Advanced - Home'!B:T,18,FALSE)</f>
        <v>97.99</v>
      </c>
      <c r="Q19" s="17">
        <f>(P19+'Advanced - Home'!$S$33)/2</f>
        <v>98.382845567206857</v>
      </c>
      <c r="R19" s="31">
        <f>AVERAGE(H19,L18)</f>
        <v>0.4995</v>
      </c>
      <c r="S19" s="31">
        <f>AVERAGE(I19,M18)</f>
        <v>0.23299999999999998</v>
      </c>
      <c r="T19" s="31">
        <f>AVERAGE(J19,N18)</f>
        <v>0.13350000000000001</v>
      </c>
      <c r="U19" s="31">
        <f>AVERAGE(K19,O18)</f>
        <v>0.23600000000000002</v>
      </c>
      <c r="V19" s="17">
        <f>Q19*Q18/'Advanced - Road'!$S$33</f>
        <v>99.124946601442858</v>
      </c>
      <c r="W19" s="17">
        <f>W18</f>
        <v>99.127012986022223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0.502</v>
      </c>
      <c r="I20" s="32">
        <f>VLOOKUP($C20,'Four Factors - Road'!$B:$O,8,FALSE)</f>
        <v>0.28899999999999998</v>
      </c>
      <c r="J20" s="32">
        <f>VLOOKUP($C20,'Four Factors - Road'!$B:$O,9,FALSE)/100</f>
        <v>0.158</v>
      </c>
      <c r="K20" s="32">
        <f>VLOOKUP($C20,'Four Factors - Road'!$B:$O,10,FALSE)/100</f>
        <v>0.21600000000000003</v>
      </c>
      <c r="L20" s="32">
        <f>VLOOKUP($C20,'Four Factors - Road'!$B:$O,11,FALSE)/100</f>
        <v>0.499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0.23100000000000001</v>
      </c>
      <c r="P20" s="21">
        <f>VLOOKUP($C20,'Advanced - Road'!B:T,18,FALSE)</f>
        <v>100.27</v>
      </c>
      <c r="Q20" s="21">
        <f>(P20+'Advanced - Road'!$S$33)/2</f>
        <v>99.524904671115351</v>
      </c>
      <c r="R20" s="32">
        <f>AVERAGE(H20,L21)</f>
        <v>0.48849999999999999</v>
      </c>
      <c r="S20" s="32">
        <f>AVERAGE(I20,M21)</f>
        <v>0.27</v>
      </c>
      <c r="T20" s="32">
        <f>AVERAGE(J20,N21)</f>
        <v>0.1515</v>
      </c>
      <c r="U20" s="32">
        <f>AVERAGE(K20,O21)</f>
        <v>0.22700000000000004</v>
      </c>
      <c r="V20" s="21">
        <f>Q20*Q21/'Advanced - Home'!$S$33</f>
        <v>101.4011835437626</v>
      </c>
      <c r="W20" s="21">
        <f>AVERAGE(V20:V21)</f>
        <v>101.39906979627968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0.58599999999999997</v>
      </c>
      <c r="I21" s="32">
        <f>VLOOKUP($C21,'Four Factors - Home'!$B:$O,8,FALSE)</f>
        <v>0.255</v>
      </c>
      <c r="J21" s="32">
        <f>VLOOKUP($C21,'Four Factors - Home'!$B:$O,9,FALSE)/100</f>
        <v>0.14300000000000002</v>
      </c>
      <c r="K21" s="32">
        <f>VLOOKUP($C21,'Four Factors - Home'!$B:$O,10,FALSE)/100</f>
        <v>0.22600000000000001</v>
      </c>
      <c r="L21" s="32">
        <f>VLOOKUP($C21,'Four Factors - Home'!$B:$O,11,FALSE)/100</f>
        <v>0.47499999999999998</v>
      </c>
      <c r="M21" s="32">
        <f>VLOOKUP($C21,'Four Factors - Home'!$B:$O,12,FALSE)</f>
        <v>0.251</v>
      </c>
      <c r="N21" s="32">
        <f>VLOOKUP($C21,'Four Factors - Home'!$B:$O,13,FALSE)/100</f>
        <v>0.14499999999999999</v>
      </c>
      <c r="O21" s="32">
        <f>VLOOKUP($C21,'Four Factors - Home'!$B:$O,14,FALSE)/100</f>
        <v>0.23800000000000002</v>
      </c>
      <c r="P21" s="21">
        <f>VLOOKUP($C21,'Advanced - Home'!B:T,18,FALSE)</f>
        <v>102.5</v>
      </c>
      <c r="Q21" s="21">
        <f>(P21+'Advanced - Home'!$S$33)/2</f>
        <v>100.63784556720685</v>
      </c>
      <c r="R21" s="32">
        <f>AVERAGE(H21,L20)</f>
        <v>0.54249999999999998</v>
      </c>
      <c r="S21" s="32">
        <f>AVERAGE(I21,M20)</f>
        <v>0.2475</v>
      </c>
      <c r="T21" s="32">
        <f>AVERAGE(J21,N20)</f>
        <v>0.14500000000000002</v>
      </c>
      <c r="U21" s="32">
        <f>AVERAGE(K21,O20)</f>
        <v>0.22850000000000001</v>
      </c>
      <c r="V21" s="21">
        <f>Q21*Q20/'Advanced - Road'!$S$33</f>
        <v>101.39695604879675</v>
      </c>
      <c r="W21" s="21">
        <f>W20</f>
        <v>101.39906979627968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0.502</v>
      </c>
      <c r="I22" s="31">
        <f>VLOOKUP($C22,'Four Factors - Road'!$B:$O,8,FALSE)</f>
        <v>0.28899999999999998</v>
      </c>
      <c r="J22" s="31">
        <f>VLOOKUP($C22,'Four Factors - Road'!$B:$O,9,FALSE)/100</f>
        <v>0.158</v>
      </c>
      <c r="K22" s="31">
        <f>VLOOKUP($C22,'Four Factors - Road'!$B:$O,10,FALSE)/100</f>
        <v>0.21600000000000003</v>
      </c>
      <c r="L22" s="31">
        <f>VLOOKUP($C22,'Four Factors - Road'!$B:$O,11,FALSE)/100</f>
        <v>0.499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0.23100000000000001</v>
      </c>
      <c r="P22" s="17">
        <f>VLOOKUP($C22,'Advanced - Road'!B:T,18,FALSE)</f>
        <v>100.27</v>
      </c>
      <c r="Q22" s="17">
        <f>(P22+'Advanced - Road'!$S$33)/2</f>
        <v>99.524904671115351</v>
      </c>
      <c r="R22" s="31">
        <f>AVERAGE(H22,L23)</f>
        <v>0.50849999999999995</v>
      </c>
      <c r="S22" s="31">
        <f>AVERAGE(I22,M23)</f>
        <v>0.26300000000000001</v>
      </c>
      <c r="T22" s="31">
        <f>AVERAGE(J22,N23)</f>
        <v>0.1555</v>
      </c>
      <c r="U22" s="31">
        <f>AVERAGE(K22,O23)</f>
        <v>0.22900000000000001</v>
      </c>
      <c r="V22" s="17">
        <f>Q22*Q23/'Advanced - Home'!$S$33</f>
        <v>101.38606976877486</v>
      </c>
      <c r="W22" s="17">
        <f>AVERAGE(V22:V23)</f>
        <v>101.38395633634451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0.54700000000000004</v>
      </c>
      <c r="I23" s="31">
        <f>VLOOKUP($C23,'Four Factors - Home'!$B:$O,8,FALSE)</f>
        <v>0.316</v>
      </c>
      <c r="J23" s="31">
        <f>VLOOKUP($C23,'Four Factors - Home'!$B:$O,9,FALSE)/100</f>
        <v>0.13500000000000001</v>
      </c>
      <c r="K23" s="31">
        <f>VLOOKUP($C23,'Four Factors - Home'!$B:$O,10,FALSE)/100</f>
        <v>0.253</v>
      </c>
      <c r="L23" s="31">
        <f>VLOOKUP($C23,'Four Factors - Home'!$B:$O,11,FALSE)/100</f>
        <v>0.51500000000000001</v>
      </c>
      <c r="M23" s="31">
        <f>VLOOKUP($C23,'Four Factors - Home'!$B:$O,12,FALSE)</f>
        <v>0.23699999999999999</v>
      </c>
      <c r="N23" s="31">
        <f>VLOOKUP($C23,'Four Factors - Home'!$B:$O,13,FALSE)/100</f>
        <v>0.153</v>
      </c>
      <c r="O23" s="31">
        <f>VLOOKUP($C23,'Four Factors - Home'!$B:$O,14,FALSE)/100</f>
        <v>0.24199999999999999</v>
      </c>
      <c r="P23" s="17">
        <f>VLOOKUP($C23,'Advanced - Home'!B:T,18,FALSE)</f>
        <v>102.47</v>
      </c>
      <c r="Q23" s="17">
        <f>(P23+'Advanced - Home'!$S$33)/2</f>
        <v>100.62284556720687</v>
      </c>
      <c r="R23" s="31">
        <f>AVERAGE(H23,L22)</f>
        <v>0.52300000000000002</v>
      </c>
      <c r="S23" s="31">
        <f>AVERAGE(I23,M22)</f>
        <v>0.27800000000000002</v>
      </c>
      <c r="T23" s="31">
        <f>AVERAGE(J23,N22)</f>
        <v>0.14100000000000001</v>
      </c>
      <c r="U23" s="31">
        <f>AVERAGE(K23,O22)</f>
        <v>0.24199999999999999</v>
      </c>
      <c r="V23" s="17">
        <f>Q23*Q22/'Advanced - Road'!$S$33</f>
        <v>101.38184290391416</v>
      </c>
      <c r="W23" s="17">
        <f>W22</f>
        <v>101.38395633634451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0.502</v>
      </c>
      <c r="I24" s="32">
        <f>VLOOKUP($C24,'Four Factors - Road'!$B:$O,8,FALSE)</f>
        <v>0.28899999999999998</v>
      </c>
      <c r="J24" s="32">
        <f>VLOOKUP($C24,'Four Factors - Road'!$B:$O,9,FALSE)/100</f>
        <v>0.158</v>
      </c>
      <c r="K24" s="32">
        <f>VLOOKUP($C24,'Four Factors - Road'!$B:$O,10,FALSE)/100</f>
        <v>0.21600000000000003</v>
      </c>
      <c r="L24" s="32">
        <f>VLOOKUP($C24,'Four Factors - Road'!$B:$O,11,FALSE)/100</f>
        <v>0.499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0.23100000000000001</v>
      </c>
      <c r="P24" s="21">
        <f>VLOOKUP($C24,'Advanced - Road'!B:T,18,FALSE)</f>
        <v>100.27</v>
      </c>
      <c r="Q24" s="21">
        <f>(P24+'Advanced - Road'!$S$33)/2</f>
        <v>99.524904671115351</v>
      </c>
      <c r="R24" s="32">
        <f>AVERAGE(H24,L25)</f>
        <v>0.4975</v>
      </c>
      <c r="S24" s="32">
        <f>AVERAGE(I24,M25)</f>
        <v>0.28049999999999997</v>
      </c>
      <c r="T24" s="32">
        <f>AVERAGE(J24,N25)</f>
        <v>0.152</v>
      </c>
      <c r="U24" s="32">
        <f>AVERAGE(K24,O25)</f>
        <v>0.22750000000000001</v>
      </c>
      <c r="V24" s="21">
        <f>Q24*Q25/'Advanced - Home'!$S$33</f>
        <v>99.179458620560837</v>
      </c>
      <c r="W24" s="21">
        <f>AVERAGE(V24:V25)</f>
        <v>99.177391185806229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104</v>
      </c>
      <c r="Z24" s="23">
        <f>Y25-Y24</f>
        <v>2</v>
      </c>
      <c r="AA24" s="23">
        <f>Y24+Y25</f>
        <v>210</v>
      </c>
      <c r="AB24" s="22">
        <f>D24-Z24</f>
        <v>-2</v>
      </c>
      <c r="AC24" s="22">
        <f>AA24-E24</f>
        <v>210</v>
      </c>
      <c r="AD24" s="22">
        <f t="shared" si="1"/>
        <v>104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0.52500000000000002</v>
      </c>
      <c r="I25" s="32">
        <f>VLOOKUP($C25,'Four Factors - Home'!$B:$O,8,FALSE)</f>
        <v>0.251</v>
      </c>
      <c r="J25" s="32">
        <f>VLOOKUP($C25,'Four Factors - Home'!$B:$O,9,FALSE)/100</f>
        <v>0.129</v>
      </c>
      <c r="K25" s="32">
        <f>VLOOKUP($C25,'Four Factors - Home'!$B:$O,10,FALSE)/100</f>
        <v>0.19699999999999998</v>
      </c>
      <c r="L25" s="32">
        <f>VLOOKUP($C25,'Four Factors - Home'!$B:$O,11,FALSE)/100</f>
        <v>0.49299999999999999</v>
      </c>
      <c r="M25" s="32">
        <f>VLOOKUP($C25,'Four Factors - Home'!$B:$O,12,FALSE)</f>
        <v>0.27200000000000002</v>
      </c>
      <c r="N25" s="32">
        <f>VLOOKUP($C25,'Four Factors - Home'!$B:$O,13,FALSE)/100</f>
        <v>0.14599999999999999</v>
      </c>
      <c r="O25" s="32">
        <f>VLOOKUP($C25,'Four Factors - Home'!$B:$O,14,FALSE)/100</f>
        <v>0.23899999999999999</v>
      </c>
      <c r="P25" s="21">
        <f>VLOOKUP($C25,'Advanced - Home'!B:T,18,FALSE)</f>
        <v>98.09</v>
      </c>
      <c r="Q25" s="21">
        <f>(P25+'Advanced - Home'!$S$33)/2</f>
        <v>98.432845567206869</v>
      </c>
      <c r="R25" s="32">
        <f>AVERAGE(H25,L24)</f>
        <v>0.51200000000000001</v>
      </c>
      <c r="S25" s="32">
        <f>AVERAGE(I25,M24)</f>
        <v>0.2455</v>
      </c>
      <c r="T25" s="32">
        <f>AVERAGE(J25,N24)</f>
        <v>0.13800000000000001</v>
      </c>
      <c r="U25" s="32">
        <f>AVERAGE(K25,O24)</f>
        <v>0.214</v>
      </c>
      <c r="V25" s="21">
        <f>Q25*Q24/'Advanced - Road'!$S$33</f>
        <v>99.175323751051621</v>
      </c>
      <c r="W25" s="21">
        <f>W24</f>
        <v>99.177391185806229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-2</v>
      </c>
      <c r="AA25" s="23">
        <f>AA24</f>
        <v>210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0.502</v>
      </c>
      <c r="I26" s="31">
        <f>VLOOKUP($C26,'Four Factors - Road'!$B:$O,8,FALSE)</f>
        <v>0.28899999999999998</v>
      </c>
      <c r="J26" s="31">
        <f>VLOOKUP($C26,'Four Factors - Road'!$B:$O,9,FALSE)/100</f>
        <v>0.158</v>
      </c>
      <c r="K26" s="31">
        <f>VLOOKUP($C26,'Four Factors - Road'!$B:$O,10,FALSE)/100</f>
        <v>0.21600000000000003</v>
      </c>
      <c r="L26" s="31">
        <f>VLOOKUP($C26,'Four Factors - Road'!$B:$O,11,FALSE)/100</f>
        <v>0.499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0.23100000000000001</v>
      </c>
      <c r="P26" s="17">
        <f>VLOOKUP($C26,'Advanced - Road'!B:T,18,FALSE)</f>
        <v>100.27</v>
      </c>
      <c r="Q26" s="17">
        <f>(P26+'Advanced - Road'!$S$33)/2</f>
        <v>99.524904671115351</v>
      </c>
      <c r="R26" s="31">
        <f>AVERAGE(H26,L27)</f>
        <v>0.49450000000000005</v>
      </c>
      <c r="S26" s="31">
        <f>AVERAGE(I26,M27)</f>
        <v>0.28300000000000003</v>
      </c>
      <c r="T26" s="31">
        <f>AVERAGE(J26,N27)</f>
        <v>0.1525</v>
      </c>
      <c r="U26" s="31">
        <f>AVERAGE(K26,O27)</f>
        <v>0.22550000000000001</v>
      </c>
      <c r="V26" s="17">
        <f>Q26*Q27/'Advanced - Home'!$S$33</f>
        <v>99.320520520446635</v>
      </c>
      <c r="W26" s="17">
        <f>AVERAGE(V26:V27)</f>
        <v>99.318450145201339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4</v>
      </c>
      <c r="AA26" s="19">
        <f>Y26+Y27</f>
        <v>212</v>
      </c>
      <c r="AB26" s="4">
        <f>D26-Z26</f>
        <v>-4</v>
      </c>
      <c r="AC26" s="4">
        <f>AA26-E26</f>
        <v>212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0.31</v>
      </c>
      <c r="J27" s="31">
        <f>VLOOKUP($C27,'Four Factors - Home'!$B:$O,9,FALSE)/100</f>
        <v>0.13600000000000001</v>
      </c>
      <c r="K27" s="31">
        <f>VLOOKUP($C27,'Four Factors - Home'!$B:$O,10,FALSE)/100</f>
        <v>0.21600000000000003</v>
      </c>
      <c r="L27" s="31">
        <f>VLOOKUP($C27,'Four Factors - Home'!$B:$O,11,FALSE)/100</f>
        <v>0.48700000000000004</v>
      </c>
      <c r="M27" s="31">
        <f>VLOOKUP($C27,'Four Factors - Home'!$B:$O,12,FALSE)</f>
        <v>0.27700000000000002</v>
      </c>
      <c r="N27" s="31">
        <f>VLOOKUP($C27,'Four Factors - Home'!$B:$O,13,FALSE)/100</f>
        <v>0.14699999999999999</v>
      </c>
      <c r="O27" s="31">
        <f>VLOOKUP($C27,'Four Factors - Home'!$B:$O,14,FALSE)/100</f>
        <v>0.23499999999999999</v>
      </c>
      <c r="P27" s="17">
        <f>VLOOKUP($C27,'Advanced - Home'!B:T,18,FALSE)</f>
        <v>98.37</v>
      </c>
      <c r="Q27" s="17">
        <f>(P27+'Advanced - Home'!$S$33)/2</f>
        <v>98.572845567206855</v>
      </c>
      <c r="R27" s="31">
        <f>AVERAGE(H27,L26)</f>
        <v>0.51950000000000007</v>
      </c>
      <c r="S27" s="31">
        <f>AVERAGE(I27,M26)</f>
        <v>0.27500000000000002</v>
      </c>
      <c r="T27" s="31">
        <f>AVERAGE(J27,N26)</f>
        <v>0.14150000000000001</v>
      </c>
      <c r="U27" s="31">
        <f>AVERAGE(K27,O26)</f>
        <v>0.22350000000000003</v>
      </c>
      <c r="V27" s="17">
        <f>Q27*Q26/'Advanced - Road'!$S$33</f>
        <v>99.316379769956043</v>
      </c>
      <c r="W27" s="17">
        <f>W26</f>
        <v>99.318450145201339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108</v>
      </c>
      <c r="Z27" s="19">
        <f>-Z26</f>
        <v>-4</v>
      </c>
      <c r="AA27" s="19">
        <f>AA26</f>
        <v>212</v>
      </c>
      <c r="AB27" s="4"/>
      <c r="AC27" s="4"/>
      <c r="AD27" s="4">
        <f t="shared" si="1"/>
        <v>108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0.502</v>
      </c>
      <c r="I28" s="32">
        <f>VLOOKUP($C28,'Four Factors - Road'!$B:$O,8,FALSE)</f>
        <v>0.28899999999999998</v>
      </c>
      <c r="J28" s="32">
        <f>VLOOKUP($C28,'Four Factors - Road'!$B:$O,9,FALSE)/100</f>
        <v>0.158</v>
      </c>
      <c r="K28" s="32">
        <f>VLOOKUP($C28,'Four Factors - Road'!$B:$O,10,FALSE)/100</f>
        <v>0.21600000000000003</v>
      </c>
      <c r="L28" s="32">
        <f>VLOOKUP($C28,'Four Factors - Road'!$B:$O,11,FALSE)/100</f>
        <v>0.499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0.23100000000000001</v>
      </c>
      <c r="P28" s="21">
        <f>VLOOKUP($C28,'Advanced - Road'!B:T,18,FALSE)</f>
        <v>100.27</v>
      </c>
      <c r="Q28" s="21">
        <f>(P28+'Advanced - Road'!$S$33)/2</f>
        <v>99.524904671115351</v>
      </c>
      <c r="R28" s="32">
        <f>AVERAGE(H28,L29)</f>
        <v>0.51849999999999996</v>
      </c>
      <c r="S28" s="32">
        <f>AVERAGE(I28,M29)</f>
        <v>0.28300000000000003</v>
      </c>
      <c r="T28" s="32">
        <f>AVERAGE(J28,N29)</f>
        <v>0.15050000000000002</v>
      </c>
      <c r="U28" s="32">
        <f>AVERAGE(K28,O29)</f>
        <v>0.224</v>
      </c>
      <c r="V28" s="21">
        <f>Q28*Q29/'Advanced - Home'!$S$33</f>
        <v>100.34825721961482</v>
      </c>
      <c r="W28" s="21">
        <f>AVERAGE(V28:V29)</f>
        <v>100.34616542079453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0</v>
      </c>
      <c r="AA28" s="23">
        <f>Y28+Y29</f>
        <v>216</v>
      </c>
      <c r="AB28" s="22">
        <f>D28-Z28</f>
        <v>0</v>
      </c>
      <c r="AC28" s="22">
        <f>AA28-E28</f>
        <v>216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0.51800000000000002</v>
      </c>
      <c r="I29" s="32">
        <f>VLOOKUP($C29,'Four Factors - Home'!$B:$O,8,FALSE)</f>
        <v>0.26300000000000001</v>
      </c>
      <c r="J29" s="32">
        <f>VLOOKUP($C29,'Four Factors - Home'!$B:$O,9,FALSE)/100</f>
        <v>0.14499999999999999</v>
      </c>
      <c r="K29" s="32">
        <f>VLOOKUP($C29,'Four Factors - Home'!$B:$O,10,FALSE)/100</f>
        <v>0.26100000000000001</v>
      </c>
      <c r="L29" s="32">
        <f>VLOOKUP($C29,'Four Factors - Home'!$B:$O,11,FALSE)/100</f>
        <v>0.53500000000000003</v>
      </c>
      <c r="M29" s="32">
        <f>VLOOKUP($C29,'Four Factors - Home'!$B:$O,12,FALSE)</f>
        <v>0.27700000000000002</v>
      </c>
      <c r="N29" s="32">
        <f>VLOOKUP($C29,'Four Factors - Home'!$B:$O,13,FALSE)/100</f>
        <v>0.14300000000000002</v>
      </c>
      <c r="O29" s="32">
        <f>VLOOKUP($C29,'Four Factors - Home'!$B:$O,14,FALSE)/100</f>
        <v>0.23199999999999998</v>
      </c>
      <c r="P29" s="21">
        <f>VLOOKUP($C29,'Advanced - Home'!B:T,18,FALSE)</f>
        <v>100.41</v>
      </c>
      <c r="Q29" s="21">
        <f>(P29+'Advanced - Home'!$S$33)/2</f>
        <v>99.592845567206865</v>
      </c>
      <c r="R29" s="32">
        <f>AVERAGE(H29,L28)</f>
        <v>0.50849999999999995</v>
      </c>
      <c r="S29" s="32">
        <f>AVERAGE(I29,M28)</f>
        <v>0.2515</v>
      </c>
      <c r="T29" s="32">
        <f>AVERAGE(J29,N28)</f>
        <v>0.14599999999999999</v>
      </c>
      <c r="U29" s="32">
        <f>AVERAGE(K29,O28)</f>
        <v>0.246</v>
      </c>
      <c r="V29" s="21">
        <f>Q29*Q28/'Advanced - Road'!$S$33</f>
        <v>100.34407362197423</v>
      </c>
      <c r="W29" s="21">
        <f>W28</f>
        <v>100.34616542079453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108</v>
      </c>
      <c r="Z29" s="23">
        <f>-Z28</f>
        <v>0</v>
      </c>
      <c r="AA29" s="23">
        <f>AA28</f>
        <v>216</v>
      </c>
      <c r="AB29" s="22"/>
      <c r="AC29" s="22"/>
      <c r="AD29" s="22">
        <f t="shared" si="1"/>
        <v>108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0.502</v>
      </c>
      <c r="I30" s="31">
        <f>VLOOKUP($C30,'Four Factors - Road'!$B:$O,8,FALSE)</f>
        <v>0.28899999999999998</v>
      </c>
      <c r="J30" s="31">
        <f>VLOOKUP($C30,'Four Factors - Road'!$B:$O,9,FALSE)/100</f>
        <v>0.158</v>
      </c>
      <c r="K30" s="31">
        <f>VLOOKUP($C30,'Four Factors - Road'!$B:$O,10,FALSE)/100</f>
        <v>0.21600000000000003</v>
      </c>
      <c r="L30" s="31">
        <f>VLOOKUP($C30,'Four Factors - Road'!$B:$O,11,FALSE)/100</f>
        <v>0.499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0.23100000000000001</v>
      </c>
      <c r="P30" s="17">
        <f>VLOOKUP($C30,'Advanced - Road'!B:T,18,FALSE)</f>
        <v>100.27</v>
      </c>
      <c r="Q30" s="17">
        <f>(P30+'Advanced - Road'!$S$33)/2</f>
        <v>99.524904671115351</v>
      </c>
      <c r="R30" s="31">
        <f t="shared" ref="R30" si="3">AVERAGE(H30,L31)</f>
        <v>0.4965</v>
      </c>
      <c r="S30" s="31">
        <f t="shared" ref="S30" si="4">AVERAGE(I30,M31)</f>
        <v>0.32150000000000001</v>
      </c>
      <c r="T30" s="31">
        <f t="shared" ref="T30" si="5">AVERAGE(J30,N31)</f>
        <v>0.156</v>
      </c>
      <c r="U30" s="31">
        <f t="shared" ref="U30" si="6">AVERAGE(K30,O31)</f>
        <v>0.21400000000000002</v>
      </c>
      <c r="V30" s="17">
        <f>Q30*Q31/'Advanced - Home'!$S$33</f>
        <v>98.000584171514959</v>
      </c>
      <c r="W30" s="17">
        <f t="shared" ref="W30" si="7">AVERAGE(V30:V31)</f>
        <v>97.998541310861086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0.47299999999999998</v>
      </c>
      <c r="I31" s="31">
        <f>VLOOKUP($C31,'Four Factors - Home'!$B:$O,8,FALSE)</f>
        <v>0.30299999999999999</v>
      </c>
      <c r="J31" s="31">
        <f>VLOOKUP($C31,'Four Factors - Home'!$B:$O,9,FALSE)/100</f>
        <v>0.14000000000000001</v>
      </c>
      <c r="K31" s="31">
        <f>VLOOKUP($C31,'Four Factors - Home'!$B:$O,10,FALSE)/100</f>
        <v>0.26500000000000001</v>
      </c>
      <c r="L31" s="31">
        <f>VLOOKUP($C31,'Four Factors - Home'!$B:$O,11,FALSE)/100</f>
        <v>0.49099999999999999</v>
      </c>
      <c r="M31" s="31">
        <f>VLOOKUP($C31,'Four Factors - Home'!$B:$O,12,FALSE)</f>
        <v>0.35399999999999998</v>
      </c>
      <c r="N31" s="31">
        <f>VLOOKUP($C31,'Four Factors - Home'!$B:$O,13,FALSE)/100</f>
        <v>0.154</v>
      </c>
      <c r="O31" s="31">
        <f>VLOOKUP($C31,'Four Factors - Home'!$B:$O,14,FALSE)/100</f>
        <v>0.21199999999999999</v>
      </c>
      <c r="P31" s="17">
        <f>VLOOKUP($C31,'Advanced - Home'!B:T,18,FALSE)</f>
        <v>95.75</v>
      </c>
      <c r="Q31" s="17">
        <f>(P31+'Advanced - Home'!$S$33)/2</f>
        <v>97.262845567206853</v>
      </c>
      <c r="R31" s="31">
        <f t="shared" ref="R31" si="17">AVERAGE(H31,L30)</f>
        <v>0.48599999999999999</v>
      </c>
      <c r="S31" s="31">
        <f t="shared" ref="S31" si="18">AVERAGE(I31,M30)</f>
        <v>0.27149999999999996</v>
      </c>
      <c r="T31" s="31">
        <f t="shared" ref="T31" si="19">AVERAGE(J31,N30)</f>
        <v>0.14350000000000002</v>
      </c>
      <c r="U31" s="31">
        <f t="shared" ref="U31" si="20">AVERAGE(K31,O30)</f>
        <v>0.248</v>
      </c>
      <c r="V31" s="17">
        <f>Q31*Q30/'Advanced - Road'!$S$33</f>
        <v>97.996498450207213</v>
      </c>
      <c r="W31" s="17">
        <f t="shared" ref="W31" si="21">W30</f>
        <v>97.998541310861086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0.502</v>
      </c>
      <c r="I32" s="32">
        <f>VLOOKUP($C32,'Four Factors - Road'!$B:$O,8,FALSE)</f>
        <v>0.28899999999999998</v>
      </c>
      <c r="J32" s="32">
        <f>VLOOKUP($C32,'Four Factors - Road'!$B:$O,9,FALSE)/100</f>
        <v>0.158</v>
      </c>
      <c r="K32" s="32">
        <f>VLOOKUP($C32,'Four Factors - Road'!$B:$O,10,FALSE)/100</f>
        <v>0.21600000000000003</v>
      </c>
      <c r="L32" s="32">
        <f>VLOOKUP($C32,'Four Factors - Road'!$B:$O,11,FALSE)/100</f>
        <v>0.499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0.23100000000000001</v>
      </c>
      <c r="P32" s="21">
        <f>VLOOKUP($C32,'Advanced - Road'!B:T,18,FALSE)</f>
        <v>100.27</v>
      </c>
      <c r="Q32" s="21">
        <f>(P32+'Advanced - Road'!$S$33)/2</f>
        <v>99.524904671115351</v>
      </c>
      <c r="R32" s="32">
        <f t="shared" ref="R32" si="25">AVERAGE(H32,L33)</f>
        <v>0.4965</v>
      </c>
      <c r="S32" s="32">
        <f t="shared" ref="S32" si="26">AVERAGE(I32,M33)</f>
        <v>0.27700000000000002</v>
      </c>
      <c r="T32" s="32">
        <f t="shared" ref="T32" si="27">AVERAGE(J32,N33)</f>
        <v>0.14600000000000002</v>
      </c>
      <c r="U32" s="32">
        <f t="shared" ref="U32" si="28">AVERAGE(K32,O33)</f>
        <v>0.22100000000000003</v>
      </c>
      <c r="V32" s="21">
        <f>Q32*Q33/'Advanced - Home'!$S$33</f>
        <v>99.124041445605684</v>
      </c>
      <c r="W32" s="21">
        <f t="shared" ref="W32" si="29">AVERAGE(V32:V33)</f>
        <v>99.121975166043853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4</v>
      </c>
      <c r="AA32" s="23">
        <f t="shared" ref="AA32" si="31">Y32+Y33</f>
        <v>212</v>
      </c>
      <c r="AB32" s="22">
        <f t="shared" ref="AB32" si="32">D32-Z32</f>
        <v>-4</v>
      </c>
      <c r="AC32" s="22">
        <f t="shared" ref="AC32" si="33">AA32-E32</f>
        <v>212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0.53700000000000003</v>
      </c>
      <c r="I33" s="32">
        <f>VLOOKUP($C33,'Four Factors - Home'!$B:$O,8,FALSE)</f>
        <v>0.27100000000000002</v>
      </c>
      <c r="J33" s="32">
        <f>VLOOKUP($C33,'Four Factors - Home'!$B:$O,9,FALSE)/100</f>
        <v>0.13800000000000001</v>
      </c>
      <c r="K33" s="32">
        <f>VLOOKUP($C33,'Four Factors - Home'!$B:$O,10,FALSE)/100</f>
        <v>0.22699999999999998</v>
      </c>
      <c r="L33" s="32">
        <f>VLOOKUP($C33,'Four Factors - Home'!$B:$O,11,FALSE)/100</f>
        <v>0.49099999999999999</v>
      </c>
      <c r="M33" s="32">
        <f>VLOOKUP($C33,'Four Factors - Home'!$B:$O,12,FALSE)</f>
        <v>0.26500000000000001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0.22600000000000001</v>
      </c>
      <c r="P33" s="21">
        <f>VLOOKUP($C33,'Advanced - Home'!B:T,18,FALSE)</f>
        <v>97.98</v>
      </c>
      <c r="Q33" s="21">
        <f>(P33+'Advanced - Home'!$S$33)/2</f>
        <v>98.377845567206862</v>
      </c>
      <c r="R33" s="32">
        <f t="shared" ref="R33" si="37">AVERAGE(H33,L32)</f>
        <v>0.51800000000000002</v>
      </c>
      <c r="S33" s="32">
        <f t="shared" ref="S33" si="38">AVERAGE(I33,M32)</f>
        <v>0.2555</v>
      </c>
      <c r="T33" s="32">
        <f t="shared" ref="T33" si="39">AVERAGE(J33,N32)</f>
        <v>0.14250000000000002</v>
      </c>
      <c r="U33" s="32">
        <f t="shared" ref="U33" si="40">AVERAGE(K33,O32)</f>
        <v>0.22899999999999998</v>
      </c>
      <c r="V33" s="21">
        <f>Q33*Q32/'Advanced - Road'!$S$33</f>
        <v>99.119908886482008</v>
      </c>
      <c r="W33" s="21">
        <f t="shared" ref="W33" si="41">W32</f>
        <v>99.121975166043853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108</v>
      </c>
      <c r="Z33" s="23">
        <f t="shared" ref="Z33" si="42">-Z32</f>
        <v>-4</v>
      </c>
      <c r="AA33" s="23">
        <f t="shared" ref="AA33" si="43">AA32</f>
        <v>212</v>
      </c>
      <c r="AB33" s="22"/>
      <c r="AC33" s="22"/>
      <c r="AD33" s="22">
        <f t="shared" si="13"/>
        <v>108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0.502</v>
      </c>
      <c r="I34" s="31">
        <f>VLOOKUP($C34,'Four Factors - Road'!$B:$O,8,FALSE)</f>
        <v>0.28899999999999998</v>
      </c>
      <c r="J34" s="31">
        <f>VLOOKUP($C34,'Four Factors - Road'!$B:$O,9,FALSE)/100</f>
        <v>0.158</v>
      </c>
      <c r="K34" s="31">
        <f>VLOOKUP($C34,'Four Factors - Road'!$B:$O,10,FALSE)/100</f>
        <v>0.21600000000000003</v>
      </c>
      <c r="L34" s="31">
        <f>VLOOKUP($C34,'Four Factors - Road'!$B:$O,11,FALSE)/100</f>
        <v>0.499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0.23100000000000001</v>
      </c>
      <c r="P34" s="17">
        <f>VLOOKUP($C34,'Advanced - Road'!B:T,18,FALSE)</f>
        <v>100.27</v>
      </c>
      <c r="Q34" s="17">
        <f>(P34+'Advanced - Road'!$S$33)/2</f>
        <v>99.524904671115351</v>
      </c>
      <c r="R34" s="31">
        <f t="shared" ref="R34" si="45">AVERAGE(H34,L35)</f>
        <v>0.51150000000000007</v>
      </c>
      <c r="S34" s="31">
        <f t="shared" ref="S34" si="46">AVERAGE(I34,M35)</f>
        <v>0.29299999999999998</v>
      </c>
      <c r="T34" s="31">
        <f t="shared" ref="T34" si="47">AVERAGE(J34,N35)</f>
        <v>0.1605</v>
      </c>
      <c r="U34" s="31">
        <f t="shared" ref="U34" si="48">AVERAGE(K34,O35)</f>
        <v>0.22500000000000001</v>
      </c>
      <c r="V34" s="17">
        <f>Q34*Q35/'Advanced - Home'!$S$33</f>
        <v>99.119003520609766</v>
      </c>
      <c r="W34" s="17">
        <f t="shared" ref="W34" si="49">AVERAGE(V34:V35)</f>
        <v>99.116937346065441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105</v>
      </c>
      <c r="Z34" s="19">
        <f t="shared" ref="Z34" si="50">Y35-Y34</f>
        <v>2</v>
      </c>
      <c r="AA34" s="19">
        <f t="shared" ref="AA34" si="51">Y34+Y35</f>
        <v>212</v>
      </c>
      <c r="AB34" s="4">
        <f t="shared" ref="AB34" si="52">D34-Z34</f>
        <v>-2</v>
      </c>
      <c r="AC34" s="4">
        <f t="shared" ref="AC34" si="53">AA34-E34</f>
        <v>212</v>
      </c>
      <c r="AD34" s="4">
        <f t="shared" si="13"/>
        <v>105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0.53400000000000003</v>
      </c>
      <c r="I35" s="31">
        <f>VLOOKUP($C35,'Four Factors - Home'!$B:$O,8,FALSE)</f>
        <v>0.30099999999999999</v>
      </c>
      <c r="J35" s="31">
        <f>VLOOKUP($C35,'Four Factors - Home'!$B:$O,9,FALSE)/100</f>
        <v>0.14199999999999999</v>
      </c>
      <c r="K35" s="31">
        <f>VLOOKUP($C35,'Four Factors - Home'!$B:$O,10,FALSE)/100</f>
        <v>0.214</v>
      </c>
      <c r="L35" s="31">
        <f>VLOOKUP($C35,'Four Factors - Home'!$B:$O,11,FALSE)/100</f>
        <v>0.52100000000000002</v>
      </c>
      <c r="M35" s="31">
        <f>VLOOKUP($C35,'Four Factors - Home'!$B:$O,12,FALSE)</f>
        <v>0.29699999999999999</v>
      </c>
      <c r="N35" s="31">
        <f>VLOOKUP($C35,'Four Factors - Home'!$B:$O,13,FALSE)/100</f>
        <v>0.16300000000000001</v>
      </c>
      <c r="O35" s="31">
        <f>VLOOKUP($C35,'Four Factors - Home'!$B:$O,14,FALSE)/100</f>
        <v>0.23399999999999999</v>
      </c>
      <c r="P35" s="17">
        <f>VLOOKUP($C35,'Advanced - Home'!B:T,18,FALSE)</f>
        <v>97.97</v>
      </c>
      <c r="Q35" s="17">
        <f>(P35+'Advanced - Home'!$S$33)/2</f>
        <v>98.372845567206866</v>
      </c>
      <c r="R35" s="31">
        <f t="shared" ref="R35" si="57">AVERAGE(H35,L34)</f>
        <v>0.51649999999999996</v>
      </c>
      <c r="S35" s="31">
        <f t="shared" ref="S35" si="58">AVERAGE(I35,M34)</f>
        <v>0.27049999999999996</v>
      </c>
      <c r="T35" s="31">
        <f t="shared" ref="T35" si="59">AVERAGE(J35,N34)</f>
        <v>0.14449999999999999</v>
      </c>
      <c r="U35" s="31">
        <f t="shared" ref="U35" si="60">AVERAGE(K35,O34)</f>
        <v>0.2225</v>
      </c>
      <c r="V35" s="17">
        <f>Q35*Q34/'Advanced - Road'!$S$33</f>
        <v>99.114871171521131</v>
      </c>
      <c r="W35" s="17">
        <f t="shared" ref="W35" si="61">W34</f>
        <v>99.116937346065441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-2</v>
      </c>
      <c r="AA35" s="19">
        <f t="shared" ref="AA35" si="63">AA34</f>
        <v>212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0.502</v>
      </c>
      <c r="I36" s="32">
        <f>VLOOKUP($C36,'Four Factors - Road'!$B:$O,8,FALSE)</f>
        <v>0.28899999999999998</v>
      </c>
      <c r="J36" s="32">
        <f>VLOOKUP($C36,'Four Factors - Road'!$B:$O,9,FALSE)/100</f>
        <v>0.158</v>
      </c>
      <c r="K36" s="32">
        <f>VLOOKUP($C36,'Four Factors - Road'!$B:$O,10,FALSE)/100</f>
        <v>0.21600000000000003</v>
      </c>
      <c r="L36" s="32">
        <f>VLOOKUP($C36,'Four Factors - Road'!$B:$O,11,FALSE)/100</f>
        <v>0.499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0.23100000000000001</v>
      </c>
      <c r="P36" s="21">
        <f>VLOOKUP($C36,'Advanced - Road'!B:T,18,FALSE)</f>
        <v>100.27</v>
      </c>
      <c r="Q36" s="21">
        <f>(P36+'Advanced - Road'!$S$33)/2</f>
        <v>99.524904671115351</v>
      </c>
      <c r="R36" s="32">
        <f t="shared" ref="R36" si="65">AVERAGE(H36,L37)</f>
        <v>0.51400000000000001</v>
      </c>
      <c r="S36" s="32">
        <f t="shared" ref="S36" si="66">AVERAGE(I36,M37)</f>
        <v>0.28049999999999997</v>
      </c>
      <c r="T36" s="32">
        <f t="shared" ref="T36" si="67">AVERAGE(J36,N37)</f>
        <v>0.155</v>
      </c>
      <c r="U36" s="32">
        <f t="shared" ref="U36" si="68">AVERAGE(K36,O37)</f>
        <v>0.21650000000000003</v>
      </c>
      <c r="V36" s="21">
        <f>Q36*Q37/'Advanced - Home'!$S$33</f>
        <v>98.534604221082731</v>
      </c>
      <c r="W36" s="21">
        <f t="shared" ref="W36" si="69">AVERAGE(V36:V37)</f>
        <v>98.532550228571267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0.29299999999999998</v>
      </c>
      <c r="J37" s="32">
        <f>VLOOKUP($C37,'Four Factors - Home'!$B:$O,9,FALSE)/100</f>
        <v>0.14899999999999999</v>
      </c>
      <c r="K37" s="32">
        <f>VLOOKUP($C37,'Four Factors - Home'!$B:$O,10,FALSE)/100</f>
        <v>0.27100000000000002</v>
      </c>
      <c r="L37" s="32">
        <f>VLOOKUP($C37,'Four Factors - Home'!$B:$O,11,FALSE)/100</f>
        <v>0.52600000000000002</v>
      </c>
      <c r="M37" s="32">
        <f>VLOOKUP($C37,'Four Factors - Home'!$B:$O,12,FALSE)</f>
        <v>0.27200000000000002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96.81</v>
      </c>
      <c r="Q37" s="21">
        <f>(P37+'Advanced - Home'!$S$33)/2</f>
        <v>97.792845567206854</v>
      </c>
      <c r="R37" s="32">
        <f t="shared" ref="R37" si="77">AVERAGE(H37,L36)</f>
        <v>0.51150000000000007</v>
      </c>
      <c r="S37" s="32">
        <f t="shared" ref="S37" si="78">AVERAGE(I37,M36)</f>
        <v>0.26649999999999996</v>
      </c>
      <c r="T37" s="32">
        <f t="shared" ref="T37" si="79">AVERAGE(J37,N36)</f>
        <v>0.14799999999999999</v>
      </c>
      <c r="U37" s="32">
        <f t="shared" ref="U37" si="80">AVERAGE(K37,O36)</f>
        <v>0.251</v>
      </c>
      <c r="V37" s="21">
        <f>Q37*Q36/'Advanced - Road'!$S$33</f>
        <v>98.53049623605979</v>
      </c>
      <c r="W37" s="21">
        <f t="shared" ref="W37" si="81">W36</f>
        <v>98.532550228571267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0.502</v>
      </c>
      <c r="I38" s="31">
        <f>VLOOKUP($C38,'Four Factors - Road'!$B:$O,8,FALSE)</f>
        <v>0.28899999999999998</v>
      </c>
      <c r="J38" s="31">
        <f>VLOOKUP($C38,'Four Factors - Road'!$B:$O,9,FALSE)/100</f>
        <v>0.158</v>
      </c>
      <c r="K38" s="31">
        <f>VLOOKUP($C38,'Four Factors - Road'!$B:$O,10,FALSE)/100</f>
        <v>0.21600000000000003</v>
      </c>
      <c r="L38" s="31">
        <f>VLOOKUP($C38,'Four Factors - Road'!$B:$O,11,FALSE)/100</f>
        <v>0.499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0.23100000000000001</v>
      </c>
      <c r="P38" s="17">
        <f>VLOOKUP($C38,'Advanced - Road'!B:T,18,FALSE)</f>
        <v>100.27</v>
      </c>
      <c r="Q38" s="17">
        <f>(P38+'Advanced - Road'!$S$33)/2</f>
        <v>99.524904671115351</v>
      </c>
      <c r="R38" s="31">
        <f t="shared" ref="R38" si="85">AVERAGE(H38,L39)</f>
        <v>0.502</v>
      </c>
      <c r="S38" s="31">
        <f t="shared" ref="S38" si="86">AVERAGE(I38,M39)</f>
        <v>0.26749999999999996</v>
      </c>
      <c r="T38" s="31">
        <f t="shared" ref="T38" si="87">AVERAGE(J38,N39)</f>
        <v>0.14550000000000002</v>
      </c>
      <c r="U38" s="31">
        <f t="shared" ref="U38" si="88">AVERAGE(K38,O39)</f>
        <v>0.21900000000000003</v>
      </c>
      <c r="V38" s="17">
        <f>Q38*Q39/'Advanced - Home'!$S$33</f>
        <v>100.40871231956589</v>
      </c>
      <c r="W38" s="17">
        <f t="shared" ref="W38" si="89">AVERAGE(V38:V39)</f>
        <v>100.40661926053531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1</v>
      </c>
      <c r="AA38" s="19">
        <f t="shared" ref="AA38" si="91">Y38+Y39</f>
        <v>213</v>
      </c>
      <c r="AB38" s="4">
        <f t="shared" ref="AB38" si="92">D38-Z38</f>
        <v>-1</v>
      </c>
      <c r="AC38" s="4">
        <f t="shared" ref="AC38" si="93">AA38-E38</f>
        <v>213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0.50900000000000001</v>
      </c>
      <c r="I39" s="31">
        <f>VLOOKUP($C39,'Four Factors - Home'!$B:$O,8,FALSE)</f>
        <v>0.26100000000000001</v>
      </c>
      <c r="J39" s="31">
        <f>VLOOKUP($C39,'Four Factors - Home'!$B:$O,9,FALSE)/100</f>
        <v>0.12300000000000001</v>
      </c>
      <c r="K39" s="31">
        <f>VLOOKUP($C39,'Four Factors - Home'!$B:$O,10,FALSE)/100</f>
        <v>0.184</v>
      </c>
      <c r="L39" s="31">
        <f>VLOOKUP($C39,'Four Factors - Home'!$B:$O,11,FALSE)/100</f>
        <v>0.502</v>
      </c>
      <c r="M39" s="31">
        <f>VLOOKUP($C39,'Four Factors - Home'!$B:$O,12,FALSE)</f>
        <v>0.246</v>
      </c>
      <c r="N39" s="31">
        <f>VLOOKUP($C39,'Four Factors - Home'!$B:$O,13,FALSE)/100</f>
        <v>0.13300000000000001</v>
      </c>
      <c r="O39" s="31">
        <f>VLOOKUP($C39,'Four Factors - Home'!$B:$O,14,FALSE)/100</f>
        <v>0.222</v>
      </c>
      <c r="P39" s="17">
        <f>VLOOKUP($C39,'Advanced - Home'!B:T,18,FALSE)</f>
        <v>100.53</v>
      </c>
      <c r="Q39" s="17">
        <f>(P39+'Advanced - Home'!$S$33)/2</f>
        <v>99.652845567206867</v>
      </c>
      <c r="R39" s="31">
        <f t="shared" ref="R39" si="97">AVERAGE(H39,L38)</f>
        <v>0.504</v>
      </c>
      <c r="S39" s="31">
        <f t="shared" ref="S39" si="98">AVERAGE(I39,M38)</f>
        <v>0.2505</v>
      </c>
      <c r="T39" s="31">
        <f t="shared" ref="T39" si="99">AVERAGE(J39,N38)</f>
        <v>0.13500000000000001</v>
      </c>
      <c r="U39" s="31">
        <f t="shared" ref="U39" si="100">AVERAGE(K39,O38)</f>
        <v>0.20750000000000002</v>
      </c>
      <c r="V39" s="17">
        <f>Q39*Q38/'Advanced - Road'!$S$33</f>
        <v>100.40452620150471</v>
      </c>
      <c r="W39" s="17">
        <f t="shared" ref="W39" si="101">W38</f>
        <v>100.40661926053531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107</v>
      </c>
      <c r="Z39" s="19">
        <f t="shared" ref="Z39" si="102">-Z38</f>
        <v>-1</v>
      </c>
      <c r="AA39" s="19">
        <f t="shared" ref="AA39" si="103">AA38</f>
        <v>213</v>
      </c>
      <c r="AB39" s="4"/>
      <c r="AC39" s="4"/>
      <c r="AD39" s="4">
        <f t="shared" si="13"/>
        <v>107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0.502</v>
      </c>
      <c r="I40" s="32">
        <f>VLOOKUP($C40,'Four Factors - Road'!$B:$O,8,FALSE)</f>
        <v>0.28899999999999998</v>
      </c>
      <c r="J40" s="32">
        <f>VLOOKUP($C40,'Four Factors - Road'!$B:$O,9,FALSE)/100</f>
        <v>0.158</v>
      </c>
      <c r="K40" s="32">
        <f>VLOOKUP($C40,'Four Factors - Road'!$B:$O,10,FALSE)/100</f>
        <v>0.21600000000000003</v>
      </c>
      <c r="L40" s="32">
        <f>VLOOKUP($C40,'Four Factors - Road'!$B:$O,11,FALSE)/100</f>
        <v>0.499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0.23100000000000001</v>
      </c>
      <c r="P40" s="21">
        <f>VLOOKUP($C40,'Advanced - Road'!B:T,18,FALSE)</f>
        <v>100.27</v>
      </c>
      <c r="Q40" s="21">
        <f>(P40+'Advanced - Road'!$S$33)/2</f>
        <v>99.524904671115351</v>
      </c>
      <c r="R40" s="32">
        <f t="shared" ref="R40" si="105">AVERAGE(H40,L41)</f>
        <v>0.504</v>
      </c>
      <c r="S40" s="32">
        <f t="shared" ref="S40" si="106">AVERAGE(I40,M41)</f>
        <v>0.27700000000000002</v>
      </c>
      <c r="T40" s="32">
        <f t="shared" ref="T40" si="107">AVERAGE(J40,N41)</f>
        <v>0.14400000000000002</v>
      </c>
      <c r="U40" s="32">
        <f t="shared" ref="U40" si="108">AVERAGE(K40,O41)</f>
        <v>0.24249999999999999</v>
      </c>
      <c r="V40" s="21">
        <f>Q40*Q41/'Advanced - Home'!$S$33</f>
        <v>99.199610320544508</v>
      </c>
      <c r="W40" s="21">
        <f t="shared" ref="W40" si="109">AVERAGE(V40:V41)</f>
        <v>99.197542465719806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0.51700000000000002</v>
      </c>
      <c r="I41" s="32">
        <f>VLOOKUP($C41,'Four Factors - Home'!$B:$O,8,FALSE)</f>
        <v>0.23</v>
      </c>
      <c r="J41" s="32">
        <f>VLOOKUP($C41,'Four Factors - Home'!$B:$O,9,FALSE)/100</f>
        <v>0.14300000000000002</v>
      </c>
      <c r="K41" s="32">
        <f>VLOOKUP($C41,'Four Factors - Home'!$B:$O,10,FALSE)/100</f>
        <v>0.26700000000000002</v>
      </c>
      <c r="L41" s="32">
        <f>VLOOKUP($C41,'Four Factors - Home'!$B:$O,11,FALSE)/100</f>
        <v>0.50600000000000001</v>
      </c>
      <c r="M41" s="32">
        <f>VLOOKUP($C41,'Four Factors - Home'!$B:$O,12,FALSE)</f>
        <v>0.26500000000000001</v>
      </c>
      <c r="N41" s="32">
        <f>VLOOKUP($C41,'Four Factors - Home'!$B:$O,13,FALSE)/100</f>
        <v>0.13</v>
      </c>
      <c r="O41" s="32">
        <f>VLOOKUP($C41,'Four Factors - Home'!$B:$O,14,FALSE)/100</f>
        <v>0.26899999999999996</v>
      </c>
      <c r="P41" s="21">
        <f>VLOOKUP($C41,'Advanced - Home'!B:T,18,FALSE)</f>
        <v>98.13</v>
      </c>
      <c r="Q41" s="21">
        <f>(P41+'Advanced - Home'!$S$33)/2</f>
        <v>98.45284556720685</v>
      </c>
      <c r="R41" s="32">
        <f t="shared" ref="R41" si="117">AVERAGE(H41,L40)</f>
        <v>0.50800000000000001</v>
      </c>
      <c r="S41" s="32">
        <f t="shared" ref="S41" si="118">AVERAGE(I41,M40)</f>
        <v>0.23499999999999999</v>
      </c>
      <c r="T41" s="32">
        <f t="shared" ref="T41" si="119">AVERAGE(J41,N40)</f>
        <v>0.14500000000000002</v>
      </c>
      <c r="U41" s="32">
        <f t="shared" ref="U41" si="120">AVERAGE(K41,O40)</f>
        <v>0.249</v>
      </c>
      <c r="V41" s="21">
        <f>Q41*Q40/'Advanced - Road'!$S$33</f>
        <v>99.19547461089509</v>
      </c>
      <c r="W41" s="21">
        <f t="shared" ref="W41" si="121">W40</f>
        <v>99.197542465719806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0.502</v>
      </c>
      <c r="I42" s="31">
        <f>VLOOKUP($C42,'Four Factors - Road'!$B:$O,8,FALSE)</f>
        <v>0.28899999999999998</v>
      </c>
      <c r="J42" s="31">
        <f>VLOOKUP($C42,'Four Factors - Road'!$B:$O,9,FALSE)/100</f>
        <v>0.158</v>
      </c>
      <c r="K42" s="31">
        <f>VLOOKUP($C42,'Four Factors - Road'!$B:$O,10,FALSE)/100</f>
        <v>0.21600000000000003</v>
      </c>
      <c r="L42" s="31">
        <f>VLOOKUP($C42,'Four Factors - Road'!$B:$O,11,FALSE)/100</f>
        <v>0.499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0.23100000000000001</v>
      </c>
      <c r="P42" s="17">
        <f>VLOOKUP($C42,'Advanced - Road'!B:T,18,FALSE)</f>
        <v>100.27</v>
      </c>
      <c r="Q42" s="17">
        <f>(P42+'Advanced - Road'!$S$33)/2</f>
        <v>99.524904671115351</v>
      </c>
      <c r="R42" s="31">
        <f t="shared" ref="R42" si="125">AVERAGE(H42,L43)</f>
        <v>0.501</v>
      </c>
      <c r="S42" s="31">
        <f t="shared" ref="S42" si="126">AVERAGE(I42,M43)</f>
        <v>0.27949999999999997</v>
      </c>
      <c r="T42" s="31">
        <f t="shared" ref="T42" si="127">AVERAGE(J42,N43)</f>
        <v>0.14650000000000002</v>
      </c>
      <c r="U42" s="31">
        <f t="shared" ref="U42" si="128">AVERAGE(K42,O43)</f>
        <v>0.22</v>
      </c>
      <c r="V42" s="17">
        <f>Q42*Q43/'Advanced - Home'!$S$33</f>
        <v>100.32306759463521</v>
      </c>
      <c r="W42" s="17">
        <f t="shared" ref="W42" si="129">AVERAGE(V42:V43)</f>
        <v>100.32097632090253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0.52</v>
      </c>
      <c r="I43" s="31">
        <f>VLOOKUP($C43,'Four Factors - Home'!$B:$O,8,FALSE)</f>
        <v>0.30199999999999999</v>
      </c>
      <c r="J43" s="31">
        <f>VLOOKUP($C43,'Four Factors - Home'!$B:$O,9,FALSE)/100</f>
        <v>0.14599999999999999</v>
      </c>
      <c r="K43" s="31">
        <f>VLOOKUP($C43,'Four Factors - Home'!$B:$O,10,FALSE)/100</f>
        <v>0.27300000000000002</v>
      </c>
      <c r="L43" s="31">
        <f>VLOOKUP($C43,'Four Factors - Home'!$B:$O,11,FALSE)/100</f>
        <v>0.5</v>
      </c>
      <c r="M43" s="31">
        <f>VLOOKUP($C43,'Four Factors - Home'!$B:$O,12,FALSE)</f>
        <v>0.27</v>
      </c>
      <c r="N43" s="31">
        <f>VLOOKUP($C43,'Four Factors - Home'!$B:$O,13,FALSE)/100</f>
        <v>0.13500000000000001</v>
      </c>
      <c r="O43" s="31">
        <f>VLOOKUP($C43,'Four Factors - Home'!$B:$O,14,FALSE)/100</f>
        <v>0.22399999999999998</v>
      </c>
      <c r="P43" s="17">
        <f>VLOOKUP($C43,'Advanced - Home'!B:T,18,FALSE)</f>
        <v>100.36</v>
      </c>
      <c r="Q43" s="17">
        <f>(P43+'Advanced - Home'!$S$33)/2</f>
        <v>99.567845567206859</v>
      </c>
      <c r="R43" s="31">
        <f t="shared" ref="R43" si="137">AVERAGE(H43,L42)</f>
        <v>0.50950000000000006</v>
      </c>
      <c r="S43" s="31">
        <f t="shared" ref="S43" si="138">AVERAGE(I43,M42)</f>
        <v>0.27100000000000002</v>
      </c>
      <c r="T43" s="31">
        <f t="shared" ref="T43" si="139">AVERAGE(J43,N42)</f>
        <v>0.14649999999999999</v>
      </c>
      <c r="U43" s="31">
        <f t="shared" ref="U43" si="140">AVERAGE(K43,O42)</f>
        <v>0.252</v>
      </c>
      <c r="V43" s="17">
        <f>Q43*Q42/'Advanced - Road'!$S$33</f>
        <v>100.31888504716986</v>
      </c>
      <c r="W43" s="17">
        <f t="shared" ref="W43" si="141">W42</f>
        <v>100.32097632090253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0.502</v>
      </c>
      <c r="I44" s="32">
        <f>VLOOKUP($C44,'Four Factors - Road'!$B:$O,8,FALSE)</f>
        <v>0.28899999999999998</v>
      </c>
      <c r="J44" s="32">
        <f>VLOOKUP($C44,'Four Factors - Road'!$B:$O,9,FALSE)/100</f>
        <v>0.158</v>
      </c>
      <c r="K44" s="32">
        <f>VLOOKUP($C44,'Four Factors - Road'!$B:$O,10,FALSE)/100</f>
        <v>0.21600000000000003</v>
      </c>
      <c r="L44" s="32">
        <f>VLOOKUP($C44,'Four Factors - Road'!$B:$O,11,FALSE)/100</f>
        <v>0.499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0.23100000000000001</v>
      </c>
      <c r="P44" s="21">
        <f>VLOOKUP($C44,'Advanced - Road'!B:T,18,FALSE)</f>
        <v>100.27</v>
      </c>
      <c r="Q44" s="21">
        <f>(P44+'Advanced - Road'!$S$33)/2</f>
        <v>99.524904671115351</v>
      </c>
      <c r="R44" s="32">
        <f t="shared" ref="R44" si="145">AVERAGE(H44,L45)</f>
        <v>0.505</v>
      </c>
      <c r="S44" s="32">
        <f t="shared" ref="S44" si="146">AVERAGE(I44,M45)</f>
        <v>0.27949999999999997</v>
      </c>
      <c r="T44" s="32">
        <f t="shared" ref="T44" si="147">AVERAGE(J44,N45)</f>
        <v>0.14800000000000002</v>
      </c>
      <c r="U44" s="32">
        <f t="shared" ref="U44" si="148">AVERAGE(K44,O45)</f>
        <v>0.22200000000000003</v>
      </c>
      <c r="V44" s="21">
        <f>Q44*Q45/'Advanced - Home'!$S$33</f>
        <v>98.95778992074024</v>
      </c>
      <c r="W44" s="21">
        <f t="shared" ref="W44" si="149">AVERAGE(V44:V45)</f>
        <v>98.955727106756711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0.47499999999999998</v>
      </c>
      <c r="I45" s="32">
        <f>VLOOKUP($C45,'Four Factors - Home'!$B:$O,8,FALSE)</f>
        <v>0.26700000000000002</v>
      </c>
      <c r="J45" s="32">
        <f>VLOOKUP($C45,'Four Factors - Home'!$B:$O,9,FALSE)/100</f>
        <v>0.13100000000000001</v>
      </c>
      <c r="K45" s="32">
        <f>VLOOKUP($C45,'Four Factors - Home'!$B:$O,10,FALSE)/100</f>
        <v>0.23199999999999998</v>
      </c>
      <c r="L45" s="32">
        <f>VLOOKUP($C45,'Four Factors - Home'!$B:$O,11,FALSE)/100</f>
        <v>0.50800000000000001</v>
      </c>
      <c r="M45" s="32">
        <f>VLOOKUP($C45,'Four Factors - Home'!$B:$O,12,FALSE)</f>
        <v>0.27</v>
      </c>
      <c r="N45" s="32">
        <f>VLOOKUP($C45,'Four Factors - Home'!$B:$O,13,FALSE)/100</f>
        <v>0.13800000000000001</v>
      </c>
      <c r="O45" s="32">
        <f>VLOOKUP($C45,'Four Factors - Home'!$B:$O,14,FALSE)/100</f>
        <v>0.22800000000000001</v>
      </c>
      <c r="P45" s="21">
        <f>VLOOKUP($C45,'Advanced - Home'!B:T,18,FALSE)</f>
        <v>97.65</v>
      </c>
      <c r="Q45" s="21">
        <f>(P45+'Advanced - Home'!$S$33)/2</f>
        <v>98.21284556720687</v>
      </c>
      <c r="R45" s="32">
        <f t="shared" ref="R45" si="157">AVERAGE(H45,L44)</f>
        <v>0.48699999999999999</v>
      </c>
      <c r="S45" s="32">
        <f t="shared" ref="S45" si="158">AVERAGE(I45,M44)</f>
        <v>0.2535</v>
      </c>
      <c r="T45" s="32">
        <f t="shared" ref="T45" si="159">AVERAGE(J45,N44)</f>
        <v>0.13900000000000001</v>
      </c>
      <c r="U45" s="32">
        <f t="shared" ref="U45" si="160">AVERAGE(K45,O44)</f>
        <v>0.23149999999999998</v>
      </c>
      <c r="V45" s="21">
        <f>Q45*Q44/'Advanced - Road'!$S$33</f>
        <v>98.953664292773183</v>
      </c>
      <c r="W45" s="21">
        <f t="shared" ref="W45" si="161">W44</f>
        <v>98.955727106756711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0.502</v>
      </c>
      <c r="I46" s="31">
        <f>VLOOKUP($C46,'Four Factors - Road'!$B:$O,8,FALSE)</f>
        <v>0.28899999999999998</v>
      </c>
      <c r="J46" s="31">
        <f>VLOOKUP($C46,'Four Factors - Road'!$B:$O,9,FALSE)/100</f>
        <v>0.158</v>
      </c>
      <c r="K46" s="31">
        <f>VLOOKUP($C46,'Four Factors - Road'!$B:$O,10,FALSE)/100</f>
        <v>0.21600000000000003</v>
      </c>
      <c r="L46" s="31">
        <f>VLOOKUP($C46,'Four Factors - Road'!$B:$O,11,FALSE)/100</f>
        <v>0.499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0.23100000000000001</v>
      </c>
      <c r="P46" s="17">
        <f>VLOOKUP($C46,'Advanced - Road'!B:T,18,FALSE)</f>
        <v>100.27</v>
      </c>
      <c r="Q46" s="17">
        <f>(P46+'Advanced - Road'!$S$33)/2</f>
        <v>99.524904671115351</v>
      </c>
      <c r="R46" s="31">
        <f t="shared" ref="R46" si="165">AVERAGE(H46,L47)</f>
        <v>0.4975</v>
      </c>
      <c r="S46" s="31">
        <f t="shared" ref="S46" si="166">AVERAGE(I46,M47)</f>
        <v>0.3</v>
      </c>
      <c r="T46" s="31">
        <f t="shared" ref="T46" si="167">AVERAGE(J46,N47)</f>
        <v>0.15050000000000002</v>
      </c>
      <c r="U46" s="31">
        <f t="shared" ref="U46" si="168">AVERAGE(K46,O47)</f>
        <v>0.224</v>
      </c>
      <c r="V46" s="17">
        <f>Q46*Q47/'Advanced - Home'!$S$33</f>
        <v>100.48931911950065</v>
      </c>
      <c r="W46" s="17">
        <f t="shared" ref="W46" si="169">AVERAGE(V46:V47)</f>
        <v>100.48722438018967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106</v>
      </c>
      <c r="Z46" s="19">
        <f t="shared" ref="Z46" si="170">Y47-Y46</f>
        <v>-1</v>
      </c>
      <c r="AA46" s="19">
        <f t="shared" ref="AA46" si="171">Y46+Y47</f>
        <v>211</v>
      </c>
      <c r="AB46" s="4">
        <f t="shared" ref="AB46" si="172">D46-Z46</f>
        <v>1</v>
      </c>
      <c r="AC46" s="4">
        <f t="shared" ref="AC46" si="173">AA46-E46</f>
        <v>211</v>
      </c>
      <c r="AD46" s="4">
        <f t="shared" si="13"/>
        <v>106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0.50900000000000001</v>
      </c>
      <c r="I47" s="31">
        <f>VLOOKUP($C47,'Four Factors - Home'!$B:$O,8,FALSE)</f>
        <v>0.26500000000000001</v>
      </c>
      <c r="J47" s="31">
        <f>VLOOKUP($C47,'Four Factors - Home'!$B:$O,9,FALSE)/100</f>
        <v>0.16500000000000001</v>
      </c>
      <c r="K47" s="31">
        <f>VLOOKUP($C47,'Four Factors - Home'!$B:$O,10,FALSE)/100</f>
        <v>0.217</v>
      </c>
      <c r="L47" s="31">
        <f>VLOOKUP($C47,'Four Factors - Home'!$B:$O,11,FALSE)/100</f>
        <v>0.49299999999999999</v>
      </c>
      <c r="M47" s="31">
        <f>VLOOKUP($C47,'Four Factors - Home'!$B:$O,12,FALSE)</f>
        <v>0.311</v>
      </c>
      <c r="N47" s="31">
        <f>VLOOKUP($C47,'Four Factors - Home'!$B:$O,13,FALSE)/100</f>
        <v>0.14300000000000002</v>
      </c>
      <c r="O47" s="31">
        <f>VLOOKUP($C47,'Four Factors - Home'!$B:$O,14,FALSE)/100</f>
        <v>0.23199999999999998</v>
      </c>
      <c r="P47" s="17">
        <f>VLOOKUP($C47,'Advanced - Home'!B:T,18,FALSE)</f>
        <v>100.69</v>
      </c>
      <c r="Q47" s="17">
        <f>(P47+'Advanced - Home'!$S$33)/2</f>
        <v>99.732845567206851</v>
      </c>
      <c r="R47" s="31">
        <f t="shared" ref="R47" si="177">AVERAGE(H47,L46)</f>
        <v>0.504</v>
      </c>
      <c r="S47" s="31">
        <f t="shared" ref="S47" si="178">AVERAGE(I47,M46)</f>
        <v>0.2525</v>
      </c>
      <c r="T47" s="31">
        <f t="shared" ref="T47" si="179">AVERAGE(J47,N46)</f>
        <v>0.156</v>
      </c>
      <c r="U47" s="31">
        <f t="shared" ref="U47" si="180">AVERAGE(K47,O46)</f>
        <v>0.224</v>
      </c>
      <c r="V47" s="17">
        <f>Q47*Q46/'Advanced - Road'!$S$33</f>
        <v>100.48512964087868</v>
      </c>
      <c r="W47" s="17">
        <f t="shared" ref="W47" si="181">W46</f>
        <v>100.48722438018967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1</v>
      </c>
      <c r="AA47" s="19">
        <f t="shared" ref="AA47" si="183">AA46</f>
        <v>211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0.502</v>
      </c>
      <c r="I48" s="32">
        <f>VLOOKUP($C48,'Four Factors - Road'!$B:$O,8,FALSE)</f>
        <v>0.28899999999999998</v>
      </c>
      <c r="J48" s="32">
        <f>VLOOKUP($C48,'Four Factors - Road'!$B:$O,9,FALSE)/100</f>
        <v>0.158</v>
      </c>
      <c r="K48" s="32">
        <f>VLOOKUP($C48,'Four Factors - Road'!$B:$O,10,FALSE)/100</f>
        <v>0.21600000000000003</v>
      </c>
      <c r="L48" s="32">
        <f>VLOOKUP($C48,'Four Factors - Road'!$B:$O,11,FALSE)/100</f>
        <v>0.499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0.23100000000000001</v>
      </c>
      <c r="P48" s="21">
        <f>VLOOKUP($C48,'Advanced - Road'!B:T,18,FALSE)</f>
        <v>100.27</v>
      </c>
      <c r="Q48" s="21">
        <f>(P48+'Advanced - Road'!$S$33)/2</f>
        <v>99.524904671115351</v>
      </c>
      <c r="R48" s="32">
        <f t="shared" ref="R48" si="185">AVERAGE(H48,L49)</f>
        <v>0.50800000000000001</v>
      </c>
      <c r="S48" s="32">
        <f t="shared" ref="S48" si="186">AVERAGE(I48,M49)</f>
        <v>0.313</v>
      </c>
      <c r="T48" s="32">
        <f t="shared" ref="T48" si="187">AVERAGE(J48,N49)</f>
        <v>0.15050000000000002</v>
      </c>
      <c r="U48" s="32">
        <f t="shared" ref="U48" si="188">AVERAGE(K48,O49)</f>
        <v>0.21850000000000003</v>
      </c>
      <c r="V48" s="21">
        <f>Q48*Q49/'Advanced - Home'!$S$33</f>
        <v>101.52209374366475</v>
      </c>
      <c r="W48" s="21">
        <f t="shared" ref="W48" si="189">AVERAGE(V48:V49)</f>
        <v>101.51997747576124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109</v>
      </c>
      <c r="Z48" s="23">
        <f t="shared" ref="Z48" si="190">Y49-Y48</f>
        <v>-1</v>
      </c>
      <c r="AA48" s="23">
        <f t="shared" ref="AA48" si="191">Y48+Y49</f>
        <v>217</v>
      </c>
      <c r="AB48" s="22">
        <f t="shared" ref="AB48" si="192">D48-Z48</f>
        <v>1</v>
      </c>
      <c r="AC48" s="22">
        <f t="shared" ref="AC48" si="193">AA48-E48</f>
        <v>217</v>
      </c>
      <c r="AD48" s="22">
        <f t="shared" si="13"/>
        <v>109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0.49700000000000005</v>
      </c>
      <c r="I49" s="32">
        <f>VLOOKUP($C49,'Four Factors - Home'!$B:$O,8,FALSE)</f>
        <v>0.29599999999999999</v>
      </c>
      <c r="J49" s="32">
        <f>VLOOKUP($C49,'Four Factors - Home'!$B:$O,9,FALSE)/100</f>
        <v>0.151</v>
      </c>
      <c r="K49" s="32">
        <f>VLOOKUP($C49,'Four Factors - Home'!$B:$O,10,FALSE)/100</f>
        <v>0.26500000000000001</v>
      </c>
      <c r="L49" s="32">
        <f>VLOOKUP($C49,'Four Factors - Home'!$B:$O,11,FALSE)/100</f>
        <v>0.51400000000000001</v>
      </c>
      <c r="M49" s="32">
        <f>VLOOKUP($C49,'Four Factors - Home'!$B:$O,12,FALSE)</f>
        <v>0.33700000000000002</v>
      </c>
      <c r="N49" s="32">
        <f>VLOOKUP($C49,'Four Factors - Home'!$B:$O,13,FALSE)/100</f>
        <v>0.14300000000000002</v>
      </c>
      <c r="O49" s="32">
        <f>VLOOKUP($C49,'Four Factors - Home'!$B:$O,14,FALSE)/100</f>
        <v>0.221</v>
      </c>
      <c r="P49" s="21">
        <f>VLOOKUP($C49,'Advanced - Home'!B:T,18,FALSE)</f>
        <v>102.74</v>
      </c>
      <c r="Q49" s="21">
        <f>(P49+'Advanced - Home'!$S$33)/2</f>
        <v>100.75784556720686</v>
      </c>
      <c r="R49" s="32">
        <f t="shared" ref="R49" si="197">AVERAGE(H49,L48)</f>
        <v>0.498</v>
      </c>
      <c r="S49" s="32">
        <f t="shared" ref="S49" si="198">AVERAGE(I49,M48)</f>
        <v>0.26800000000000002</v>
      </c>
      <c r="T49" s="32">
        <f t="shared" ref="T49" si="199">AVERAGE(J49,N48)</f>
        <v>0.14899999999999999</v>
      </c>
      <c r="U49" s="32">
        <f t="shared" ref="U49" si="200">AVERAGE(K49,O48)</f>
        <v>0.248</v>
      </c>
      <c r="V49" s="21">
        <f>Q49*Q48/'Advanced - Road'!$S$33</f>
        <v>101.51786120785773</v>
      </c>
      <c r="W49" s="21">
        <f t="shared" ref="W49" si="201">W48</f>
        <v>101.51997747576124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1</v>
      </c>
      <c r="AA49" s="23">
        <f t="shared" ref="AA49" si="203">AA48</f>
        <v>217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0.502</v>
      </c>
      <c r="I50" s="31">
        <f>VLOOKUP($C50,'Four Factors - Road'!$B:$O,8,FALSE)</f>
        <v>0.28899999999999998</v>
      </c>
      <c r="J50" s="31">
        <f>VLOOKUP($C50,'Four Factors - Road'!$B:$O,9,FALSE)/100</f>
        <v>0.158</v>
      </c>
      <c r="K50" s="31">
        <f>VLOOKUP($C50,'Four Factors - Road'!$B:$O,10,FALSE)/100</f>
        <v>0.21600000000000003</v>
      </c>
      <c r="L50" s="31">
        <f>VLOOKUP($C50,'Four Factors - Road'!$B:$O,11,FALSE)/100</f>
        <v>0.499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0.23100000000000001</v>
      </c>
      <c r="P50" s="17">
        <f>VLOOKUP($C50,'Advanced - Road'!B:T,18,FALSE)</f>
        <v>100.27</v>
      </c>
      <c r="Q50" s="17">
        <f>(P50+'Advanced - Road'!$S$33)/2</f>
        <v>99.524904671115351</v>
      </c>
      <c r="R50" s="31">
        <f t="shared" ref="R50" si="205">AVERAGE(H50,L51)</f>
        <v>0.505</v>
      </c>
      <c r="S50" s="31">
        <f t="shared" ref="S50" si="206">AVERAGE(I50,M51)</f>
        <v>0.30249999999999999</v>
      </c>
      <c r="T50" s="31">
        <f t="shared" ref="T50" si="207">AVERAGE(J50,N51)</f>
        <v>0.14400000000000002</v>
      </c>
      <c r="U50" s="31">
        <f t="shared" ref="U50" si="208">AVERAGE(K50,O51)</f>
        <v>0.22200000000000003</v>
      </c>
      <c r="V50" s="17">
        <f>Q50*Q51/'Advanced - Home'!$S$33</f>
        <v>99.632871870193839</v>
      </c>
      <c r="W50" s="17">
        <f t="shared" ref="W50" si="209">AVERAGE(V50:V51)</f>
        <v>99.630794983862017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0.13600000000000001</v>
      </c>
      <c r="K51" s="31">
        <f>VLOOKUP($C51,'Four Factors - Home'!$B:$O,10,FALSE)/100</f>
        <v>0.23100000000000001</v>
      </c>
      <c r="L51" s="31">
        <f>VLOOKUP($C51,'Four Factors - Home'!$B:$O,11,FALSE)/100</f>
        <v>0.50800000000000001</v>
      </c>
      <c r="M51" s="31">
        <f>VLOOKUP($C51,'Four Factors - Home'!$B:$O,12,FALSE)</f>
        <v>0.316</v>
      </c>
      <c r="N51" s="31">
        <f>VLOOKUP($C51,'Four Factors - Home'!$B:$O,13,FALSE)/100</f>
        <v>0.13</v>
      </c>
      <c r="O51" s="31">
        <f>VLOOKUP($C51,'Four Factors - Home'!$B:$O,14,FALSE)/100</f>
        <v>0.22800000000000001</v>
      </c>
      <c r="P51" s="17">
        <f>VLOOKUP($C51,'Advanced - Home'!B:T,18,FALSE)</f>
        <v>98.99</v>
      </c>
      <c r="Q51" s="17">
        <f>(P51+'Advanced - Home'!$S$33)/2</f>
        <v>98.882845567206857</v>
      </c>
      <c r="R51" s="31">
        <f t="shared" ref="R51" si="217">AVERAGE(H51,L50)</f>
        <v>0.51500000000000001</v>
      </c>
      <c r="S51" s="31">
        <f t="shared" ref="S51" si="218">AVERAGE(I51,M50)</f>
        <v>0.2535</v>
      </c>
      <c r="T51" s="31">
        <f t="shared" ref="T51" si="219">AVERAGE(J51,N50)</f>
        <v>0.14150000000000001</v>
      </c>
      <c r="U51" s="31">
        <f t="shared" ref="U51" si="220">AVERAGE(K51,O50)</f>
        <v>0.23100000000000001</v>
      </c>
      <c r="V51" s="17">
        <f>Q51*Q50/'Advanced - Road'!$S$33</f>
        <v>99.628718097530211</v>
      </c>
      <c r="W51" s="17">
        <f t="shared" ref="W51" si="221">W50</f>
        <v>99.630794983862017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0.502</v>
      </c>
      <c r="I52" s="32">
        <f>VLOOKUP($C52,'Four Factors - Road'!$B:$O,8,FALSE)</f>
        <v>0.28899999999999998</v>
      </c>
      <c r="J52" s="32">
        <f>VLOOKUP($C52,'Four Factors - Road'!$B:$O,9,FALSE)/100</f>
        <v>0.158</v>
      </c>
      <c r="K52" s="32">
        <f>VLOOKUP($C52,'Four Factors - Road'!$B:$O,10,FALSE)/100</f>
        <v>0.21600000000000003</v>
      </c>
      <c r="L52" s="32">
        <f>VLOOKUP($C52,'Four Factors - Road'!$B:$O,11,FALSE)/100</f>
        <v>0.499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0.23100000000000001</v>
      </c>
      <c r="P52" s="21">
        <f>VLOOKUP($C52,'Advanced - Road'!B:T,18,FALSE)</f>
        <v>100.27</v>
      </c>
      <c r="Q52" s="21">
        <f>(P52+'Advanced - Road'!$S$33)/2</f>
        <v>99.524904671115351</v>
      </c>
      <c r="R52" s="32">
        <f t="shared" ref="R52" si="225">AVERAGE(H52,L53)</f>
        <v>0.51449999999999996</v>
      </c>
      <c r="S52" s="32">
        <f t="shared" ref="S52" si="226">AVERAGE(I52,M53)</f>
        <v>0.29099999999999998</v>
      </c>
      <c r="T52" s="32">
        <f t="shared" ref="T52" si="227">AVERAGE(J52,N53)</f>
        <v>0.15050000000000002</v>
      </c>
      <c r="U52" s="32">
        <f t="shared" ref="U52" si="228">AVERAGE(K52,O53)</f>
        <v>0.2225</v>
      </c>
      <c r="V52" s="21">
        <f>Q52*Q53/'Advanced - Home'!$S$33</f>
        <v>99.003131245703528</v>
      </c>
      <c r="W52" s="21">
        <f t="shared" ref="W52" si="229">AVERAGE(V52:V53)</f>
        <v>99.001067486562278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-1</v>
      </c>
      <c r="AA52" s="23">
        <f t="shared" ref="AA52" si="231">Y52+Y53</f>
        <v>213</v>
      </c>
      <c r="AB52" s="22">
        <f t="shared" ref="AB52" si="232">D52-Z52</f>
        <v>1</v>
      </c>
      <c r="AC52" s="22">
        <f t="shared" ref="AC52" si="233">AA52-E52</f>
        <v>213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0.52900000000000003</v>
      </c>
      <c r="I53" s="32">
        <f>VLOOKUP($C53,'Four Factors - Home'!$B:$O,8,FALSE)</f>
        <v>0.29299999999999998</v>
      </c>
      <c r="J53" s="32">
        <f>VLOOKUP($C53,'Four Factors - Home'!$B:$O,9,FALSE)/100</f>
        <v>0.154</v>
      </c>
      <c r="K53" s="32">
        <f>VLOOKUP($C53,'Four Factors - Home'!$B:$O,10,FALSE)/100</f>
        <v>0.20300000000000001</v>
      </c>
      <c r="L53" s="32">
        <f>VLOOKUP($C53,'Four Factors - Home'!$B:$O,11,FALSE)/100</f>
        <v>0.52700000000000002</v>
      </c>
      <c r="M53" s="32">
        <f>VLOOKUP($C53,'Four Factors - Home'!$B:$O,12,FALSE)</f>
        <v>0.29299999999999998</v>
      </c>
      <c r="N53" s="32">
        <f>VLOOKUP($C53,'Four Factors - Home'!$B:$O,13,FALSE)/100</f>
        <v>0.14300000000000002</v>
      </c>
      <c r="O53" s="32">
        <f>VLOOKUP($C53,'Four Factors - Home'!$B:$O,14,FALSE)/100</f>
        <v>0.22899999999999998</v>
      </c>
      <c r="P53" s="21">
        <f>VLOOKUP($C53,'Advanced - Home'!B:T,18,FALSE)</f>
        <v>97.74</v>
      </c>
      <c r="Q53" s="21">
        <f>(P53+'Advanced - Home'!$S$33)/2</f>
        <v>98.257845567206857</v>
      </c>
      <c r="R53" s="32">
        <f t="shared" ref="R53" si="237">AVERAGE(H53,L52)</f>
        <v>0.51400000000000001</v>
      </c>
      <c r="S53" s="32">
        <f t="shared" ref="S53" si="238">AVERAGE(I53,M52)</f>
        <v>0.26649999999999996</v>
      </c>
      <c r="T53" s="32">
        <f t="shared" ref="T53" si="239">AVERAGE(J53,N52)</f>
        <v>0.15049999999999999</v>
      </c>
      <c r="U53" s="32">
        <f t="shared" ref="U53" si="240">AVERAGE(K53,O52)</f>
        <v>0.21700000000000003</v>
      </c>
      <c r="V53" s="21">
        <f>Q53*Q52/'Advanced - Road'!$S$33</f>
        <v>98.999003727421027</v>
      </c>
      <c r="W53" s="21">
        <f t="shared" ref="W53" si="241">W52</f>
        <v>99.001067486562278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106</v>
      </c>
      <c r="Z53" s="23">
        <f t="shared" ref="Z53" si="242">-Z52</f>
        <v>1</v>
      </c>
      <c r="AA53" s="23">
        <f t="shared" ref="AA53" si="243">AA52</f>
        <v>213</v>
      </c>
      <c r="AB53" s="22"/>
      <c r="AC53" s="22"/>
      <c r="AD53" s="22">
        <f t="shared" si="13"/>
        <v>106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0.502</v>
      </c>
      <c r="I54" s="31">
        <f>VLOOKUP($C54,'Four Factors - Road'!$B:$O,8,FALSE)</f>
        <v>0.28899999999999998</v>
      </c>
      <c r="J54" s="31">
        <f>VLOOKUP($C54,'Four Factors - Road'!$B:$O,9,FALSE)/100</f>
        <v>0.158</v>
      </c>
      <c r="K54" s="31">
        <f>VLOOKUP($C54,'Four Factors - Road'!$B:$O,10,FALSE)/100</f>
        <v>0.21600000000000003</v>
      </c>
      <c r="L54" s="31">
        <f>VLOOKUP($C54,'Four Factors - Road'!$B:$O,11,FALSE)/100</f>
        <v>0.499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0.23100000000000001</v>
      </c>
      <c r="P54" s="17">
        <f>VLOOKUP($C54,'Advanced - Road'!B:T,18,FALSE)</f>
        <v>100.27</v>
      </c>
      <c r="Q54" s="17">
        <f>(P54+'Advanced - Road'!$S$33)/2</f>
        <v>99.524904671115351</v>
      </c>
      <c r="R54" s="31">
        <f t="shared" ref="R54" si="245">AVERAGE(H54,L55)</f>
        <v>0.4955</v>
      </c>
      <c r="S54" s="31">
        <f t="shared" ref="S54" si="246">AVERAGE(I54,M55)</f>
        <v>0.27100000000000002</v>
      </c>
      <c r="T54" s="31">
        <f t="shared" ref="T54" si="247">AVERAGE(J54,N55)</f>
        <v>0.154</v>
      </c>
      <c r="U54" s="31">
        <f t="shared" ref="U54" si="248">AVERAGE(K54,O55)</f>
        <v>0.21500000000000002</v>
      </c>
      <c r="V54" s="17">
        <f>Q54*Q55/'Advanced - Home'!$S$33</f>
        <v>98.862069345817702</v>
      </c>
      <c r="W54" s="17">
        <f t="shared" ref="W54" si="249">AVERAGE(V54:V55)</f>
        <v>98.860008527167139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0.53500000000000003</v>
      </c>
      <c r="I55" s="31">
        <f>VLOOKUP($C55,'Four Factors - Home'!$B:$O,8,FALSE)</f>
        <v>0.28199999999999997</v>
      </c>
      <c r="J55" s="31">
        <f>VLOOKUP($C55,'Four Factors - Home'!$B:$O,9,FALSE)/100</f>
        <v>0.13900000000000001</v>
      </c>
      <c r="K55" s="31">
        <f>VLOOKUP($C55,'Four Factors - Home'!$B:$O,10,FALSE)/100</f>
        <v>0.22500000000000001</v>
      </c>
      <c r="L55" s="31">
        <f>VLOOKUP($C55,'Four Factors - Home'!$B:$O,11,FALSE)/100</f>
        <v>0.48899999999999999</v>
      </c>
      <c r="M55" s="31">
        <f>VLOOKUP($C55,'Four Factors - Home'!$B:$O,12,FALSE)</f>
        <v>0.253</v>
      </c>
      <c r="N55" s="31">
        <f>VLOOKUP($C55,'Four Factors - Home'!$B:$O,13,FALSE)/100</f>
        <v>0.15</v>
      </c>
      <c r="O55" s="31">
        <f>VLOOKUP($C55,'Four Factors - Home'!$B:$O,14,FALSE)/100</f>
        <v>0.214</v>
      </c>
      <c r="P55" s="17">
        <f>VLOOKUP($C55,'Advanced - Home'!B:T,18,FALSE)</f>
        <v>97.46</v>
      </c>
      <c r="Q55" s="17">
        <f>(P55+'Advanced - Home'!$S$33)/2</f>
        <v>98.117845567206857</v>
      </c>
      <c r="R55" s="31">
        <f t="shared" ref="R55" si="257">AVERAGE(H55,L54)</f>
        <v>0.51700000000000002</v>
      </c>
      <c r="S55" s="31">
        <f t="shared" ref="S55" si="258">AVERAGE(I55,M54)</f>
        <v>0.26100000000000001</v>
      </c>
      <c r="T55" s="31">
        <f t="shared" ref="T55" si="259">AVERAGE(J55,N54)</f>
        <v>0.14300000000000002</v>
      </c>
      <c r="U55" s="31">
        <f t="shared" ref="U55" si="260">AVERAGE(K55,O54)</f>
        <v>0.22800000000000001</v>
      </c>
      <c r="V55" s="17">
        <f>Q55*Q54/'Advanced - Road'!$S$33</f>
        <v>98.857947708516576</v>
      </c>
      <c r="W55" s="17">
        <f t="shared" ref="W55" si="261">W54</f>
        <v>98.860008527167139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0.502</v>
      </c>
      <c r="I56" s="32">
        <f>VLOOKUP($C56,'Four Factors - Road'!$B:$O,8,FALSE)</f>
        <v>0.28899999999999998</v>
      </c>
      <c r="J56" s="32">
        <f>VLOOKUP($C56,'Four Factors - Road'!$B:$O,9,FALSE)/100</f>
        <v>0.158</v>
      </c>
      <c r="K56" s="32">
        <f>VLOOKUP($C56,'Four Factors - Road'!$B:$O,10,FALSE)/100</f>
        <v>0.21600000000000003</v>
      </c>
      <c r="L56" s="32">
        <f>VLOOKUP($C56,'Four Factors - Road'!$B:$O,11,FALSE)/100</f>
        <v>0.499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0.23100000000000001</v>
      </c>
      <c r="P56" s="21">
        <f>VLOOKUP($C56,'Advanced - Road'!B:T,18,FALSE)</f>
        <v>100.27</v>
      </c>
      <c r="Q56" s="21">
        <f>(P56+'Advanced - Road'!$S$33)/2</f>
        <v>99.524904671115351</v>
      </c>
      <c r="R56" s="32">
        <f t="shared" ref="R56" si="265">AVERAGE(H56,L57)</f>
        <v>0.50249999999999995</v>
      </c>
      <c r="S56" s="32">
        <f t="shared" ref="S56" si="266">AVERAGE(I56,M57)</f>
        <v>0.27900000000000003</v>
      </c>
      <c r="T56" s="32">
        <f t="shared" ref="T56" si="267">AVERAGE(J56,N57)</f>
        <v>0.15</v>
      </c>
      <c r="U56" s="32">
        <f t="shared" ref="U56" si="268">AVERAGE(K56,O57)</f>
        <v>0.22750000000000001</v>
      </c>
      <c r="V56" s="21">
        <f>Q56*Q57/'Advanced - Home'!$S$33</f>
        <v>98.882221045801401</v>
      </c>
      <c r="W56" s="21">
        <f t="shared" ref="W56" si="269">AVERAGE(V56:V57)</f>
        <v>98.88015980708073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</v>
      </c>
      <c r="J57" s="32">
        <f>VLOOKUP($C57,'Four Factors - Home'!$B:$O,9,FALSE)/100</f>
        <v>0.129</v>
      </c>
      <c r="K57" s="32">
        <f>VLOOKUP($C57,'Four Factors - Home'!$B:$O,10,FALSE)/100</f>
        <v>0.26700000000000002</v>
      </c>
      <c r="L57" s="32">
        <f>VLOOKUP($C57,'Four Factors - Home'!$B:$O,11,FALSE)/100</f>
        <v>0.503</v>
      </c>
      <c r="M57" s="32">
        <f>VLOOKUP($C57,'Four Factors - Home'!$B:$O,12,FALSE)</f>
        <v>0.26900000000000002</v>
      </c>
      <c r="N57" s="32">
        <f>VLOOKUP($C57,'Four Factors - Home'!$B:$O,13,FALSE)/100</f>
        <v>0.14199999999999999</v>
      </c>
      <c r="O57" s="32">
        <f>VLOOKUP($C57,'Four Factors - Home'!$B:$O,14,FALSE)/100</f>
        <v>0.23899999999999999</v>
      </c>
      <c r="P57" s="21">
        <f>VLOOKUP($C57,'Advanced - Home'!B:T,18,FALSE)</f>
        <v>97.5</v>
      </c>
      <c r="Q57" s="21">
        <f>(P57+'Advanced - Home'!$S$33)/2</f>
        <v>98.137845567206853</v>
      </c>
      <c r="R57" s="32">
        <f t="shared" ref="R57" si="277">AVERAGE(H57,L56)</f>
        <v>0.51249999999999996</v>
      </c>
      <c r="S57" s="32">
        <f t="shared" ref="S57" si="278">AVERAGE(I57,M56)</f>
        <v>0.27500000000000002</v>
      </c>
      <c r="T57" s="32">
        <f t="shared" ref="T57" si="279">AVERAGE(J57,N56)</f>
        <v>0.13800000000000001</v>
      </c>
      <c r="U57" s="32">
        <f t="shared" ref="U57" si="280">AVERAGE(K57,O56)</f>
        <v>0.249</v>
      </c>
      <c r="V57" s="21">
        <f>Q57*Q56/'Advanced - Road'!$S$33</f>
        <v>98.878098568360073</v>
      </c>
      <c r="W57" s="21">
        <f t="shared" ref="W57" si="281">W56</f>
        <v>98.88015980708073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0.502</v>
      </c>
      <c r="I58" s="31">
        <f>VLOOKUP($C58,'Four Factors - Road'!$B:$O,8,FALSE)</f>
        <v>0.28899999999999998</v>
      </c>
      <c r="J58" s="31">
        <f>VLOOKUP($C58,'Four Factors - Road'!$B:$O,9,FALSE)/100</f>
        <v>0.158</v>
      </c>
      <c r="K58" s="31">
        <f>VLOOKUP($C58,'Four Factors - Road'!$B:$O,10,FALSE)/100</f>
        <v>0.21600000000000003</v>
      </c>
      <c r="L58" s="31">
        <f>VLOOKUP($C58,'Four Factors - Road'!$B:$O,11,FALSE)/100</f>
        <v>0.499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0.23100000000000001</v>
      </c>
      <c r="P58" s="17">
        <f>VLOOKUP($C58,'Advanced - Road'!B:T,18,FALSE)</f>
        <v>100.27</v>
      </c>
      <c r="Q58" s="17">
        <f>(P58+'Advanced - Road'!$S$33)/2</f>
        <v>99.524904671115351</v>
      </c>
      <c r="R58" s="31">
        <f t="shared" ref="R58" si="285">AVERAGE(H58,L59)</f>
        <v>0.49450000000000005</v>
      </c>
      <c r="S58" s="31">
        <f t="shared" ref="S58" si="286">AVERAGE(I58,M59)</f>
        <v>0.26300000000000001</v>
      </c>
      <c r="T58" s="31">
        <f t="shared" ref="T58" si="287">AVERAGE(J58,N59)</f>
        <v>0.14600000000000002</v>
      </c>
      <c r="U58" s="31">
        <f t="shared" ref="U58" si="288">AVERAGE(K58,O59)</f>
        <v>0.21100000000000002</v>
      </c>
      <c r="V58" s="17">
        <f>Q58*Q59/'Advanced - Home'!$S$33</f>
        <v>96.987961247334567</v>
      </c>
      <c r="W58" s="17">
        <f t="shared" ref="W58" si="289">AVERAGE(V58:V59)</f>
        <v>96.985939495203127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4</v>
      </c>
      <c r="AA58" s="19">
        <f t="shared" ref="AA58" si="291">Y58+Y59</f>
        <v>206</v>
      </c>
      <c r="AB58" s="4">
        <f t="shared" ref="AB58" si="292">D58-Z58</f>
        <v>-4</v>
      </c>
      <c r="AC58" s="4">
        <f t="shared" ref="AC58" si="293">AA58-E58</f>
        <v>206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0.52600000000000002</v>
      </c>
      <c r="I59" s="31">
        <f>VLOOKUP($C59,'Four Factors - Home'!$B:$O,8,FALSE)</f>
        <v>0.307</v>
      </c>
      <c r="J59" s="31">
        <f>VLOOKUP($C59,'Four Factors - Home'!$B:$O,9,FALSE)/100</f>
        <v>0.14499999999999999</v>
      </c>
      <c r="K59" s="31">
        <f>VLOOKUP($C59,'Four Factors - Home'!$B:$O,10,FALSE)/100</f>
        <v>0.217</v>
      </c>
      <c r="L59" s="31">
        <f>VLOOKUP($C59,'Four Factors - Home'!$B:$O,11,FALSE)/100</f>
        <v>0.48700000000000004</v>
      </c>
      <c r="M59" s="31">
        <f>VLOOKUP($C59,'Four Factors - Home'!$B:$O,12,FALSE)</f>
        <v>0.23699999999999999</v>
      </c>
      <c r="N59" s="31">
        <f>VLOOKUP($C59,'Four Factors - Home'!$B:$O,13,FALSE)/100</f>
        <v>0.13400000000000001</v>
      </c>
      <c r="O59" s="31">
        <f>VLOOKUP($C59,'Four Factors - Home'!$B:$O,14,FALSE)/100</f>
        <v>0.20600000000000002</v>
      </c>
      <c r="P59" s="17">
        <f>VLOOKUP($C59,'Advanced - Home'!B:T,18,FALSE)</f>
        <v>93.74</v>
      </c>
      <c r="Q59" s="17">
        <f>(P59+'Advanced - Home'!$S$33)/2</f>
        <v>96.257845567206857</v>
      </c>
      <c r="R59" s="31">
        <f t="shared" ref="R59" si="297">AVERAGE(H59,L58)</f>
        <v>0.51249999999999996</v>
      </c>
      <c r="S59" s="31">
        <f t="shared" ref="S59" si="298">AVERAGE(I59,M58)</f>
        <v>0.27349999999999997</v>
      </c>
      <c r="T59" s="31">
        <f t="shared" ref="T59" si="299">AVERAGE(J59,N58)</f>
        <v>0.14599999999999999</v>
      </c>
      <c r="U59" s="31">
        <f t="shared" ref="U59" si="300">AVERAGE(K59,O58)</f>
        <v>0.224</v>
      </c>
      <c r="V59" s="17">
        <f>Q59*Q58/'Advanced - Road'!$S$33</f>
        <v>96.983917743071672</v>
      </c>
      <c r="W59" s="17">
        <f t="shared" ref="W59" si="301">W58</f>
        <v>96.985939495203127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105</v>
      </c>
      <c r="Z59" s="19">
        <f t="shared" ref="Z59" si="302">-Z58</f>
        <v>-4</v>
      </c>
      <c r="AA59" s="19">
        <f t="shared" ref="AA59" si="303">AA58</f>
        <v>206</v>
      </c>
      <c r="AB59" s="4"/>
      <c r="AC59" s="4"/>
      <c r="AD59" s="4">
        <f t="shared" si="13"/>
        <v>105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0.502</v>
      </c>
      <c r="I60" s="32">
        <f>VLOOKUP($C60,'Four Factors - Road'!$B:$O,8,FALSE)</f>
        <v>0.28899999999999998</v>
      </c>
      <c r="J60" s="32">
        <f>VLOOKUP($C60,'Four Factors - Road'!$B:$O,9,FALSE)/100</f>
        <v>0.158</v>
      </c>
      <c r="K60" s="32">
        <f>VLOOKUP($C60,'Four Factors - Road'!$B:$O,10,FALSE)/100</f>
        <v>0.21600000000000003</v>
      </c>
      <c r="L60" s="32">
        <f>VLOOKUP($C60,'Four Factors - Road'!$B:$O,11,FALSE)/100</f>
        <v>0.499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0.23100000000000001</v>
      </c>
      <c r="P60" s="21">
        <f>VLOOKUP($C60,'Advanced - Road'!B:T,18,FALSE)</f>
        <v>100.27</v>
      </c>
      <c r="Q60" s="21">
        <f>(P60+'Advanced - Road'!$S$33)/2</f>
        <v>99.524904671115351</v>
      </c>
      <c r="R60" s="32">
        <f t="shared" ref="R60" si="305">AVERAGE(H60,L61)</f>
        <v>0.51049999999999995</v>
      </c>
      <c r="S60" s="32">
        <f t="shared" ref="S60" si="306">AVERAGE(I60,M61)</f>
        <v>0.28949999999999998</v>
      </c>
      <c r="T60" s="32">
        <f t="shared" ref="T60" si="307">AVERAGE(J60,N61)</f>
        <v>0.16</v>
      </c>
      <c r="U60" s="32">
        <f t="shared" ref="U60" si="308">AVERAGE(K60,O61)</f>
        <v>0.23550000000000001</v>
      </c>
      <c r="V60" s="21">
        <f>Q60*Q61/'Advanced - Home'!$S$33</f>
        <v>99.784009620071515</v>
      </c>
      <c r="W60" s="21">
        <f t="shared" ref="W60" si="309">AVERAGE(V60:V61)</f>
        <v>99.781929583213952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0.25900000000000001</v>
      </c>
      <c r="J61" s="32">
        <f>VLOOKUP($C61,'Four Factors - Home'!$B:$O,9,FALSE)/100</f>
        <v>0.14699999999999999</v>
      </c>
      <c r="K61" s="32">
        <f>VLOOKUP($C61,'Four Factors - Home'!$B:$O,10,FALSE)/100</f>
        <v>0.25</v>
      </c>
      <c r="L61" s="32">
        <f>VLOOKUP($C61,'Four Factors - Home'!$B:$O,11,FALSE)/100</f>
        <v>0.51900000000000002</v>
      </c>
      <c r="M61" s="32">
        <f>VLOOKUP($C61,'Four Factors - Home'!$B:$O,12,FALSE)</f>
        <v>0.28999999999999998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0.255</v>
      </c>
      <c r="P61" s="21">
        <f>VLOOKUP($C61,'Advanced - Home'!B:T,18,FALSE)</f>
        <v>99.29</v>
      </c>
      <c r="Q61" s="21">
        <f>(P61+'Advanced - Home'!$S$33)/2</f>
        <v>99.032845567206863</v>
      </c>
      <c r="R61" s="32">
        <f t="shared" ref="R61" si="317">AVERAGE(H61,L60)</f>
        <v>0.51950000000000007</v>
      </c>
      <c r="S61" s="32">
        <f t="shared" ref="S61" si="318">AVERAGE(I61,M60)</f>
        <v>0.2495</v>
      </c>
      <c r="T61" s="32">
        <f t="shared" ref="T61" si="319">AVERAGE(J61,N60)</f>
        <v>0.14699999999999999</v>
      </c>
      <c r="U61" s="32">
        <f t="shared" ref="U61" si="320">AVERAGE(K61,O60)</f>
        <v>0.24049999999999999</v>
      </c>
      <c r="V61" s="21">
        <f>Q61*Q60/'Advanced - Road'!$S$33</f>
        <v>99.779849546356402</v>
      </c>
      <c r="W61" s="21">
        <f t="shared" ref="W61" si="321">W60</f>
        <v>99.781929583213952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0.52100000000000002</v>
      </c>
      <c r="I62" s="31">
        <f>VLOOKUP($C62,'Four Factors - Road'!$B:$O,8,FALSE)</f>
        <v>0.29599999999999999</v>
      </c>
      <c r="J62" s="31">
        <f>VLOOKUP($C62,'Four Factors - Road'!$B:$O,9,FALSE)/100</f>
        <v>0.159</v>
      </c>
      <c r="K62" s="31">
        <f>VLOOKUP($C62,'Four Factors - Road'!$B:$O,10,FALSE)/100</f>
        <v>0.184</v>
      </c>
      <c r="L62" s="31">
        <f>VLOOKUP($C62,'Four Factors - Road'!$B:$O,11,FALSE)/100</f>
        <v>0.53</v>
      </c>
      <c r="M62" s="31">
        <f>VLOOKUP($C62,'Four Factors - Road'!$B:$O,12,FALSE)</f>
        <v>0.28499999999999998</v>
      </c>
      <c r="N62" s="31">
        <f>VLOOKUP($C62,'Four Factors - Road'!$B:$O,13,FALSE)/100</f>
        <v>0.12300000000000001</v>
      </c>
      <c r="O62" s="31">
        <f>VLOOKUP($C62,'Four Factors - Road'!$B:$O,14,FALSE)/100</f>
        <v>0.22899999999999998</v>
      </c>
      <c r="P62" s="17">
        <f>VLOOKUP($C62,'Advanced - Road'!B:T,18,FALSE)</f>
        <v>104.14</v>
      </c>
      <c r="Q62" s="17">
        <f>(P62+'Advanced - Road'!$S$33)/2</f>
        <v>101.45990467111535</v>
      </c>
      <c r="R62" s="31">
        <f t="shared" ref="R62" si="325">AVERAGE(H62,L63)</f>
        <v>0.52200000000000002</v>
      </c>
      <c r="S62" s="31">
        <f t="shared" ref="S62" si="326">AVERAGE(I62,M63)</f>
        <v>0.25950000000000001</v>
      </c>
      <c r="T62" s="31">
        <f t="shared" ref="T62" si="327">AVERAGE(J62,N63)</f>
        <v>0.1595</v>
      </c>
      <c r="U62" s="31">
        <f t="shared" ref="U62" si="328">AVERAGE(K62,O63)</f>
        <v>0.216</v>
      </c>
      <c r="V62" s="17">
        <f>Q62*Q63/'Advanced - Home'!$S$33</f>
        <v>101.69323198912369</v>
      </c>
      <c r="W62" s="17">
        <f t="shared" ref="W62" si="329">AVERAGE(V62:V63)</f>
        <v>101.69111215377626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0.51200000000000001</v>
      </c>
      <c r="I63" s="31">
        <f>VLOOKUP($C63,'Four Factors - Home'!$B:$O,8,FALSE)</f>
        <v>0.30199999999999999</v>
      </c>
      <c r="J63" s="31">
        <f>VLOOKUP($C63,'Four Factors - Home'!$B:$O,9,FALSE)/100</f>
        <v>0.152</v>
      </c>
      <c r="K63" s="31">
        <f>VLOOKUP($C63,'Four Factors - Home'!$B:$O,10,FALSE)/100</f>
        <v>0.247</v>
      </c>
      <c r="L63" s="31">
        <f>VLOOKUP($C63,'Four Factors - Home'!$B:$O,11,FALSE)/100</f>
        <v>0.52300000000000002</v>
      </c>
      <c r="M63" s="31">
        <f>VLOOKUP($C63,'Four Factors - Home'!$B:$O,12,FALSE)</f>
        <v>0.223</v>
      </c>
      <c r="N63" s="31">
        <f>VLOOKUP($C63,'Four Factors - Home'!$B:$O,13,FALSE)/100</f>
        <v>0.16</v>
      </c>
      <c r="O63" s="31">
        <f>VLOOKUP($C63,'Four Factors - Home'!$B:$O,14,FALSE)/100</f>
        <v>0.248</v>
      </c>
      <c r="P63" s="17">
        <f>VLOOKUP($C63,'Advanced - Home'!B:T,18,FALSE)</f>
        <v>99.23</v>
      </c>
      <c r="Q63" s="17">
        <f>(P63+'Advanced - Home'!$S$33)/2</f>
        <v>99.002845567206862</v>
      </c>
      <c r="R63" s="31">
        <f t="shared" ref="R63" si="337">AVERAGE(H63,L62)</f>
        <v>0.52100000000000002</v>
      </c>
      <c r="S63" s="31">
        <f t="shared" ref="S63" si="338">AVERAGE(I63,M62)</f>
        <v>0.29349999999999998</v>
      </c>
      <c r="T63" s="31">
        <f t="shared" ref="T63" si="339">AVERAGE(J63,N62)</f>
        <v>0.13750000000000001</v>
      </c>
      <c r="U63" s="31">
        <f t="shared" ref="U63" si="340">AVERAGE(K63,O62)</f>
        <v>0.23799999999999999</v>
      </c>
      <c r="V63" s="17">
        <f>Q63*Q62/'Advanced - Road'!$S$33</f>
        <v>101.68899231842883</v>
      </c>
      <c r="W63" s="17">
        <f t="shared" ref="W63" si="341">W62</f>
        <v>101.69111215377626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0.52100000000000002</v>
      </c>
      <c r="I64" s="32">
        <f>VLOOKUP($C64,'Four Factors - Road'!$B:$O,8,FALSE)</f>
        <v>0.29599999999999999</v>
      </c>
      <c r="J64" s="32">
        <f>VLOOKUP($C64,'Four Factors - Road'!$B:$O,9,FALSE)/100</f>
        <v>0.159</v>
      </c>
      <c r="K64" s="32">
        <f>VLOOKUP($C64,'Four Factors - Road'!$B:$O,10,FALSE)/100</f>
        <v>0.184</v>
      </c>
      <c r="L64" s="32">
        <f>VLOOKUP($C64,'Four Factors - Road'!$B:$O,11,FALSE)/100</f>
        <v>0.53</v>
      </c>
      <c r="M64" s="32">
        <f>VLOOKUP($C64,'Four Factors - Road'!$B:$O,12,FALSE)</f>
        <v>0.28499999999999998</v>
      </c>
      <c r="N64" s="32">
        <f>VLOOKUP($C64,'Four Factors - Road'!$B:$O,13,FALSE)/100</f>
        <v>0.12300000000000001</v>
      </c>
      <c r="O64" s="32">
        <f>VLOOKUP($C64,'Four Factors - Road'!$B:$O,14,FALSE)/100</f>
        <v>0.22899999999999998</v>
      </c>
      <c r="P64" s="21">
        <f>VLOOKUP($C64,'Advanced - Road'!B:T,18,FALSE)</f>
        <v>104.14</v>
      </c>
      <c r="Q64" s="21">
        <f>(P64+'Advanced - Road'!$S$33)/2</f>
        <v>101.45990467111535</v>
      </c>
      <c r="R64" s="32">
        <f t="shared" ref="R64" si="345">AVERAGE(H64,L65)</f>
        <v>0.51449999999999996</v>
      </c>
      <c r="S64" s="32">
        <f t="shared" ref="S64" si="346">AVERAGE(I64,M65)</f>
        <v>0.28649999999999998</v>
      </c>
      <c r="T64" s="32">
        <f t="shared" ref="T64" si="347">AVERAGE(J64,N65)</f>
        <v>0.14300000000000002</v>
      </c>
      <c r="U64" s="32">
        <f t="shared" ref="U64" si="348">AVERAGE(K64,O65)</f>
        <v>0.2135</v>
      </c>
      <c r="V64" s="21">
        <f>Q64*Q65/'Advanced - Home'!$S$33</f>
        <v>103.56269019671194</v>
      </c>
      <c r="W64" s="21">
        <f t="shared" ref="W64" si="349">AVERAGE(V64:V65)</f>
        <v>103.56053139177419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112</v>
      </c>
      <c r="Z64" s="23">
        <f t="shared" ref="Z64" si="350">Y65-Y64</f>
        <v>0</v>
      </c>
      <c r="AA64" s="23">
        <f t="shared" ref="AA64" si="351">Y64+Y65</f>
        <v>224</v>
      </c>
      <c r="AB64" s="22">
        <f t="shared" ref="AB64" si="352">D64-Z64</f>
        <v>0</v>
      </c>
      <c r="AC64" s="22">
        <f t="shared" ref="AC64" si="353">AA64-E64</f>
        <v>224</v>
      </c>
      <c r="AD64" s="22">
        <f t="shared" si="13"/>
        <v>112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0.499</v>
      </c>
      <c r="I65" s="32">
        <f>VLOOKUP($C65,'Four Factors - Home'!$B:$O,8,FALSE)</f>
        <v>0.28399999999999997</v>
      </c>
      <c r="J65" s="32">
        <f>VLOOKUP($C65,'Four Factors - Home'!$B:$O,9,FALSE)/100</f>
        <v>0.16600000000000001</v>
      </c>
      <c r="K65" s="32">
        <f>VLOOKUP($C65,'Four Factors - Home'!$B:$O,10,FALSE)/100</f>
        <v>0.20399999999999999</v>
      </c>
      <c r="L65" s="32">
        <f>VLOOKUP($C65,'Four Factors - Home'!$B:$O,11,FALSE)/100</f>
        <v>0.50800000000000001</v>
      </c>
      <c r="M65" s="32">
        <f>VLOOKUP($C65,'Four Factors - Home'!$B:$O,12,FALSE)</f>
        <v>0.27700000000000002</v>
      </c>
      <c r="N65" s="32">
        <f>VLOOKUP($C65,'Four Factors - Home'!$B:$O,13,FALSE)/100</f>
        <v>0.127</v>
      </c>
      <c r="O65" s="32">
        <f>VLOOKUP($C65,'Four Factors - Home'!$B:$O,14,FALSE)/100</f>
        <v>0.24299999999999999</v>
      </c>
      <c r="P65" s="21">
        <f>VLOOKUP($C65,'Advanced - Home'!B:T,18,FALSE)</f>
        <v>102.87</v>
      </c>
      <c r="Q65" s="21">
        <f>(P65+'Advanced - Home'!$S$33)/2</f>
        <v>100.82284556720685</v>
      </c>
      <c r="R65" s="32">
        <f t="shared" ref="R65" si="357">AVERAGE(H65,L64)</f>
        <v>0.51449999999999996</v>
      </c>
      <c r="S65" s="32">
        <f t="shared" ref="S65" si="358">AVERAGE(I65,M64)</f>
        <v>0.28449999999999998</v>
      </c>
      <c r="T65" s="32">
        <f t="shared" ref="T65" si="359">AVERAGE(J65,N64)</f>
        <v>0.14450000000000002</v>
      </c>
      <c r="U65" s="32">
        <f t="shared" ref="U65" si="360">AVERAGE(K65,O64)</f>
        <v>0.21649999999999997</v>
      </c>
      <c r="V65" s="21">
        <f>Q65*Q64/'Advanced - Road'!$S$33</f>
        <v>103.55837258683643</v>
      </c>
      <c r="W65" s="21">
        <f t="shared" ref="W65" si="361">W64</f>
        <v>103.56053139177419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0</v>
      </c>
      <c r="AA65" s="23">
        <f t="shared" ref="AA65" si="363">AA64</f>
        <v>224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0.52100000000000002</v>
      </c>
      <c r="I66" s="31">
        <f>VLOOKUP($C66,'Four Factors - Road'!$B:$O,8,FALSE)</f>
        <v>0.29599999999999999</v>
      </c>
      <c r="J66" s="31">
        <f>VLOOKUP($C66,'Four Factors - Road'!$B:$O,9,FALSE)/100</f>
        <v>0.159</v>
      </c>
      <c r="K66" s="31">
        <f>VLOOKUP($C66,'Four Factors - Road'!$B:$O,10,FALSE)/100</f>
        <v>0.184</v>
      </c>
      <c r="L66" s="31">
        <f>VLOOKUP($C66,'Four Factors - Road'!$B:$O,11,FALSE)/100</f>
        <v>0.53</v>
      </c>
      <c r="M66" s="31">
        <f>VLOOKUP($C66,'Four Factors - Road'!$B:$O,12,FALSE)</f>
        <v>0.28499999999999998</v>
      </c>
      <c r="N66" s="31">
        <f>VLOOKUP($C66,'Four Factors - Road'!$B:$O,13,FALSE)/100</f>
        <v>0.12300000000000001</v>
      </c>
      <c r="O66" s="31">
        <f>VLOOKUP($C66,'Four Factors - Road'!$B:$O,14,FALSE)/100</f>
        <v>0.22899999999999998</v>
      </c>
      <c r="P66" s="17">
        <f>VLOOKUP($C66,'Advanced - Road'!B:T,18,FALSE)</f>
        <v>104.14</v>
      </c>
      <c r="Q66" s="17">
        <f>(P66+'Advanced - Road'!$S$33)/2</f>
        <v>101.45990467111535</v>
      </c>
      <c r="R66" s="31">
        <f t="shared" ref="R66" si="365">AVERAGE(H66,L67)</f>
        <v>0.51</v>
      </c>
      <c r="S66" s="31">
        <f t="shared" ref="S66" si="366">AVERAGE(I66,M67)</f>
        <v>0.27649999999999997</v>
      </c>
      <c r="T66" s="31">
        <f t="shared" ref="T66" si="367">AVERAGE(J66,N67)</f>
        <v>0.14799999999999999</v>
      </c>
      <c r="U66" s="31">
        <f t="shared" ref="U66" si="368">AVERAGE(K66,O67)</f>
        <v>0.2185</v>
      </c>
      <c r="V66" s="17">
        <f>Q66*Q67/'Advanced - Home'!$S$33</f>
        <v>101.91921045377721</v>
      </c>
      <c r="W66" s="17">
        <f t="shared" ref="W66" si="369">AVERAGE(V66:V67)</f>
        <v>101.91708590781997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0.53100000000000003</v>
      </c>
      <c r="I67" s="31">
        <f>VLOOKUP($C67,'Four Factors - Home'!$B:$O,8,FALSE)</f>
        <v>0.26100000000000001</v>
      </c>
      <c r="J67" s="31">
        <f>VLOOKUP($C67,'Four Factors - Home'!$B:$O,9,FALSE)/100</f>
        <v>0.14000000000000001</v>
      </c>
      <c r="K67" s="31">
        <f>VLOOKUP($C67,'Four Factors - Home'!$B:$O,10,FALSE)/100</f>
        <v>0.22899999999999998</v>
      </c>
      <c r="L67" s="31">
        <f>VLOOKUP($C67,'Four Factors - Home'!$B:$O,11,FALSE)/100</f>
        <v>0.499</v>
      </c>
      <c r="M67" s="31">
        <f>VLOOKUP($C67,'Four Factors - Home'!$B:$O,12,FALSE)</f>
        <v>0.25700000000000001</v>
      </c>
      <c r="N67" s="31">
        <f>VLOOKUP($C67,'Four Factors - Home'!$B:$O,13,FALSE)/100</f>
        <v>0.13699999999999998</v>
      </c>
      <c r="O67" s="31">
        <f>VLOOKUP($C67,'Four Factors - Home'!$B:$O,14,FALSE)/100</f>
        <v>0.253</v>
      </c>
      <c r="P67" s="17">
        <f>VLOOKUP($C67,'Advanced - Home'!B:T,18,FALSE)</f>
        <v>99.67</v>
      </c>
      <c r="Q67" s="17">
        <f>(P67+'Advanced - Home'!$S$33)/2</f>
        <v>99.222845567206861</v>
      </c>
      <c r="R67" s="31">
        <f t="shared" ref="R67" si="377">AVERAGE(H67,L66)</f>
        <v>0.53049999999999997</v>
      </c>
      <c r="S67" s="31">
        <f t="shared" ref="S67" si="378">AVERAGE(I67,M66)</f>
        <v>0.27300000000000002</v>
      </c>
      <c r="T67" s="31">
        <f t="shared" ref="T67" si="379">AVERAGE(J67,N66)</f>
        <v>0.13150000000000001</v>
      </c>
      <c r="U67" s="31">
        <f t="shared" ref="U67" si="380">AVERAGE(K67,O66)</f>
        <v>0.22899999999999998</v>
      </c>
      <c r="V67" s="17">
        <f>Q67*Q66/'Advanced - Road'!$S$33</f>
        <v>101.91496136186272</v>
      </c>
      <c r="W67" s="17">
        <f t="shared" ref="W67" si="381">W66</f>
        <v>101.91708590781997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0.52100000000000002</v>
      </c>
      <c r="I68" s="32">
        <f>VLOOKUP($C68,'Four Factors - Road'!$B:$O,8,FALSE)</f>
        <v>0.29599999999999999</v>
      </c>
      <c r="J68" s="32">
        <f>VLOOKUP($C68,'Four Factors - Road'!$B:$O,9,FALSE)/100</f>
        <v>0.159</v>
      </c>
      <c r="K68" s="32">
        <f>VLOOKUP($C68,'Four Factors - Road'!$B:$O,10,FALSE)/100</f>
        <v>0.184</v>
      </c>
      <c r="L68" s="32">
        <f>VLOOKUP($C68,'Four Factors - Road'!$B:$O,11,FALSE)/100</f>
        <v>0.53</v>
      </c>
      <c r="M68" s="32">
        <f>VLOOKUP($C68,'Four Factors - Road'!$B:$O,12,FALSE)</f>
        <v>0.28499999999999998</v>
      </c>
      <c r="N68" s="32">
        <f>VLOOKUP($C68,'Four Factors - Road'!$B:$O,13,FALSE)/100</f>
        <v>0.12300000000000001</v>
      </c>
      <c r="O68" s="32">
        <f>VLOOKUP($C68,'Four Factors - Road'!$B:$O,14,FALSE)/100</f>
        <v>0.22899999999999998</v>
      </c>
      <c r="P68" s="21">
        <f>VLOOKUP($C68,'Advanced - Road'!B:T,18,FALSE)</f>
        <v>104.14</v>
      </c>
      <c r="Q68" s="21">
        <f>(P68+'Advanced - Road'!$S$33)/2</f>
        <v>101.45990467111535</v>
      </c>
      <c r="R68" s="32">
        <f t="shared" ref="R68" si="385">AVERAGE(H68,L69)</f>
        <v>0.51249999999999996</v>
      </c>
      <c r="S68" s="32">
        <f t="shared" ref="S68" si="386">AVERAGE(I68,M69)</f>
        <v>0.247</v>
      </c>
      <c r="T68" s="32">
        <f t="shared" ref="T68" si="387">AVERAGE(J68,N69)</f>
        <v>0.14500000000000002</v>
      </c>
      <c r="U68" s="32">
        <f t="shared" ref="U68" si="388">AVERAGE(K68,O69)</f>
        <v>0.191</v>
      </c>
      <c r="V68" s="21">
        <f>Q68*Q69/'Advanced - Home'!$S$33</f>
        <v>101.21045981463662</v>
      </c>
      <c r="W68" s="21">
        <f t="shared" ref="W68" si="389">AVERAGE(V68:V69)</f>
        <v>101.20835004286471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106</v>
      </c>
      <c r="Z68" s="23">
        <f t="shared" ref="Z68" si="390">Y69-Y68</f>
        <v>7</v>
      </c>
      <c r="AA68" s="23">
        <f t="shared" ref="AA68" si="391">Y68+Y69</f>
        <v>219</v>
      </c>
      <c r="AB68" s="22">
        <f t="shared" ref="AB68" si="392">D68-Z68</f>
        <v>-7</v>
      </c>
      <c r="AC68" s="22">
        <f t="shared" ref="AC68" si="393">AA68-E68</f>
        <v>219</v>
      </c>
      <c r="AD68" s="22">
        <f t="shared" si="13"/>
        <v>106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0.504</v>
      </c>
      <c r="I69" s="32">
        <f>VLOOKUP($C69,'Four Factors - Home'!$B:$O,8,FALSE)</f>
        <v>0.29599999999999999</v>
      </c>
      <c r="J69" s="32">
        <f>VLOOKUP($C69,'Four Factors - Home'!$B:$O,9,FALSE)/100</f>
        <v>0.114</v>
      </c>
      <c r="K69" s="32">
        <f>VLOOKUP($C69,'Four Factors - Home'!$B:$O,10,FALSE)/100</f>
        <v>0.20499999999999999</v>
      </c>
      <c r="L69" s="32">
        <f>VLOOKUP($C69,'Four Factors - Home'!$B:$O,11,FALSE)/100</f>
        <v>0.504</v>
      </c>
      <c r="M69" s="32">
        <f>VLOOKUP($C69,'Four Factors - Home'!$B:$O,12,FALSE)</f>
        <v>0.19800000000000001</v>
      </c>
      <c r="N69" s="32">
        <f>VLOOKUP($C69,'Four Factors - Home'!$B:$O,13,FALSE)/100</f>
        <v>0.13100000000000001</v>
      </c>
      <c r="O69" s="32">
        <f>VLOOKUP($C69,'Four Factors - Home'!$B:$O,14,FALSE)/100</f>
        <v>0.19800000000000001</v>
      </c>
      <c r="P69" s="21">
        <f>VLOOKUP($C69,'Advanced - Home'!B:T,18,FALSE)</f>
        <v>98.29</v>
      </c>
      <c r="Q69" s="21">
        <f>(P69+'Advanced - Home'!$S$33)/2</f>
        <v>98.532845567206863</v>
      </c>
      <c r="R69" s="32">
        <f t="shared" ref="R69" si="397">AVERAGE(H69,L68)</f>
        <v>0.51700000000000002</v>
      </c>
      <c r="S69" s="32">
        <f t="shared" ref="S69" si="398">AVERAGE(I69,M68)</f>
        <v>0.29049999999999998</v>
      </c>
      <c r="T69" s="32">
        <f t="shared" ref="T69" si="399">AVERAGE(J69,N68)</f>
        <v>0.11850000000000001</v>
      </c>
      <c r="U69" s="32">
        <f t="shared" ref="U69" si="400">AVERAGE(K69,O68)</f>
        <v>0.21699999999999997</v>
      </c>
      <c r="V69" s="21">
        <f>Q69*Q68/'Advanced - Road'!$S$33</f>
        <v>101.20624027109281</v>
      </c>
      <c r="W69" s="21">
        <f t="shared" ref="W69" si="401">W68</f>
        <v>101.20835004286471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-7</v>
      </c>
      <c r="AA69" s="23">
        <f t="shared" ref="AA69" si="403">AA68</f>
        <v>219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0.52100000000000002</v>
      </c>
      <c r="I70" s="31">
        <f>VLOOKUP($C70,'Four Factors - Road'!$B:$O,8,FALSE)</f>
        <v>0.29599999999999999</v>
      </c>
      <c r="J70" s="31">
        <f>VLOOKUP($C70,'Four Factors - Road'!$B:$O,9,FALSE)/100</f>
        <v>0.159</v>
      </c>
      <c r="K70" s="31">
        <f>VLOOKUP($C70,'Four Factors - Road'!$B:$O,10,FALSE)/100</f>
        <v>0.184</v>
      </c>
      <c r="L70" s="31">
        <f>VLOOKUP($C70,'Four Factors - Road'!$B:$O,11,FALSE)/100</f>
        <v>0.53</v>
      </c>
      <c r="M70" s="31">
        <f>VLOOKUP($C70,'Four Factors - Road'!$B:$O,12,FALSE)</f>
        <v>0.28499999999999998</v>
      </c>
      <c r="N70" s="31">
        <f>VLOOKUP($C70,'Four Factors - Road'!$B:$O,13,FALSE)/100</f>
        <v>0.12300000000000001</v>
      </c>
      <c r="O70" s="31">
        <f>VLOOKUP($C70,'Four Factors - Road'!$B:$O,14,FALSE)/100</f>
        <v>0.22899999999999998</v>
      </c>
      <c r="P70" s="17">
        <f>VLOOKUP($C70,'Advanced - Road'!B:T,18,FALSE)</f>
        <v>104.14</v>
      </c>
      <c r="Q70" s="17">
        <f>(P70+'Advanced - Road'!$S$33)/2</f>
        <v>101.45990467111535</v>
      </c>
      <c r="R70" s="31">
        <f t="shared" ref="R70" si="405">AVERAGE(H70,L71)</f>
        <v>0.51750000000000007</v>
      </c>
      <c r="S70" s="31">
        <f t="shared" ref="S70" si="406">AVERAGE(I70,M71)</f>
        <v>0.26150000000000001</v>
      </c>
      <c r="T70" s="31">
        <f t="shared" ref="T70" si="407">AVERAGE(J70,N71)</f>
        <v>0.14850000000000002</v>
      </c>
      <c r="U70" s="31">
        <f t="shared" ref="U70" si="408">AVERAGE(K70,O71)</f>
        <v>0.19750000000000001</v>
      </c>
      <c r="V70" s="17">
        <f>Q70*Q71/'Advanced - Home'!$S$33</f>
        <v>100.78931813050961</v>
      </c>
      <c r="W70" s="17">
        <f t="shared" ref="W70" si="409">AVERAGE(V70:V71)</f>
        <v>100.78721713760146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4</v>
      </c>
      <c r="AA70" s="19">
        <f t="shared" ref="AA70" si="411">Y70+Y71</f>
        <v>218</v>
      </c>
      <c r="AB70" s="4">
        <f t="shared" ref="AB70" si="412">D70-Z70</f>
        <v>-4</v>
      </c>
      <c r="AC70" s="4">
        <f t="shared" ref="AC70" si="413">AA70-E70</f>
        <v>218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</v>
      </c>
      <c r="I71" s="31">
        <f>VLOOKUP($C71,'Four Factors - Home'!$B:$O,8,FALSE)</f>
        <v>0.27500000000000002</v>
      </c>
      <c r="J71" s="31">
        <f>VLOOKUP($C71,'Four Factors - Home'!$B:$O,9,FALSE)/100</f>
        <v>0.13100000000000001</v>
      </c>
      <c r="K71" s="31">
        <f>VLOOKUP($C71,'Four Factors - Home'!$B:$O,10,FALSE)/100</f>
        <v>0.28999999999999998</v>
      </c>
      <c r="L71" s="31">
        <f>VLOOKUP($C71,'Four Factors - Home'!$B:$O,11,FALSE)/100</f>
        <v>0.51400000000000001</v>
      </c>
      <c r="M71" s="31">
        <f>VLOOKUP($C71,'Four Factors - Home'!$B:$O,12,FALSE)</f>
        <v>0.22700000000000001</v>
      </c>
      <c r="N71" s="31">
        <f>VLOOKUP($C71,'Four Factors - Home'!$B:$O,13,FALSE)/100</f>
        <v>0.13800000000000001</v>
      </c>
      <c r="O71" s="31">
        <f>VLOOKUP($C71,'Four Factors - Home'!$B:$O,14,FALSE)/100</f>
        <v>0.21100000000000002</v>
      </c>
      <c r="P71" s="17">
        <f>VLOOKUP($C71,'Advanced - Home'!B:T,18,FALSE)</f>
        <v>97.47</v>
      </c>
      <c r="Q71" s="17">
        <f>(P71+'Advanced - Home'!$S$33)/2</f>
        <v>98.122845567206866</v>
      </c>
      <c r="R71" s="31">
        <f t="shared" ref="R71" si="417">AVERAGE(H71,L70)</f>
        <v>0.5</v>
      </c>
      <c r="S71" s="31">
        <f t="shared" ref="S71" si="418">AVERAGE(I71,M70)</f>
        <v>0.28000000000000003</v>
      </c>
      <c r="T71" s="31">
        <f t="shared" ref="T71" si="419">AVERAGE(J71,N70)</f>
        <v>0.127</v>
      </c>
      <c r="U71" s="31">
        <f t="shared" ref="U71" si="420">AVERAGE(K71,O70)</f>
        <v>0.25949999999999995</v>
      </c>
      <c r="V71" s="17">
        <f>Q71*Q70/'Advanced - Road'!$S$33</f>
        <v>100.7851161446933</v>
      </c>
      <c r="W71" s="17">
        <f t="shared" ref="W71" si="421">W70</f>
        <v>100.78721713760146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111</v>
      </c>
      <c r="Z71" s="19">
        <f t="shared" ref="Z71" si="422">-Z70</f>
        <v>-4</v>
      </c>
      <c r="AA71" s="19">
        <f t="shared" ref="AA71" si="423">AA70</f>
        <v>218</v>
      </c>
      <c r="AB71" s="4"/>
      <c r="AC71" s="4"/>
      <c r="AD71" s="4">
        <f t="shared" si="13"/>
        <v>111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0.52100000000000002</v>
      </c>
      <c r="I72" s="32">
        <f>VLOOKUP($C72,'Four Factors - Road'!$B:$O,8,FALSE)</f>
        <v>0.29599999999999999</v>
      </c>
      <c r="J72" s="32">
        <f>VLOOKUP($C72,'Four Factors - Road'!$B:$O,9,FALSE)/100</f>
        <v>0.159</v>
      </c>
      <c r="K72" s="32">
        <f>VLOOKUP($C72,'Four Factors - Road'!$B:$O,10,FALSE)/100</f>
        <v>0.184</v>
      </c>
      <c r="L72" s="32">
        <f>VLOOKUP($C72,'Four Factors - Road'!$B:$O,11,FALSE)/100</f>
        <v>0.53</v>
      </c>
      <c r="M72" s="32">
        <f>VLOOKUP($C72,'Four Factors - Road'!$B:$O,12,FALSE)</f>
        <v>0.28499999999999998</v>
      </c>
      <c r="N72" s="32">
        <f>VLOOKUP($C72,'Four Factors - Road'!$B:$O,13,FALSE)/100</f>
        <v>0.12300000000000001</v>
      </c>
      <c r="O72" s="32">
        <f>VLOOKUP($C72,'Four Factors - Road'!$B:$O,14,FALSE)/100</f>
        <v>0.22899999999999998</v>
      </c>
      <c r="P72" s="21">
        <f>VLOOKUP($C72,'Advanced - Road'!B:T,18,FALSE)</f>
        <v>104.14</v>
      </c>
      <c r="Q72" s="21">
        <f>(P72+'Advanced - Road'!$S$33)/2</f>
        <v>101.45990467111535</v>
      </c>
      <c r="R72" s="32">
        <f t="shared" ref="R72" si="425">AVERAGE(H72,L73)</f>
        <v>0.50849999999999995</v>
      </c>
      <c r="S72" s="32">
        <f t="shared" ref="S72" si="426">AVERAGE(I72,M73)</f>
        <v>0.253</v>
      </c>
      <c r="T72" s="32">
        <f t="shared" ref="T72" si="427">AVERAGE(J72,N73)</f>
        <v>0.14250000000000002</v>
      </c>
      <c r="U72" s="32">
        <f t="shared" ref="U72" si="428">AVERAGE(K72,O73)</f>
        <v>0.21000000000000002</v>
      </c>
      <c r="V72" s="21">
        <f>Q72*Q73/'Advanced - Home'!$S$33</f>
        <v>101.31831317276671</v>
      </c>
      <c r="W72" s="21">
        <f t="shared" ref="W72" si="429">AVERAGE(V72:V73)</f>
        <v>101.3162011527492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107</v>
      </c>
      <c r="Z72" s="23">
        <f t="shared" ref="Z72" si="430">Y73-Y72</f>
        <v>10</v>
      </c>
      <c r="AA72" s="23">
        <f t="shared" ref="AA72" si="431">Y72+Y73</f>
        <v>224</v>
      </c>
      <c r="AB72" s="22">
        <f t="shared" ref="AB72" si="432">D72-Z72</f>
        <v>-10</v>
      </c>
      <c r="AC72" s="22">
        <f t="shared" ref="AC72" si="433">AA72-E72</f>
        <v>224</v>
      </c>
      <c r="AD72" s="22">
        <f t="shared" si="13"/>
        <v>107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0.55700000000000005</v>
      </c>
      <c r="I73" s="32">
        <f>VLOOKUP($C73,'Four Factors - Home'!$B:$O,8,FALSE)</f>
        <v>0.28000000000000003</v>
      </c>
      <c r="J73" s="32">
        <f>VLOOKUP($C73,'Four Factors - Home'!$B:$O,9,FALSE)/100</f>
        <v>0.13</v>
      </c>
      <c r="K73" s="32">
        <f>VLOOKUP($C73,'Four Factors - Home'!$B:$O,10,FALSE)/100</f>
        <v>0.23399999999999999</v>
      </c>
      <c r="L73" s="32">
        <f>VLOOKUP($C73,'Four Factors - Home'!$B:$O,11,FALSE)/100</f>
        <v>0.496</v>
      </c>
      <c r="M73" s="32">
        <f>VLOOKUP($C73,'Four Factors - Home'!$B:$O,12,FALSE)</f>
        <v>0.21</v>
      </c>
      <c r="N73" s="32">
        <f>VLOOKUP($C73,'Four Factors - Home'!$B:$O,13,FALSE)/100</f>
        <v>0.126</v>
      </c>
      <c r="O73" s="32">
        <f>VLOOKUP($C73,'Four Factors - Home'!$B:$O,14,FALSE)/100</f>
        <v>0.23600000000000002</v>
      </c>
      <c r="P73" s="21">
        <f>VLOOKUP($C73,'Advanced - Home'!B:T,18,FALSE)</f>
        <v>98.5</v>
      </c>
      <c r="Q73" s="21">
        <f>(P73+'Advanced - Home'!$S$33)/2</f>
        <v>98.637845567206853</v>
      </c>
      <c r="R73" s="32">
        <f t="shared" ref="R73" si="437">AVERAGE(H73,L72)</f>
        <v>0.54350000000000009</v>
      </c>
      <c r="S73" s="32">
        <f t="shared" ref="S73" si="438">AVERAGE(I73,M72)</f>
        <v>0.28249999999999997</v>
      </c>
      <c r="T73" s="32">
        <f t="shared" ref="T73" si="439">AVERAGE(J73,N72)</f>
        <v>0.1265</v>
      </c>
      <c r="U73" s="32">
        <f t="shared" ref="U73" si="440">AVERAGE(K73,O72)</f>
        <v>0.23149999999999998</v>
      </c>
      <c r="V73" s="21">
        <f>Q73*Q72/'Advanced - Road'!$S$33</f>
        <v>101.3140891327317</v>
      </c>
      <c r="W73" s="21">
        <f t="shared" ref="W73" si="441">W72</f>
        <v>101.3162011527492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-10</v>
      </c>
      <c r="AA73" s="23">
        <f t="shared" ref="AA73" si="443">AA72</f>
        <v>224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0.52100000000000002</v>
      </c>
      <c r="I74" s="31">
        <f>VLOOKUP($C74,'Four Factors - Road'!$B:$O,8,FALSE)</f>
        <v>0.29599999999999999</v>
      </c>
      <c r="J74" s="31">
        <f>VLOOKUP($C74,'Four Factors - Road'!$B:$O,9,FALSE)/100</f>
        <v>0.159</v>
      </c>
      <c r="K74" s="31">
        <f>VLOOKUP($C74,'Four Factors - Road'!$B:$O,10,FALSE)/100</f>
        <v>0.184</v>
      </c>
      <c r="L74" s="31">
        <f>VLOOKUP($C74,'Four Factors - Road'!$B:$O,11,FALSE)/100</f>
        <v>0.53</v>
      </c>
      <c r="M74" s="31">
        <f>VLOOKUP($C74,'Four Factors - Road'!$B:$O,12,FALSE)</f>
        <v>0.28499999999999998</v>
      </c>
      <c r="N74" s="31">
        <f>VLOOKUP($C74,'Four Factors - Road'!$B:$O,13,FALSE)/100</f>
        <v>0.12300000000000001</v>
      </c>
      <c r="O74" s="31">
        <f>VLOOKUP($C74,'Four Factors - Road'!$B:$O,14,FALSE)/100</f>
        <v>0.22899999999999998</v>
      </c>
      <c r="P74" s="17">
        <f>VLOOKUP($C74,'Advanced - Road'!B:T,18,FALSE)</f>
        <v>104.14</v>
      </c>
      <c r="Q74" s="17">
        <f>(P74+'Advanced - Road'!$S$33)/2</f>
        <v>101.45990467111535</v>
      </c>
      <c r="R74" s="31">
        <f t="shared" ref="R74" si="445">AVERAGE(H74,L75)</f>
        <v>0.51200000000000001</v>
      </c>
      <c r="S74" s="31">
        <f t="shared" ref="S74" si="446">AVERAGE(I74,M75)</f>
        <v>0.28549999999999998</v>
      </c>
      <c r="T74" s="31">
        <f t="shared" ref="T74" si="447">AVERAGE(J74,N75)</f>
        <v>0.158</v>
      </c>
      <c r="U74" s="31">
        <f t="shared" ref="U74" si="448">AVERAGE(K74,O75)</f>
        <v>0.20250000000000001</v>
      </c>
      <c r="V74" s="17">
        <f>Q74*Q75/'Advanced - Home'!$S$33</f>
        <v>99.007169784264775</v>
      </c>
      <c r="W74" s="17">
        <f t="shared" ref="W74" si="449">AVERAGE(V74:V75)</f>
        <v>99.005105940938591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0.51500000000000001</v>
      </c>
      <c r="I75" s="31">
        <f>VLOOKUP($C75,'Four Factors - Home'!$B:$O,8,FALSE)</f>
        <v>0.255</v>
      </c>
      <c r="J75" s="31">
        <f>VLOOKUP($C75,'Four Factors - Home'!$B:$O,9,FALSE)/100</f>
        <v>0.129</v>
      </c>
      <c r="K75" s="31">
        <f>VLOOKUP($C75,'Four Factors - Home'!$B:$O,10,FALSE)/100</f>
        <v>0.188</v>
      </c>
      <c r="L75" s="31">
        <f>VLOOKUP($C75,'Four Factors - Home'!$B:$O,11,FALSE)/100</f>
        <v>0.503</v>
      </c>
      <c r="M75" s="31">
        <f>VLOOKUP($C75,'Four Factors - Home'!$B:$O,12,FALSE)</f>
        <v>0.27500000000000002</v>
      </c>
      <c r="N75" s="31">
        <f>VLOOKUP($C75,'Four Factors - Home'!$B:$O,13,FALSE)/100</f>
        <v>0.157</v>
      </c>
      <c r="O75" s="31">
        <f>VLOOKUP($C75,'Four Factors - Home'!$B:$O,14,FALSE)/100</f>
        <v>0.221</v>
      </c>
      <c r="P75" s="17">
        <f>VLOOKUP($C75,'Advanced - Home'!B:T,18,FALSE)</f>
        <v>94</v>
      </c>
      <c r="Q75" s="17">
        <f>(P75+'Advanced - Home'!$S$33)/2</f>
        <v>96.387845567206853</v>
      </c>
      <c r="R75" s="31">
        <f t="shared" ref="R75" si="457">AVERAGE(H75,L74)</f>
        <v>0.52249999999999996</v>
      </c>
      <c r="S75" s="31">
        <f t="shared" ref="S75" si="458">AVERAGE(I75,M74)</f>
        <v>0.27</v>
      </c>
      <c r="T75" s="31">
        <f t="shared" ref="T75" si="459">AVERAGE(J75,N74)</f>
        <v>0.126</v>
      </c>
      <c r="U75" s="31">
        <f t="shared" ref="U75" si="460">AVERAGE(K75,O74)</f>
        <v>0.20849999999999999</v>
      </c>
      <c r="V75" s="17">
        <f>Q75*Q74/'Advanced - Road'!$S$33</f>
        <v>99.003042097612422</v>
      </c>
      <c r="W75" s="17">
        <f t="shared" ref="W75" si="461">W74</f>
        <v>99.005105940938591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0.52100000000000002</v>
      </c>
      <c r="I76" s="32">
        <f>VLOOKUP($C76,'Four Factors - Road'!$B:$O,8,FALSE)</f>
        <v>0.29599999999999999</v>
      </c>
      <c r="J76" s="32">
        <f>VLOOKUP($C76,'Four Factors - Road'!$B:$O,9,FALSE)/100</f>
        <v>0.159</v>
      </c>
      <c r="K76" s="32">
        <f>VLOOKUP($C76,'Four Factors - Road'!$B:$O,10,FALSE)/100</f>
        <v>0.184</v>
      </c>
      <c r="L76" s="32">
        <f>VLOOKUP($C76,'Four Factors - Road'!$B:$O,11,FALSE)/100</f>
        <v>0.53</v>
      </c>
      <c r="M76" s="32">
        <f>VLOOKUP($C76,'Four Factors - Road'!$B:$O,12,FALSE)</f>
        <v>0.28499999999999998</v>
      </c>
      <c r="N76" s="32">
        <f>VLOOKUP($C76,'Four Factors - Road'!$B:$O,13,FALSE)/100</f>
        <v>0.12300000000000001</v>
      </c>
      <c r="O76" s="32">
        <f>VLOOKUP($C76,'Four Factors - Road'!$B:$O,14,FALSE)/100</f>
        <v>0.22899999999999998</v>
      </c>
      <c r="P76" s="21">
        <f>VLOOKUP($C76,'Advanced - Road'!B:T,18,FALSE)</f>
        <v>104.14</v>
      </c>
      <c r="Q76" s="21">
        <f>(P76+'Advanced - Road'!$S$33)/2</f>
        <v>101.45990467111535</v>
      </c>
      <c r="R76" s="32">
        <f t="shared" ref="R76" si="465">AVERAGE(H76,L77)</f>
        <v>0.52649999999999997</v>
      </c>
      <c r="S76" s="32">
        <f t="shared" ref="S76" si="466">AVERAGE(I76,M77)</f>
        <v>0.27549999999999997</v>
      </c>
      <c r="T76" s="32">
        <f t="shared" ref="T76" si="467">AVERAGE(J76,N77)</f>
        <v>0.13850000000000001</v>
      </c>
      <c r="U76" s="32">
        <f t="shared" ref="U76" si="468">AVERAGE(K76,O77)</f>
        <v>0.19750000000000001</v>
      </c>
      <c r="V76" s="21">
        <f>Q76*Q77/'Advanced - Home'!$S$33</f>
        <v>102.14005304423408</v>
      </c>
      <c r="W76" s="21">
        <f t="shared" ref="W76" si="469">AVERAGE(V76:V77)</f>
        <v>102.13792389472633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5</v>
      </c>
      <c r="AA76" s="23">
        <f t="shared" ref="AA76" si="471">Y76+Y77</f>
        <v>227</v>
      </c>
      <c r="AB76" s="22">
        <f t="shared" ref="AB76" si="472">D76-Z76</f>
        <v>-5</v>
      </c>
      <c r="AC76" s="22">
        <f t="shared" ref="AC76" si="473">AA76-E76</f>
        <v>227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0.54500000000000004</v>
      </c>
      <c r="I77" s="32">
        <f>VLOOKUP($C77,'Four Factors - Home'!$B:$O,8,FALSE)</f>
        <v>0.28699999999999998</v>
      </c>
      <c r="J77" s="32">
        <f>VLOOKUP($C77,'Four Factors - Home'!$B:$O,9,FALSE)/100</f>
        <v>0.14599999999999999</v>
      </c>
      <c r="K77" s="32">
        <f>VLOOKUP($C77,'Four Factors - Home'!$B:$O,10,FALSE)/100</f>
        <v>0.27399999999999997</v>
      </c>
      <c r="L77" s="32">
        <f>VLOOKUP($C77,'Four Factors - Home'!$B:$O,11,FALSE)/100</f>
        <v>0.53200000000000003</v>
      </c>
      <c r="M77" s="32">
        <f>VLOOKUP($C77,'Four Factors - Home'!$B:$O,12,FALSE)</f>
        <v>0.255</v>
      </c>
      <c r="N77" s="32">
        <f>VLOOKUP($C77,'Four Factors - Home'!$B:$O,13,FALSE)/100</f>
        <v>0.11800000000000001</v>
      </c>
      <c r="O77" s="32">
        <f>VLOOKUP($C77,'Four Factors - Home'!$B:$O,14,FALSE)/100</f>
        <v>0.21100000000000002</v>
      </c>
      <c r="P77" s="21">
        <f>VLOOKUP($C77,'Advanced - Home'!B:T,18,FALSE)</f>
        <v>100.1</v>
      </c>
      <c r="Q77" s="21">
        <f>(P77+'Advanced - Home'!$S$33)/2</f>
        <v>99.437845567206864</v>
      </c>
      <c r="R77" s="32">
        <f t="shared" ref="R77" si="477">AVERAGE(H77,L76)</f>
        <v>0.53750000000000009</v>
      </c>
      <c r="S77" s="32">
        <f t="shared" ref="S77" si="478">AVERAGE(I77,M76)</f>
        <v>0.28599999999999998</v>
      </c>
      <c r="T77" s="32">
        <f t="shared" ref="T77" si="479">AVERAGE(J77,N76)</f>
        <v>0.13450000000000001</v>
      </c>
      <c r="U77" s="32">
        <f t="shared" ref="U77" si="480">AVERAGE(K77,O76)</f>
        <v>0.25149999999999995</v>
      </c>
      <c r="V77" s="21">
        <f>Q77*Q76/'Advanced - Road'!$S$33</f>
        <v>102.13579474521856</v>
      </c>
      <c r="W77" s="21">
        <f t="shared" ref="W77" si="481">W76</f>
        <v>102.13792389472633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116</v>
      </c>
      <c r="Z77" s="23">
        <f t="shared" ref="Z77" si="482">-Z76</f>
        <v>-5</v>
      </c>
      <c r="AA77" s="23">
        <f t="shared" ref="AA77" si="483">AA76</f>
        <v>227</v>
      </c>
      <c r="AB77" s="22"/>
      <c r="AC77" s="22"/>
      <c r="AD77" s="22">
        <f t="shared" si="13"/>
        <v>116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0.52100000000000002</v>
      </c>
      <c r="I78" s="31">
        <f>VLOOKUP($C78,'Four Factors - Road'!$B:$O,8,FALSE)</f>
        <v>0.29599999999999999</v>
      </c>
      <c r="J78" s="31">
        <f>VLOOKUP($C78,'Four Factors - Road'!$B:$O,9,FALSE)/100</f>
        <v>0.159</v>
      </c>
      <c r="K78" s="31">
        <f>VLOOKUP($C78,'Four Factors - Road'!$B:$O,10,FALSE)/100</f>
        <v>0.184</v>
      </c>
      <c r="L78" s="31">
        <f>VLOOKUP($C78,'Four Factors - Road'!$B:$O,11,FALSE)/100</f>
        <v>0.53</v>
      </c>
      <c r="M78" s="31">
        <f>VLOOKUP($C78,'Four Factors - Road'!$B:$O,12,FALSE)</f>
        <v>0.28499999999999998</v>
      </c>
      <c r="N78" s="31">
        <f>VLOOKUP($C78,'Four Factors - Road'!$B:$O,13,FALSE)/100</f>
        <v>0.12300000000000001</v>
      </c>
      <c r="O78" s="31">
        <f>VLOOKUP($C78,'Four Factors - Road'!$B:$O,14,FALSE)/100</f>
        <v>0.22899999999999998</v>
      </c>
      <c r="P78" s="17">
        <f>VLOOKUP($C78,'Advanced - Road'!B:T,18,FALSE)</f>
        <v>104.14</v>
      </c>
      <c r="Q78" s="17">
        <f>(P78+'Advanced - Road'!$S$33)/2</f>
        <v>101.45990467111535</v>
      </c>
      <c r="R78" s="31">
        <f t="shared" ref="R78" si="485">AVERAGE(H78,L79)</f>
        <v>0.505</v>
      </c>
      <c r="S78" s="31">
        <f t="shared" ref="S78" si="486">AVERAGE(I78,M79)</f>
        <v>0.28100000000000003</v>
      </c>
      <c r="T78" s="31">
        <f t="shared" ref="T78" si="487">AVERAGE(J78,N79)</f>
        <v>0.14750000000000002</v>
      </c>
      <c r="U78" s="31">
        <f t="shared" ref="U78" si="488">AVERAGE(K78,O79)</f>
        <v>0.186</v>
      </c>
      <c r="V78" s="17">
        <f>Q78*Q79/'Advanced - Home'!$S$33</f>
        <v>101.05638358873649</v>
      </c>
      <c r="W78" s="17">
        <f t="shared" ref="W78" si="489">AVERAGE(V78:V79)</f>
        <v>101.05427702874401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6</v>
      </c>
      <c r="AA78" s="19">
        <f t="shared" ref="AA78" si="491">Y78+Y79</f>
        <v>218</v>
      </c>
      <c r="AB78" s="4">
        <f t="shared" ref="AB78" si="492">D78-Z78</f>
        <v>-6</v>
      </c>
      <c r="AC78" s="4">
        <f t="shared" ref="AC78" si="493">AA78-E78</f>
        <v>218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</v>
      </c>
      <c r="I79" s="31">
        <f>VLOOKUP($C79,'Four Factors - Home'!$B:$O,8,FALSE)</f>
        <v>0.22600000000000001</v>
      </c>
      <c r="J79" s="31">
        <f>VLOOKUP($C79,'Four Factors - Home'!$B:$O,9,FALSE)/100</f>
        <v>0.12</v>
      </c>
      <c r="K79" s="31">
        <f>VLOOKUP($C79,'Four Factors - Home'!$B:$O,10,FALSE)/100</f>
        <v>0.24100000000000002</v>
      </c>
      <c r="L79" s="31">
        <f>VLOOKUP($C79,'Four Factors - Home'!$B:$O,11,FALSE)/100</f>
        <v>0.48899999999999999</v>
      </c>
      <c r="M79" s="31">
        <f>VLOOKUP($C79,'Four Factors - Home'!$B:$O,12,FALSE)</f>
        <v>0.26600000000000001</v>
      </c>
      <c r="N79" s="31">
        <f>VLOOKUP($C79,'Four Factors - Home'!$B:$O,13,FALSE)/100</f>
        <v>0.13600000000000001</v>
      </c>
      <c r="O79" s="31">
        <f>VLOOKUP($C79,'Four Factors - Home'!$B:$O,14,FALSE)/100</f>
        <v>0.188</v>
      </c>
      <c r="P79" s="17">
        <f>VLOOKUP($C79,'Advanced - Home'!B:T,18,FALSE)</f>
        <v>97.99</v>
      </c>
      <c r="Q79" s="17">
        <f>(P79+'Advanced - Home'!$S$33)/2</f>
        <v>98.382845567206857</v>
      </c>
      <c r="R79" s="31">
        <f t="shared" ref="R79" si="497">AVERAGE(H79,L78)</f>
        <v>0.51500000000000001</v>
      </c>
      <c r="S79" s="31">
        <f t="shared" ref="S79" si="498">AVERAGE(I79,M78)</f>
        <v>0.2555</v>
      </c>
      <c r="T79" s="31">
        <f t="shared" ref="T79" si="499">AVERAGE(J79,N78)</f>
        <v>0.1215</v>
      </c>
      <c r="U79" s="31">
        <f t="shared" ref="U79" si="500">AVERAGE(K79,O78)</f>
        <v>0.23499999999999999</v>
      </c>
      <c r="V79" s="17">
        <f>Q79*Q78/'Advanced - Road'!$S$33</f>
        <v>101.05217046875153</v>
      </c>
      <c r="W79" s="17">
        <f t="shared" ref="W79" si="501">W78</f>
        <v>101.05427702874401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112</v>
      </c>
      <c r="Z79" s="19">
        <f t="shared" ref="Z79" si="502">-Z78</f>
        <v>-6</v>
      </c>
      <c r="AA79" s="19">
        <f t="shared" ref="AA79" si="503">AA78</f>
        <v>218</v>
      </c>
      <c r="AB79" s="4"/>
      <c r="AC79" s="4"/>
      <c r="AD79" s="4">
        <f t="shared" si="13"/>
        <v>112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0.52100000000000002</v>
      </c>
      <c r="I80" s="32">
        <f>VLOOKUP($C80,'Four Factors - Road'!$B:$O,8,FALSE)</f>
        <v>0.29599999999999999</v>
      </c>
      <c r="J80" s="32">
        <f>VLOOKUP($C80,'Four Factors - Road'!$B:$O,9,FALSE)/100</f>
        <v>0.159</v>
      </c>
      <c r="K80" s="32">
        <f>VLOOKUP($C80,'Four Factors - Road'!$B:$O,10,FALSE)/100</f>
        <v>0.184</v>
      </c>
      <c r="L80" s="32">
        <f>VLOOKUP($C80,'Four Factors - Road'!$B:$O,11,FALSE)/100</f>
        <v>0.53</v>
      </c>
      <c r="M80" s="32">
        <f>VLOOKUP($C80,'Four Factors - Road'!$B:$O,12,FALSE)</f>
        <v>0.28499999999999998</v>
      </c>
      <c r="N80" s="32">
        <f>VLOOKUP($C80,'Four Factors - Road'!$B:$O,13,FALSE)/100</f>
        <v>0.12300000000000001</v>
      </c>
      <c r="O80" s="32">
        <f>VLOOKUP($C80,'Four Factors - Road'!$B:$O,14,FALSE)/100</f>
        <v>0.22899999999999998</v>
      </c>
      <c r="P80" s="21">
        <f>VLOOKUP($C80,'Advanced - Road'!B:T,18,FALSE)</f>
        <v>104.14</v>
      </c>
      <c r="Q80" s="21">
        <f>(P80+'Advanced - Road'!$S$33)/2</f>
        <v>101.45990467111535</v>
      </c>
      <c r="R80" s="32">
        <f t="shared" ref="R80" si="505">AVERAGE(H80,L81)</f>
        <v>0.498</v>
      </c>
      <c r="S80" s="32">
        <f t="shared" ref="S80" si="506">AVERAGE(I80,M81)</f>
        <v>0.27349999999999997</v>
      </c>
      <c r="T80" s="32">
        <f t="shared" ref="T80" si="507">AVERAGE(J80,N81)</f>
        <v>0.152</v>
      </c>
      <c r="U80" s="32">
        <f t="shared" ref="U80" si="508">AVERAGE(K80,O81)</f>
        <v>0.21100000000000002</v>
      </c>
      <c r="V80" s="21">
        <f>Q80*Q81/'Advanced - Home'!$S$33</f>
        <v>103.37266285143509</v>
      </c>
      <c r="W80" s="21">
        <f t="shared" ref="W80" si="509">AVERAGE(V80:V81)</f>
        <v>103.37050800769197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107</v>
      </c>
      <c r="Z80" s="23">
        <f t="shared" ref="Z80" si="510">Y81-Y80</f>
        <v>12</v>
      </c>
      <c r="AA80" s="23">
        <f t="shared" ref="AA80" si="511">Y80+Y81</f>
        <v>226</v>
      </c>
      <c r="AB80" s="22">
        <f t="shared" ref="AB80" si="512">D80-Z80</f>
        <v>-12</v>
      </c>
      <c r="AC80" s="22">
        <f t="shared" ref="AC80" si="513">AA80-E80</f>
        <v>226</v>
      </c>
      <c r="AD80" s="22">
        <f t="shared" si="13"/>
        <v>107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0.58599999999999997</v>
      </c>
      <c r="I81" s="32">
        <f>VLOOKUP($C81,'Four Factors - Home'!$B:$O,8,FALSE)</f>
        <v>0.255</v>
      </c>
      <c r="J81" s="32">
        <f>VLOOKUP($C81,'Four Factors - Home'!$B:$O,9,FALSE)/100</f>
        <v>0.14300000000000002</v>
      </c>
      <c r="K81" s="32">
        <f>VLOOKUP($C81,'Four Factors - Home'!$B:$O,10,FALSE)/100</f>
        <v>0.22600000000000001</v>
      </c>
      <c r="L81" s="32">
        <f>VLOOKUP($C81,'Four Factors - Home'!$B:$O,11,FALSE)/100</f>
        <v>0.47499999999999998</v>
      </c>
      <c r="M81" s="32">
        <f>VLOOKUP($C81,'Four Factors - Home'!$B:$O,12,FALSE)</f>
        <v>0.251</v>
      </c>
      <c r="N81" s="32">
        <f>VLOOKUP($C81,'Four Factors - Home'!$B:$O,13,FALSE)/100</f>
        <v>0.14499999999999999</v>
      </c>
      <c r="O81" s="32">
        <f>VLOOKUP($C81,'Four Factors - Home'!$B:$O,14,FALSE)/100</f>
        <v>0.23800000000000002</v>
      </c>
      <c r="P81" s="21">
        <f>VLOOKUP($C81,'Advanced - Home'!B:T,18,FALSE)</f>
        <v>102.5</v>
      </c>
      <c r="Q81" s="21">
        <f>(P81+'Advanced - Home'!$S$33)/2</f>
        <v>100.63784556720685</v>
      </c>
      <c r="R81" s="32">
        <f t="shared" ref="R81" si="517">AVERAGE(H81,L80)</f>
        <v>0.55800000000000005</v>
      </c>
      <c r="S81" s="32">
        <f t="shared" ref="S81" si="518">AVERAGE(I81,M80)</f>
        <v>0.27</v>
      </c>
      <c r="T81" s="32">
        <f t="shared" ref="T81" si="519">AVERAGE(J81,N80)</f>
        <v>0.13300000000000001</v>
      </c>
      <c r="U81" s="32">
        <f t="shared" ref="U81" si="520">AVERAGE(K81,O80)</f>
        <v>0.22749999999999998</v>
      </c>
      <c r="V81" s="21">
        <f>Q81*Q80/'Advanced - Road'!$S$33</f>
        <v>103.36835316394884</v>
      </c>
      <c r="W81" s="21">
        <f t="shared" ref="W81" si="521">W80</f>
        <v>103.37050800769197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119</v>
      </c>
      <c r="Z81" s="23">
        <f t="shared" ref="Z81" si="522">-Z80</f>
        <v>-12</v>
      </c>
      <c r="AA81" s="23">
        <f t="shared" ref="AA81" si="523">AA80</f>
        <v>226</v>
      </c>
      <c r="AB81" s="22"/>
      <c r="AC81" s="22"/>
      <c r="AD81" s="22">
        <f t="shared" si="13"/>
        <v>119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0.52100000000000002</v>
      </c>
      <c r="I82" s="31">
        <f>VLOOKUP($C82,'Four Factors - Road'!$B:$O,8,FALSE)</f>
        <v>0.29599999999999999</v>
      </c>
      <c r="J82" s="31">
        <f>VLOOKUP($C82,'Four Factors - Road'!$B:$O,9,FALSE)/100</f>
        <v>0.159</v>
      </c>
      <c r="K82" s="31">
        <f>VLOOKUP($C82,'Four Factors - Road'!$B:$O,10,FALSE)/100</f>
        <v>0.184</v>
      </c>
      <c r="L82" s="31">
        <f>VLOOKUP($C82,'Four Factors - Road'!$B:$O,11,FALSE)/100</f>
        <v>0.53</v>
      </c>
      <c r="M82" s="31">
        <f>VLOOKUP($C82,'Four Factors - Road'!$B:$O,12,FALSE)</f>
        <v>0.28499999999999998</v>
      </c>
      <c r="N82" s="31">
        <f>VLOOKUP($C82,'Four Factors - Road'!$B:$O,13,FALSE)/100</f>
        <v>0.12300000000000001</v>
      </c>
      <c r="O82" s="31">
        <f>VLOOKUP($C82,'Four Factors - Road'!$B:$O,14,FALSE)/100</f>
        <v>0.22899999999999998</v>
      </c>
      <c r="P82" s="17">
        <f>VLOOKUP($C82,'Advanced - Road'!B:T,18,FALSE)</f>
        <v>104.14</v>
      </c>
      <c r="Q82" s="17">
        <f>(P82+'Advanced - Road'!$S$33)/2</f>
        <v>101.45990467111535</v>
      </c>
      <c r="R82" s="31">
        <f t="shared" ref="R82" si="525">AVERAGE(H82,L83)</f>
        <v>0.51800000000000002</v>
      </c>
      <c r="S82" s="31">
        <f t="shared" ref="S82" si="526">AVERAGE(I82,M83)</f>
        <v>0.26649999999999996</v>
      </c>
      <c r="T82" s="31">
        <f t="shared" ref="T82" si="527">AVERAGE(J82,N83)</f>
        <v>0.156</v>
      </c>
      <c r="U82" s="31">
        <f t="shared" ref="U82" si="528">AVERAGE(K82,O83)</f>
        <v>0.21299999999999999</v>
      </c>
      <c r="V82" s="17">
        <f>Q82*Q83/'Advanced - Home'!$S$33</f>
        <v>103.3572552288451</v>
      </c>
      <c r="W82" s="17">
        <f t="shared" ref="W82" si="529">AVERAGE(V82:V83)</f>
        <v>103.35510070627993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110</v>
      </c>
      <c r="Z82" s="19">
        <f t="shared" ref="Z82" si="530">Y83-Y82</f>
        <v>9</v>
      </c>
      <c r="AA82" s="19">
        <f t="shared" ref="AA82" si="531">Y82+Y83</f>
        <v>229</v>
      </c>
      <c r="AB82" s="4">
        <f t="shared" ref="AB82" si="532">D82-Z82</f>
        <v>-9</v>
      </c>
      <c r="AC82" s="4">
        <f t="shared" ref="AC82" si="533">AA82-E82</f>
        <v>229</v>
      </c>
      <c r="AD82" s="4">
        <f t="shared" si="13"/>
        <v>110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0.54700000000000004</v>
      </c>
      <c r="I83" s="31">
        <f>VLOOKUP($C83,'Four Factors - Home'!$B:$O,8,FALSE)</f>
        <v>0.316</v>
      </c>
      <c r="J83" s="31">
        <f>VLOOKUP($C83,'Four Factors - Home'!$B:$O,9,FALSE)/100</f>
        <v>0.13500000000000001</v>
      </c>
      <c r="K83" s="31">
        <f>VLOOKUP($C83,'Four Factors - Home'!$B:$O,10,FALSE)/100</f>
        <v>0.253</v>
      </c>
      <c r="L83" s="31">
        <f>VLOOKUP($C83,'Four Factors - Home'!$B:$O,11,FALSE)/100</f>
        <v>0.51500000000000001</v>
      </c>
      <c r="M83" s="31">
        <f>VLOOKUP($C83,'Four Factors - Home'!$B:$O,12,FALSE)</f>
        <v>0.23699999999999999</v>
      </c>
      <c r="N83" s="31">
        <f>VLOOKUP($C83,'Four Factors - Home'!$B:$O,13,FALSE)/100</f>
        <v>0.153</v>
      </c>
      <c r="O83" s="31">
        <f>VLOOKUP($C83,'Four Factors - Home'!$B:$O,14,FALSE)/100</f>
        <v>0.24199999999999999</v>
      </c>
      <c r="P83" s="17">
        <f>VLOOKUP($C83,'Advanced - Home'!B:T,18,FALSE)</f>
        <v>102.47</v>
      </c>
      <c r="Q83" s="17">
        <f>(P83+'Advanced - Home'!$S$33)/2</f>
        <v>100.62284556720687</v>
      </c>
      <c r="R83" s="31">
        <f t="shared" ref="R83" si="537">AVERAGE(H83,L82)</f>
        <v>0.53849999999999998</v>
      </c>
      <c r="S83" s="31">
        <f t="shared" ref="S83" si="538">AVERAGE(I83,M82)</f>
        <v>0.30049999999999999</v>
      </c>
      <c r="T83" s="31">
        <f t="shared" ref="T83" si="539">AVERAGE(J83,N82)</f>
        <v>0.129</v>
      </c>
      <c r="U83" s="31">
        <f t="shared" ref="U83" si="540">AVERAGE(K83,O82)</f>
        <v>0.24099999999999999</v>
      </c>
      <c r="V83" s="17">
        <f>Q83*Q82/'Advanced - Road'!$S$33</f>
        <v>103.35294618371474</v>
      </c>
      <c r="W83" s="17">
        <f t="shared" ref="W83" si="541">W82</f>
        <v>103.35510070627993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119</v>
      </c>
      <c r="Z83" s="19">
        <f t="shared" ref="Z83" si="542">-Z82</f>
        <v>-9</v>
      </c>
      <c r="AA83" s="19">
        <f t="shared" ref="AA83" si="543">AA82</f>
        <v>229</v>
      </c>
      <c r="AB83" s="4"/>
      <c r="AC83" s="4"/>
      <c r="AD83" s="4">
        <f t="shared" si="13"/>
        <v>119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0.52100000000000002</v>
      </c>
      <c r="I84" s="32">
        <f>VLOOKUP($C84,'Four Factors - Road'!$B:$O,8,FALSE)</f>
        <v>0.29599999999999999</v>
      </c>
      <c r="J84" s="32">
        <f>VLOOKUP($C84,'Four Factors - Road'!$B:$O,9,FALSE)/100</f>
        <v>0.159</v>
      </c>
      <c r="K84" s="32">
        <f>VLOOKUP($C84,'Four Factors - Road'!$B:$O,10,FALSE)/100</f>
        <v>0.184</v>
      </c>
      <c r="L84" s="32">
        <f>VLOOKUP($C84,'Four Factors - Road'!$B:$O,11,FALSE)/100</f>
        <v>0.53</v>
      </c>
      <c r="M84" s="32">
        <f>VLOOKUP($C84,'Four Factors - Road'!$B:$O,12,FALSE)</f>
        <v>0.28499999999999998</v>
      </c>
      <c r="N84" s="32">
        <f>VLOOKUP($C84,'Four Factors - Road'!$B:$O,13,FALSE)/100</f>
        <v>0.12300000000000001</v>
      </c>
      <c r="O84" s="32">
        <f>VLOOKUP($C84,'Four Factors - Road'!$B:$O,14,FALSE)/100</f>
        <v>0.22899999999999998</v>
      </c>
      <c r="P84" s="21">
        <f>VLOOKUP($C84,'Advanced - Road'!B:T,18,FALSE)</f>
        <v>104.14</v>
      </c>
      <c r="Q84" s="21">
        <f>(P84+'Advanced - Road'!$S$33)/2</f>
        <v>101.45990467111535</v>
      </c>
      <c r="R84" s="32">
        <f t="shared" ref="R84" si="545">AVERAGE(H84,L85)</f>
        <v>0.50700000000000001</v>
      </c>
      <c r="S84" s="32">
        <f t="shared" ref="S84" si="546">AVERAGE(I84,M85)</f>
        <v>0.28400000000000003</v>
      </c>
      <c r="T84" s="32">
        <f t="shared" ref="T84" si="547">AVERAGE(J84,N85)</f>
        <v>0.1525</v>
      </c>
      <c r="U84" s="32">
        <f t="shared" ref="U84" si="548">AVERAGE(K84,O85)</f>
        <v>0.21149999999999999</v>
      </c>
      <c r="V84" s="21">
        <f>Q84*Q85/'Advanced - Home'!$S$33</f>
        <v>101.10774233070322</v>
      </c>
      <c r="W84" s="21">
        <f t="shared" ref="W84" si="549">AVERAGE(V84:V85)</f>
        <v>101.10563470011759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0.52500000000000002</v>
      </c>
      <c r="I85" s="32">
        <f>VLOOKUP($C85,'Four Factors - Home'!$B:$O,8,FALSE)</f>
        <v>0.251</v>
      </c>
      <c r="J85" s="32">
        <f>VLOOKUP($C85,'Four Factors - Home'!$B:$O,9,FALSE)/100</f>
        <v>0.129</v>
      </c>
      <c r="K85" s="32">
        <f>VLOOKUP($C85,'Four Factors - Home'!$B:$O,10,FALSE)/100</f>
        <v>0.19699999999999998</v>
      </c>
      <c r="L85" s="32">
        <f>VLOOKUP($C85,'Four Factors - Home'!$B:$O,11,FALSE)/100</f>
        <v>0.49299999999999999</v>
      </c>
      <c r="M85" s="32">
        <f>VLOOKUP($C85,'Four Factors - Home'!$B:$O,12,FALSE)</f>
        <v>0.27200000000000002</v>
      </c>
      <c r="N85" s="32">
        <f>VLOOKUP($C85,'Four Factors - Home'!$B:$O,13,FALSE)/100</f>
        <v>0.14599999999999999</v>
      </c>
      <c r="O85" s="32">
        <f>VLOOKUP($C85,'Four Factors - Home'!$B:$O,14,FALSE)/100</f>
        <v>0.23899999999999999</v>
      </c>
      <c r="P85" s="21">
        <f>VLOOKUP($C85,'Advanced - Home'!B:T,18,FALSE)</f>
        <v>98.09</v>
      </c>
      <c r="Q85" s="21">
        <f>(P85+'Advanced - Home'!$S$33)/2</f>
        <v>98.432845567206869</v>
      </c>
      <c r="R85" s="32">
        <f t="shared" ref="R85" si="557">AVERAGE(H85,L84)</f>
        <v>0.52750000000000008</v>
      </c>
      <c r="S85" s="32">
        <f t="shared" ref="S85" si="558">AVERAGE(I85,M84)</f>
        <v>0.26800000000000002</v>
      </c>
      <c r="T85" s="32">
        <f t="shared" ref="T85" si="559">AVERAGE(J85,N84)</f>
        <v>0.126</v>
      </c>
      <c r="U85" s="32">
        <f t="shared" ref="U85" si="560">AVERAGE(K85,O84)</f>
        <v>0.21299999999999997</v>
      </c>
      <c r="V85" s="21">
        <f>Q85*Q84/'Advanced - Road'!$S$33</f>
        <v>101.10352706953196</v>
      </c>
      <c r="W85" s="21">
        <f t="shared" ref="W85" si="561">W84</f>
        <v>101.10563470011759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0.52100000000000002</v>
      </c>
      <c r="I86" s="31">
        <f>VLOOKUP($C86,'Four Factors - Road'!$B:$O,8,FALSE)</f>
        <v>0.29599999999999999</v>
      </c>
      <c r="J86" s="31">
        <f>VLOOKUP($C86,'Four Factors - Road'!$B:$O,9,FALSE)/100</f>
        <v>0.159</v>
      </c>
      <c r="K86" s="31">
        <f>VLOOKUP($C86,'Four Factors - Road'!$B:$O,10,FALSE)/100</f>
        <v>0.184</v>
      </c>
      <c r="L86" s="31">
        <f>VLOOKUP($C86,'Four Factors - Road'!$B:$O,11,FALSE)/100</f>
        <v>0.53</v>
      </c>
      <c r="M86" s="31">
        <f>VLOOKUP($C86,'Four Factors - Road'!$B:$O,12,FALSE)</f>
        <v>0.28499999999999998</v>
      </c>
      <c r="N86" s="31">
        <f>VLOOKUP($C86,'Four Factors - Road'!$B:$O,13,FALSE)/100</f>
        <v>0.12300000000000001</v>
      </c>
      <c r="O86" s="31">
        <f>VLOOKUP($C86,'Four Factors - Road'!$B:$O,14,FALSE)/100</f>
        <v>0.22899999999999998</v>
      </c>
      <c r="P86" s="17">
        <f>VLOOKUP($C86,'Advanced - Road'!B:T,18,FALSE)</f>
        <v>104.14</v>
      </c>
      <c r="Q86" s="17">
        <f>(P86+'Advanced - Road'!$S$33)/2</f>
        <v>101.45990467111535</v>
      </c>
      <c r="R86" s="31">
        <f t="shared" ref="R86" si="565">AVERAGE(H86,L87)</f>
        <v>0.504</v>
      </c>
      <c r="S86" s="31">
        <f t="shared" ref="S86" si="566">AVERAGE(I86,M87)</f>
        <v>0.28649999999999998</v>
      </c>
      <c r="T86" s="31">
        <f t="shared" ref="T86" si="567">AVERAGE(J86,N87)</f>
        <v>0.153</v>
      </c>
      <c r="U86" s="31">
        <f t="shared" ref="U86" si="568">AVERAGE(K86,O87)</f>
        <v>0.20949999999999999</v>
      </c>
      <c r="V86" s="17">
        <f>Q86*Q87/'Advanced - Home'!$S$33</f>
        <v>101.25154680820999</v>
      </c>
      <c r="W86" s="17">
        <f t="shared" ref="W86" si="569">AVERAGE(V86:V87)</f>
        <v>101.24943617996357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106</v>
      </c>
      <c r="Z86" s="19">
        <f t="shared" ref="Z86" si="570">Y87-Y86</f>
        <v>9</v>
      </c>
      <c r="AA86" s="19">
        <f t="shared" ref="AA86" si="571">Y86+Y87</f>
        <v>221</v>
      </c>
      <c r="AB86" s="4">
        <f t="shared" ref="AB86" si="572">D86-Z86</f>
        <v>-9</v>
      </c>
      <c r="AC86" s="4">
        <f t="shared" ref="AC86" si="573">AA86-E86</f>
        <v>221</v>
      </c>
      <c r="AD86" s="4">
        <f t="shared" si="13"/>
        <v>106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0.31</v>
      </c>
      <c r="J87" s="31">
        <f>VLOOKUP($C87,'Four Factors - Home'!$B:$O,9,FALSE)/100</f>
        <v>0.13600000000000001</v>
      </c>
      <c r="K87" s="31">
        <f>VLOOKUP($C87,'Four Factors - Home'!$B:$O,10,FALSE)/100</f>
        <v>0.21600000000000003</v>
      </c>
      <c r="L87" s="31">
        <f>VLOOKUP($C87,'Four Factors - Home'!$B:$O,11,FALSE)/100</f>
        <v>0.48700000000000004</v>
      </c>
      <c r="M87" s="31">
        <f>VLOOKUP($C87,'Four Factors - Home'!$B:$O,12,FALSE)</f>
        <v>0.27700000000000002</v>
      </c>
      <c r="N87" s="31">
        <f>VLOOKUP($C87,'Four Factors - Home'!$B:$O,13,FALSE)/100</f>
        <v>0.14699999999999999</v>
      </c>
      <c r="O87" s="31">
        <f>VLOOKUP($C87,'Four Factors - Home'!$B:$O,14,FALSE)/100</f>
        <v>0.23499999999999999</v>
      </c>
      <c r="P87" s="17">
        <f>VLOOKUP($C87,'Advanced - Home'!B:T,18,FALSE)</f>
        <v>98.37</v>
      </c>
      <c r="Q87" s="17">
        <f>(P87+'Advanced - Home'!$S$33)/2</f>
        <v>98.572845567206855</v>
      </c>
      <c r="R87" s="31">
        <f t="shared" ref="R87" si="577">AVERAGE(H87,L86)</f>
        <v>0.53500000000000003</v>
      </c>
      <c r="S87" s="31">
        <f t="shared" ref="S87" si="578">AVERAGE(I87,M86)</f>
        <v>0.29749999999999999</v>
      </c>
      <c r="T87" s="31">
        <f t="shared" ref="T87" si="579">AVERAGE(J87,N86)</f>
        <v>0.1295</v>
      </c>
      <c r="U87" s="31">
        <f t="shared" ref="U87" si="580">AVERAGE(K87,O86)</f>
        <v>0.2225</v>
      </c>
      <c r="V87" s="17">
        <f>Q87*Q86/'Advanced - Road'!$S$33</f>
        <v>101.24732555171715</v>
      </c>
      <c r="W87" s="17">
        <f t="shared" ref="W87" si="581">W86</f>
        <v>101.24943617996357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-9</v>
      </c>
      <c r="AA87" s="19">
        <f t="shared" ref="AA87" si="583">AA86</f>
        <v>221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0.52100000000000002</v>
      </c>
      <c r="I88" s="32">
        <f>VLOOKUP($C88,'Four Factors - Road'!$B:$O,8,FALSE)</f>
        <v>0.29599999999999999</v>
      </c>
      <c r="J88" s="32">
        <f>VLOOKUP($C88,'Four Factors - Road'!$B:$O,9,FALSE)/100</f>
        <v>0.159</v>
      </c>
      <c r="K88" s="32">
        <f>VLOOKUP($C88,'Four Factors - Road'!$B:$O,10,FALSE)/100</f>
        <v>0.184</v>
      </c>
      <c r="L88" s="32">
        <f>VLOOKUP($C88,'Four Factors - Road'!$B:$O,11,FALSE)/100</f>
        <v>0.53</v>
      </c>
      <c r="M88" s="32">
        <f>VLOOKUP($C88,'Four Factors - Road'!$B:$O,12,FALSE)</f>
        <v>0.28499999999999998</v>
      </c>
      <c r="N88" s="32">
        <f>VLOOKUP($C88,'Four Factors - Road'!$B:$O,13,FALSE)/100</f>
        <v>0.12300000000000001</v>
      </c>
      <c r="O88" s="32">
        <f>VLOOKUP($C88,'Four Factors - Road'!$B:$O,14,FALSE)/100</f>
        <v>0.22899999999999998</v>
      </c>
      <c r="P88" s="21">
        <f>VLOOKUP($C88,'Advanced - Road'!B:T,18,FALSE)</f>
        <v>104.14</v>
      </c>
      <c r="Q88" s="21">
        <f>(P88+'Advanced - Road'!$S$33)/2</f>
        <v>101.45990467111535</v>
      </c>
      <c r="R88" s="32">
        <f t="shared" ref="R88" si="585">AVERAGE(H88,L89)</f>
        <v>0.52800000000000002</v>
      </c>
      <c r="S88" s="32">
        <f t="shared" ref="S88" si="586">AVERAGE(I88,M89)</f>
        <v>0.28649999999999998</v>
      </c>
      <c r="T88" s="32">
        <f t="shared" ref="T88" si="587">AVERAGE(J88,N89)</f>
        <v>0.15100000000000002</v>
      </c>
      <c r="U88" s="32">
        <f t="shared" ref="U88" si="588">AVERAGE(K88,O89)</f>
        <v>0.20799999999999999</v>
      </c>
      <c r="V88" s="21">
        <f>Q88*Q89/'Advanced - Home'!$S$33</f>
        <v>102.29926514433089</v>
      </c>
      <c r="W88" s="21">
        <f t="shared" ref="W88" si="589">AVERAGE(V88:V89)</f>
        <v>102.29713267598439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0.51800000000000002</v>
      </c>
      <c r="I89" s="32">
        <f>VLOOKUP($C89,'Four Factors - Home'!$B:$O,8,FALSE)</f>
        <v>0.26300000000000001</v>
      </c>
      <c r="J89" s="32">
        <f>VLOOKUP($C89,'Four Factors - Home'!$B:$O,9,FALSE)/100</f>
        <v>0.14499999999999999</v>
      </c>
      <c r="K89" s="32">
        <f>VLOOKUP($C89,'Four Factors - Home'!$B:$O,10,FALSE)/100</f>
        <v>0.26100000000000001</v>
      </c>
      <c r="L89" s="32">
        <f>VLOOKUP($C89,'Four Factors - Home'!$B:$O,11,FALSE)/100</f>
        <v>0.53500000000000003</v>
      </c>
      <c r="M89" s="32">
        <f>VLOOKUP($C89,'Four Factors - Home'!$B:$O,12,FALSE)</f>
        <v>0.27700000000000002</v>
      </c>
      <c r="N89" s="32">
        <f>VLOOKUP($C89,'Four Factors - Home'!$B:$O,13,FALSE)/100</f>
        <v>0.14300000000000002</v>
      </c>
      <c r="O89" s="32">
        <f>VLOOKUP($C89,'Four Factors - Home'!$B:$O,14,FALSE)/100</f>
        <v>0.23199999999999998</v>
      </c>
      <c r="P89" s="21">
        <f>VLOOKUP($C89,'Advanced - Home'!B:T,18,FALSE)</f>
        <v>100.41</v>
      </c>
      <c r="Q89" s="21">
        <f>(P89+'Advanced - Home'!$S$33)/2</f>
        <v>99.592845567206865</v>
      </c>
      <c r="R89" s="32">
        <f t="shared" ref="R89" si="597">AVERAGE(H89,L88)</f>
        <v>0.52400000000000002</v>
      </c>
      <c r="S89" s="32">
        <f t="shared" ref="S89" si="598">AVERAGE(I89,M88)</f>
        <v>0.27400000000000002</v>
      </c>
      <c r="T89" s="32">
        <f t="shared" ref="T89" si="599">AVERAGE(J89,N88)</f>
        <v>0.13400000000000001</v>
      </c>
      <c r="U89" s="32">
        <f t="shared" ref="U89" si="600">AVERAGE(K89,O88)</f>
        <v>0.245</v>
      </c>
      <c r="V89" s="21">
        <f>Q89*Q88/'Advanced - Road'!$S$33</f>
        <v>102.2950002076379</v>
      </c>
      <c r="W89" s="21">
        <f t="shared" ref="W89" si="601">W88</f>
        <v>102.29713267598439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0.52100000000000002</v>
      </c>
      <c r="I90" s="31">
        <f>VLOOKUP($C90,'Four Factors - Road'!$B:$O,8,FALSE)</f>
        <v>0.29599999999999999</v>
      </c>
      <c r="J90" s="31">
        <f>VLOOKUP($C90,'Four Factors - Road'!$B:$O,9,FALSE)/100</f>
        <v>0.159</v>
      </c>
      <c r="K90" s="31">
        <f>VLOOKUP($C90,'Four Factors - Road'!$B:$O,10,FALSE)/100</f>
        <v>0.184</v>
      </c>
      <c r="L90" s="31">
        <f>VLOOKUP($C90,'Four Factors - Road'!$B:$O,11,FALSE)/100</f>
        <v>0.53</v>
      </c>
      <c r="M90" s="31">
        <f>VLOOKUP($C90,'Four Factors - Road'!$B:$O,12,FALSE)</f>
        <v>0.28499999999999998</v>
      </c>
      <c r="N90" s="31">
        <f>VLOOKUP($C90,'Four Factors - Road'!$B:$O,13,FALSE)/100</f>
        <v>0.12300000000000001</v>
      </c>
      <c r="O90" s="31">
        <f>VLOOKUP($C90,'Four Factors - Road'!$B:$O,14,FALSE)/100</f>
        <v>0.22899999999999998</v>
      </c>
      <c r="P90" s="17">
        <f>VLOOKUP($C90,'Advanced - Road'!B:T,18,FALSE)</f>
        <v>104.14</v>
      </c>
      <c r="Q90" s="17">
        <f>(P90+'Advanced - Road'!$S$33)/2</f>
        <v>101.45990467111535</v>
      </c>
      <c r="R90" s="31">
        <f t="shared" ref="R90" si="605">AVERAGE(H90,L91)</f>
        <v>0.50600000000000001</v>
      </c>
      <c r="S90" s="31">
        <f t="shared" ref="S90" si="606">AVERAGE(I90,M91)</f>
        <v>0.32499999999999996</v>
      </c>
      <c r="T90" s="31">
        <f t="shared" ref="T90" si="607">AVERAGE(J90,N91)</f>
        <v>0.1565</v>
      </c>
      <c r="U90" s="31">
        <f t="shared" ref="U90" si="608">AVERAGE(K90,O91)</f>
        <v>0.19800000000000001</v>
      </c>
      <c r="V90" s="17">
        <f>Q90*Q91/'Advanced - Home'!$S$33</f>
        <v>99.905947768682196</v>
      </c>
      <c r="W90" s="17">
        <f t="shared" ref="W90" si="609">AVERAGE(V90:V91)</f>
        <v>99.903865189976059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5</v>
      </c>
      <c r="AA90" s="19">
        <f t="shared" ref="AA90" si="611">Y90+Y91</f>
        <v>215</v>
      </c>
      <c r="AB90" s="4">
        <f t="shared" ref="AB90" si="612">D90-Z90</f>
        <v>-5</v>
      </c>
      <c r="AC90" s="4">
        <f t="shared" ref="AC90" si="613">AA90-E90</f>
        <v>215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0.47299999999999998</v>
      </c>
      <c r="I91" s="31">
        <f>VLOOKUP($C91,'Four Factors - Home'!$B:$O,8,FALSE)</f>
        <v>0.30299999999999999</v>
      </c>
      <c r="J91" s="31">
        <f>VLOOKUP($C91,'Four Factors - Home'!$B:$O,9,FALSE)/100</f>
        <v>0.14000000000000001</v>
      </c>
      <c r="K91" s="31">
        <f>VLOOKUP($C91,'Four Factors - Home'!$B:$O,10,FALSE)/100</f>
        <v>0.26500000000000001</v>
      </c>
      <c r="L91" s="31">
        <f>VLOOKUP($C91,'Four Factors - Home'!$B:$O,11,FALSE)/100</f>
        <v>0.49099999999999999</v>
      </c>
      <c r="M91" s="31">
        <f>VLOOKUP($C91,'Four Factors - Home'!$B:$O,12,FALSE)</f>
        <v>0.35399999999999998</v>
      </c>
      <c r="N91" s="31">
        <f>VLOOKUP($C91,'Four Factors - Home'!$B:$O,13,FALSE)/100</f>
        <v>0.154</v>
      </c>
      <c r="O91" s="31">
        <f>VLOOKUP($C91,'Four Factors - Home'!$B:$O,14,FALSE)/100</f>
        <v>0.21199999999999999</v>
      </c>
      <c r="P91" s="17">
        <f>VLOOKUP($C91,'Advanced - Home'!B:T,18,FALSE)</f>
        <v>95.75</v>
      </c>
      <c r="Q91" s="17">
        <f>(P91+'Advanced - Home'!$S$33)/2</f>
        <v>97.262845567206853</v>
      </c>
      <c r="R91" s="31">
        <f t="shared" ref="R91" si="617">AVERAGE(H91,L90)</f>
        <v>0.50150000000000006</v>
      </c>
      <c r="S91" s="31">
        <f t="shared" ref="S91" si="618">AVERAGE(I91,M90)</f>
        <v>0.29399999999999998</v>
      </c>
      <c r="T91" s="31">
        <f t="shared" ref="T91" si="619">AVERAGE(J91,N90)</f>
        <v>0.13150000000000001</v>
      </c>
      <c r="U91" s="31">
        <f t="shared" ref="U91" si="620">AVERAGE(K91,O90)</f>
        <v>0.247</v>
      </c>
      <c r="V91" s="17">
        <f>Q91*Q90/'Advanced - Road'!$S$33</f>
        <v>99.901782611269923</v>
      </c>
      <c r="W91" s="17">
        <f t="shared" ref="W91" si="621">W90</f>
        <v>99.903865189976059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-5</v>
      </c>
      <c r="AA91" s="19">
        <f t="shared" ref="AA91" si="623">AA90</f>
        <v>215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0.52100000000000002</v>
      </c>
      <c r="I92" s="32">
        <f>VLOOKUP($C92,'Four Factors - Road'!$B:$O,8,FALSE)</f>
        <v>0.29599999999999999</v>
      </c>
      <c r="J92" s="32">
        <f>VLOOKUP($C92,'Four Factors - Road'!$B:$O,9,FALSE)/100</f>
        <v>0.159</v>
      </c>
      <c r="K92" s="32">
        <f>VLOOKUP($C92,'Four Factors - Road'!$B:$O,10,FALSE)/100</f>
        <v>0.184</v>
      </c>
      <c r="L92" s="32">
        <f>VLOOKUP($C92,'Four Factors - Road'!$B:$O,11,FALSE)/100</f>
        <v>0.53</v>
      </c>
      <c r="M92" s="32">
        <f>VLOOKUP($C92,'Four Factors - Road'!$B:$O,12,FALSE)</f>
        <v>0.28499999999999998</v>
      </c>
      <c r="N92" s="32">
        <f>VLOOKUP($C92,'Four Factors - Road'!$B:$O,13,FALSE)/100</f>
        <v>0.12300000000000001</v>
      </c>
      <c r="O92" s="32">
        <f>VLOOKUP($C92,'Four Factors - Road'!$B:$O,14,FALSE)/100</f>
        <v>0.22899999999999998</v>
      </c>
      <c r="P92" s="21">
        <f>VLOOKUP($C92,'Advanced - Road'!B:T,18,FALSE)</f>
        <v>104.14</v>
      </c>
      <c r="Q92" s="21">
        <f>(P92+'Advanced - Road'!$S$33)/2</f>
        <v>101.45990467111535</v>
      </c>
      <c r="R92" s="32">
        <f t="shared" ref="R92" si="625">AVERAGE(H92,L93)</f>
        <v>0.50600000000000001</v>
      </c>
      <c r="S92" s="32">
        <f t="shared" ref="S92" si="626">AVERAGE(I92,M93)</f>
        <v>0.28049999999999997</v>
      </c>
      <c r="T92" s="32">
        <f t="shared" ref="T92" si="627">AVERAGE(J92,N93)</f>
        <v>0.14650000000000002</v>
      </c>
      <c r="U92" s="32">
        <f t="shared" ref="U92" si="628">AVERAGE(K92,O93)</f>
        <v>0.20500000000000002</v>
      </c>
      <c r="V92" s="21">
        <f>Q92*Q93/'Advanced - Home'!$S$33</f>
        <v>101.05124771453983</v>
      </c>
      <c r="W92" s="21">
        <f t="shared" ref="W92" si="629">AVERAGE(V92:V93)</f>
        <v>101.04914126160665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7</v>
      </c>
      <c r="AA92" s="23">
        <f t="shared" ref="AA92" si="631">Y92+Y93</f>
        <v>221</v>
      </c>
      <c r="AB92" s="22">
        <f t="shared" ref="AB92" si="632">D92-Z92</f>
        <v>-7</v>
      </c>
      <c r="AC92" s="22">
        <f t="shared" ref="AC92" si="633">AA92-E92</f>
        <v>221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0.53700000000000003</v>
      </c>
      <c r="I93" s="32">
        <f>VLOOKUP($C93,'Four Factors - Home'!$B:$O,8,FALSE)</f>
        <v>0.27100000000000002</v>
      </c>
      <c r="J93" s="32">
        <f>VLOOKUP($C93,'Four Factors - Home'!$B:$O,9,FALSE)/100</f>
        <v>0.13800000000000001</v>
      </c>
      <c r="K93" s="32">
        <f>VLOOKUP($C93,'Four Factors - Home'!$B:$O,10,FALSE)/100</f>
        <v>0.22699999999999998</v>
      </c>
      <c r="L93" s="32">
        <f>VLOOKUP($C93,'Four Factors - Home'!$B:$O,11,FALSE)/100</f>
        <v>0.49099999999999999</v>
      </c>
      <c r="M93" s="32">
        <f>VLOOKUP($C93,'Four Factors - Home'!$B:$O,12,FALSE)</f>
        <v>0.26500000000000001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0.22600000000000001</v>
      </c>
      <c r="P93" s="21">
        <f>VLOOKUP($C93,'Advanced - Home'!B:T,18,FALSE)</f>
        <v>97.98</v>
      </c>
      <c r="Q93" s="21">
        <f>(P93+'Advanced - Home'!$S$33)/2</f>
        <v>98.377845567206862</v>
      </c>
      <c r="R93" s="32">
        <f t="shared" ref="R93" si="637">AVERAGE(H93,L92)</f>
        <v>0.53350000000000009</v>
      </c>
      <c r="S93" s="32">
        <f t="shared" ref="S93" si="638">AVERAGE(I93,M92)</f>
        <v>0.27800000000000002</v>
      </c>
      <c r="T93" s="32">
        <f t="shared" ref="T93" si="639">AVERAGE(J93,N92)</f>
        <v>0.1305</v>
      </c>
      <c r="U93" s="32">
        <f t="shared" ref="U93" si="640">AVERAGE(K93,O92)</f>
        <v>0.22799999999999998</v>
      </c>
      <c r="V93" s="21">
        <f>Q93*Q92/'Advanced - Road'!$S$33</f>
        <v>101.04703480867349</v>
      </c>
      <c r="W93" s="21">
        <f t="shared" ref="W93" si="641">W92</f>
        <v>101.04914126160665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-7</v>
      </c>
      <c r="AA93" s="23">
        <f t="shared" ref="AA93" si="643">AA92</f>
        <v>221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0.52100000000000002</v>
      </c>
      <c r="I94" s="31">
        <f>VLOOKUP($C94,'Four Factors - Road'!$B:$O,8,FALSE)</f>
        <v>0.29599999999999999</v>
      </c>
      <c r="J94" s="31">
        <f>VLOOKUP($C94,'Four Factors - Road'!$B:$O,9,FALSE)/100</f>
        <v>0.159</v>
      </c>
      <c r="K94" s="31">
        <f>VLOOKUP($C94,'Four Factors - Road'!$B:$O,10,FALSE)/100</f>
        <v>0.184</v>
      </c>
      <c r="L94" s="31">
        <f>VLOOKUP($C94,'Four Factors - Road'!$B:$O,11,FALSE)/100</f>
        <v>0.53</v>
      </c>
      <c r="M94" s="31">
        <f>VLOOKUP($C94,'Four Factors - Road'!$B:$O,12,FALSE)</f>
        <v>0.28499999999999998</v>
      </c>
      <c r="N94" s="31">
        <f>VLOOKUP($C94,'Four Factors - Road'!$B:$O,13,FALSE)/100</f>
        <v>0.12300000000000001</v>
      </c>
      <c r="O94" s="31">
        <f>VLOOKUP($C94,'Four Factors - Road'!$B:$O,14,FALSE)/100</f>
        <v>0.22899999999999998</v>
      </c>
      <c r="P94" s="17">
        <f>VLOOKUP($C94,'Advanced - Road'!B:T,18,FALSE)</f>
        <v>104.14</v>
      </c>
      <c r="Q94" s="17">
        <f>(P94+'Advanced - Road'!$S$33)/2</f>
        <v>101.45990467111535</v>
      </c>
      <c r="R94" s="31">
        <f t="shared" ref="R94" si="645">AVERAGE(H94,L95)</f>
        <v>0.52100000000000002</v>
      </c>
      <c r="S94" s="31">
        <f t="shared" ref="S94" si="646">AVERAGE(I94,M95)</f>
        <v>0.29649999999999999</v>
      </c>
      <c r="T94" s="31">
        <f t="shared" ref="T94" si="647">AVERAGE(J94,N95)</f>
        <v>0.161</v>
      </c>
      <c r="U94" s="31">
        <f t="shared" ref="U94" si="648">AVERAGE(K94,O95)</f>
        <v>0.20899999999999999</v>
      </c>
      <c r="V94" s="17">
        <f>Q94*Q95/'Advanced - Home'!$S$33</f>
        <v>101.04611184034317</v>
      </c>
      <c r="W94" s="17">
        <f t="shared" ref="W94" si="649">AVERAGE(V94:V95)</f>
        <v>101.0440054944693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0.53400000000000003</v>
      </c>
      <c r="I95" s="31">
        <f>VLOOKUP($C95,'Four Factors - Home'!$B:$O,8,FALSE)</f>
        <v>0.30099999999999999</v>
      </c>
      <c r="J95" s="31">
        <f>VLOOKUP($C95,'Four Factors - Home'!$B:$O,9,FALSE)/100</f>
        <v>0.14199999999999999</v>
      </c>
      <c r="K95" s="31">
        <f>VLOOKUP($C95,'Four Factors - Home'!$B:$O,10,FALSE)/100</f>
        <v>0.214</v>
      </c>
      <c r="L95" s="31">
        <f>VLOOKUP($C95,'Four Factors - Home'!$B:$O,11,FALSE)/100</f>
        <v>0.52100000000000002</v>
      </c>
      <c r="M95" s="31">
        <f>VLOOKUP($C95,'Four Factors - Home'!$B:$O,12,FALSE)</f>
        <v>0.29699999999999999</v>
      </c>
      <c r="N95" s="31">
        <f>VLOOKUP($C95,'Four Factors - Home'!$B:$O,13,FALSE)/100</f>
        <v>0.16300000000000001</v>
      </c>
      <c r="O95" s="31">
        <f>VLOOKUP($C95,'Four Factors - Home'!$B:$O,14,FALSE)/100</f>
        <v>0.23399999999999999</v>
      </c>
      <c r="P95" s="17">
        <f>VLOOKUP($C95,'Advanced - Home'!B:T,18,FALSE)</f>
        <v>97.97</v>
      </c>
      <c r="Q95" s="17">
        <f>(P95+'Advanced - Home'!$S$33)/2</f>
        <v>98.372845567206866</v>
      </c>
      <c r="R95" s="31">
        <f t="shared" ref="R95" si="659">AVERAGE(H95,L94)</f>
        <v>0.53200000000000003</v>
      </c>
      <c r="S95" s="31">
        <f t="shared" ref="S95" si="660">AVERAGE(I95,M94)</f>
        <v>0.29299999999999998</v>
      </c>
      <c r="T95" s="31">
        <f t="shared" ref="T95" si="661">AVERAGE(J95,N94)</f>
        <v>0.13250000000000001</v>
      </c>
      <c r="U95" s="31">
        <f t="shared" ref="U95" si="662">AVERAGE(K95,O94)</f>
        <v>0.22149999999999997</v>
      </c>
      <c r="V95" s="17">
        <f>Q95*Q94/'Advanced - Road'!$S$33</f>
        <v>101.04189914859545</v>
      </c>
      <c r="W95" s="17">
        <f t="shared" ref="W95" si="663">W94</f>
        <v>101.0440054944693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0.52100000000000002</v>
      </c>
      <c r="I96" s="32">
        <f>VLOOKUP($C96,'Four Factors - Road'!$B:$O,8,FALSE)</f>
        <v>0.29599999999999999</v>
      </c>
      <c r="J96" s="32">
        <f>VLOOKUP($C96,'Four Factors - Road'!$B:$O,9,FALSE)/100</f>
        <v>0.159</v>
      </c>
      <c r="K96" s="32">
        <f>VLOOKUP($C96,'Four Factors - Road'!$B:$O,10,FALSE)/100</f>
        <v>0.184</v>
      </c>
      <c r="L96" s="32">
        <f>VLOOKUP($C96,'Four Factors - Road'!$B:$O,11,FALSE)/100</f>
        <v>0.53</v>
      </c>
      <c r="M96" s="32">
        <f>VLOOKUP($C96,'Four Factors - Road'!$B:$O,12,FALSE)</f>
        <v>0.28499999999999998</v>
      </c>
      <c r="N96" s="32">
        <f>VLOOKUP($C96,'Four Factors - Road'!$B:$O,13,FALSE)/100</f>
        <v>0.12300000000000001</v>
      </c>
      <c r="O96" s="32">
        <f>VLOOKUP($C96,'Four Factors - Road'!$B:$O,14,FALSE)/100</f>
        <v>0.22899999999999998</v>
      </c>
      <c r="P96" s="21">
        <f>VLOOKUP($C96,'Advanced - Road'!B:T,18,FALSE)</f>
        <v>104.14</v>
      </c>
      <c r="Q96" s="21">
        <f>(P96+'Advanced - Road'!$S$33)/2</f>
        <v>101.45990467111535</v>
      </c>
      <c r="R96" s="32">
        <f t="shared" ref="R96" si="667">AVERAGE(H96,L97)</f>
        <v>0.52350000000000008</v>
      </c>
      <c r="S96" s="32">
        <f t="shared" ref="S96" si="668">AVERAGE(I96,M97)</f>
        <v>0.28400000000000003</v>
      </c>
      <c r="T96" s="32">
        <f t="shared" ref="T96" si="669">AVERAGE(J96,N97)</f>
        <v>0.1555</v>
      </c>
      <c r="U96" s="32">
        <f t="shared" ref="U96" si="670">AVERAGE(K96,O97)</f>
        <v>0.20050000000000001</v>
      </c>
      <c r="V96" s="21">
        <f>Q96*Q97/'Advanced - Home'!$S$33</f>
        <v>100.45035043352932</v>
      </c>
      <c r="W96" s="21">
        <f t="shared" ref="W96" si="671">AVERAGE(V96:V97)</f>
        <v>100.4482565065359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108</v>
      </c>
      <c r="Z96" s="23">
        <f t="shared" ref="Z96" si="672">Y97-Y96</f>
        <v>5</v>
      </c>
      <c r="AA96" s="23">
        <f t="shared" ref="AA96" si="673">Y96+Y97</f>
        <v>221</v>
      </c>
      <c r="AB96" s="22">
        <f t="shared" ref="AB96" si="674">D96-Z96</f>
        <v>-5</v>
      </c>
      <c r="AC96" s="22">
        <f t="shared" ref="AC96" si="675">AA96-E96</f>
        <v>221</v>
      </c>
      <c r="AD96" s="22">
        <f t="shared" si="655"/>
        <v>108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0.29299999999999998</v>
      </c>
      <c r="J97" s="32">
        <f>VLOOKUP($C97,'Four Factors - Home'!$B:$O,9,FALSE)/100</f>
        <v>0.14899999999999999</v>
      </c>
      <c r="K97" s="32">
        <f>VLOOKUP($C97,'Four Factors - Home'!$B:$O,10,FALSE)/100</f>
        <v>0.27100000000000002</v>
      </c>
      <c r="L97" s="32">
        <f>VLOOKUP($C97,'Four Factors - Home'!$B:$O,11,FALSE)/100</f>
        <v>0.52600000000000002</v>
      </c>
      <c r="M97" s="32">
        <f>VLOOKUP($C97,'Four Factors - Home'!$B:$O,12,FALSE)</f>
        <v>0.27200000000000002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96.81</v>
      </c>
      <c r="Q97" s="21">
        <f>(P97+'Advanced - Home'!$S$33)/2</f>
        <v>97.792845567206854</v>
      </c>
      <c r="R97" s="32">
        <f t="shared" ref="R97" si="679">AVERAGE(H97,L96)</f>
        <v>0.52700000000000002</v>
      </c>
      <c r="S97" s="32">
        <f t="shared" ref="S97" si="680">AVERAGE(I97,M96)</f>
        <v>0.28899999999999998</v>
      </c>
      <c r="T97" s="32">
        <f t="shared" ref="T97" si="681">AVERAGE(J97,N96)</f>
        <v>0.13600000000000001</v>
      </c>
      <c r="U97" s="32">
        <f t="shared" ref="U97" si="682">AVERAGE(K97,O96)</f>
        <v>0.25</v>
      </c>
      <c r="V97" s="21">
        <f>Q97*Q96/'Advanced - Road'!$S$33</f>
        <v>100.44616257954247</v>
      </c>
      <c r="W97" s="21">
        <f t="shared" ref="W97" si="683">W96</f>
        <v>100.4482565065359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-5</v>
      </c>
      <c r="AA97" s="23">
        <f t="shared" ref="AA97" si="685">AA96</f>
        <v>221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0.52100000000000002</v>
      </c>
      <c r="I98" s="31">
        <f>VLOOKUP($C98,'Four Factors - Road'!$B:$O,8,FALSE)</f>
        <v>0.29599999999999999</v>
      </c>
      <c r="J98" s="31">
        <f>VLOOKUP($C98,'Four Factors - Road'!$B:$O,9,FALSE)/100</f>
        <v>0.159</v>
      </c>
      <c r="K98" s="31">
        <f>VLOOKUP($C98,'Four Factors - Road'!$B:$O,10,FALSE)/100</f>
        <v>0.184</v>
      </c>
      <c r="L98" s="31">
        <f>VLOOKUP($C98,'Four Factors - Road'!$B:$O,11,FALSE)/100</f>
        <v>0.53</v>
      </c>
      <c r="M98" s="31">
        <f>VLOOKUP($C98,'Four Factors - Road'!$B:$O,12,FALSE)</f>
        <v>0.28499999999999998</v>
      </c>
      <c r="N98" s="31">
        <f>VLOOKUP($C98,'Four Factors - Road'!$B:$O,13,FALSE)/100</f>
        <v>0.12300000000000001</v>
      </c>
      <c r="O98" s="31">
        <f>VLOOKUP($C98,'Four Factors - Road'!$B:$O,14,FALSE)/100</f>
        <v>0.22899999999999998</v>
      </c>
      <c r="P98" s="17">
        <f>VLOOKUP($C98,'Advanced - Road'!B:T,18,FALSE)</f>
        <v>104.14</v>
      </c>
      <c r="Q98" s="17">
        <f>(P98+'Advanced - Road'!$S$33)/2</f>
        <v>101.45990467111535</v>
      </c>
      <c r="R98" s="31">
        <f t="shared" ref="R98" si="687">AVERAGE(H98,L99)</f>
        <v>0.51150000000000007</v>
      </c>
      <c r="S98" s="31">
        <f t="shared" ref="S98" si="688">AVERAGE(I98,M99)</f>
        <v>0.27100000000000002</v>
      </c>
      <c r="T98" s="31">
        <f t="shared" ref="T98" si="689">AVERAGE(J98,N99)</f>
        <v>0.14600000000000002</v>
      </c>
      <c r="U98" s="31">
        <f t="shared" ref="U98" si="690">AVERAGE(K98,O99)</f>
        <v>0.20300000000000001</v>
      </c>
      <c r="V98" s="17">
        <f>Q98*Q99/'Advanced - Home'!$S$33</f>
        <v>102.36089563469093</v>
      </c>
      <c r="W98" s="17">
        <f t="shared" ref="W98" si="691">AVERAGE(V98:V99)</f>
        <v>102.35876188163267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0.50900000000000001</v>
      </c>
      <c r="I99" s="31">
        <f>VLOOKUP($C99,'Four Factors - Home'!$B:$O,8,FALSE)</f>
        <v>0.26100000000000001</v>
      </c>
      <c r="J99" s="31">
        <f>VLOOKUP($C99,'Four Factors - Home'!$B:$O,9,FALSE)/100</f>
        <v>0.12300000000000001</v>
      </c>
      <c r="K99" s="31">
        <f>VLOOKUP($C99,'Four Factors - Home'!$B:$O,10,FALSE)/100</f>
        <v>0.184</v>
      </c>
      <c r="L99" s="31">
        <f>VLOOKUP($C99,'Four Factors - Home'!$B:$O,11,FALSE)/100</f>
        <v>0.502</v>
      </c>
      <c r="M99" s="31">
        <f>VLOOKUP($C99,'Four Factors - Home'!$B:$O,12,FALSE)</f>
        <v>0.246</v>
      </c>
      <c r="N99" s="31">
        <f>VLOOKUP($C99,'Four Factors - Home'!$B:$O,13,FALSE)/100</f>
        <v>0.13300000000000001</v>
      </c>
      <c r="O99" s="31">
        <f>VLOOKUP($C99,'Four Factors - Home'!$B:$O,14,FALSE)/100</f>
        <v>0.222</v>
      </c>
      <c r="P99" s="17">
        <f>VLOOKUP($C99,'Advanced - Home'!B:T,18,FALSE)</f>
        <v>100.53</v>
      </c>
      <c r="Q99" s="17">
        <f>(P99+'Advanced - Home'!$S$33)/2</f>
        <v>99.652845567206867</v>
      </c>
      <c r="R99" s="31">
        <f t="shared" ref="R99" si="699">AVERAGE(H99,L98)</f>
        <v>0.51950000000000007</v>
      </c>
      <c r="S99" s="31">
        <f t="shared" ref="S99" si="700">AVERAGE(I99,M98)</f>
        <v>0.27300000000000002</v>
      </c>
      <c r="T99" s="31">
        <f t="shared" ref="T99" si="701">AVERAGE(J99,N98)</f>
        <v>0.12300000000000001</v>
      </c>
      <c r="U99" s="31">
        <f t="shared" ref="U99" si="702">AVERAGE(K99,O98)</f>
        <v>0.20649999999999999</v>
      </c>
      <c r="V99" s="17">
        <f>Q99*Q98/'Advanced - Road'!$S$33</f>
        <v>102.35662812857441</v>
      </c>
      <c r="W99" s="17">
        <f t="shared" ref="W99" si="703">W98</f>
        <v>102.35876188163267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0.52100000000000002</v>
      </c>
      <c r="I100" s="32">
        <f>VLOOKUP($C100,'Four Factors - Road'!$B:$O,8,FALSE)</f>
        <v>0.29599999999999999</v>
      </c>
      <c r="J100" s="32">
        <f>VLOOKUP($C100,'Four Factors - Road'!$B:$O,9,FALSE)/100</f>
        <v>0.159</v>
      </c>
      <c r="K100" s="32">
        <f>VLOOKUP($C100,'Four Factors - Road'!$B:$O,10,FALSE)/100</f>
        <v>0.184</v>
      </c>
      <c r="L100" s="32">
        <f>VLOOKUP($C100,'Four Factors - Road'!$B:$O,11,FALSE)/100</f>
        <v>0.53</v>
      </c>
      <c r="M100" s="32">
        <f>VLOOKUP($C100,'Four Factors - Road'!$B:$O,12,FALSE)</f>
        <v>0.28499999999999998</v>
      </c>
      <c r="N100" s="32">
        <f>VLOOKUP($C100,'Four Factors - Road'!$B:$O,13,FALSE)/100</f>
        <v>0.12300000000000001</v>
      </c>
      <c r="O100" s="32">
        <f>VLOOKUP($C100,'Four Factors - Road'!$B:$O,14,FALSE)/100</f>
        <v>0.22899999999999998</v>
      </c>
      <c r="P100" s="21">
        <f>VLOOKUP($C100,'Advanced - Road'!B:T,18,FALSE)</f>
        <v>104.14</v>
      </c>
      <c r="Q100" s="21">
        <f>(P100+'Advanced - Road'!$S$33)/2</f>
        <v>101.45990467111535</v>
      </c>
      <c r="R100" s="32">
        <f t="shared" ref="R100" si="707">AVERAGE(H100,L101)</f>
        <v>0.51350000000000007</v>
      </c>
      <c r="S100" s="32">
        <f t="shared" ref="S100" si="708">AVERAGE(I100,M101)</f>
        <v>0.28049999999999997</v>
      </c>
      <c r="T100" s="32">
        <f t="shared" ref="T100" si="709">AVERAGE(J100,N101)</f>
        <v>0.14450000000000002</v>
      </c>
      <c r="U100" s="32">
        <f t="shared" ref="U100" si="710">AVERAGE(K100,O101)</f>
        <v>0.22649999999999998</v>
      </c>
      <c r="V100" s="21">
        <f>Q100*Q101/'Advanced - Home'!$S$33</f>
        <v>101.12828582748988</v>
      </c>
      <c r="W100" s="21">
        <f t="shared" ref="W100" si="711">AVERAGE(V100:V101)</f>
        <v>101.12617776866699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109</v>
      </c>
      <c r="Z100" s="23">
        <f t="shared" ref="Z100" si="712">Y101-Y100</f>
        <v>4</v>
      </c>
      <c r="AA100" s="23">
        <f t="shared" ref="AA100" si="713">Y100+Y101</f>
        <v>222</v>
      </c>
      <c r="AB100" s="22">
        <f t="shared" ref="AB100" si="714">D100-Z100</f>
        <v>-4</v>
      </c>
      <c r="AC100" s="22">
        <f t="shared" ref="AC100" si="715">AA100-E100</f>
        <v>222</v>
      </c>
      <c r="AD100" s="22">
        <f t="shared" si="655"/>
        <v>109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0.51700000000000002</v>
      </c>
      <c r="I101" s="32">
        <f>VLOOKUP($C101,'Four Factors - Home'!$B:$O,8,FALSE)</f>
        <v>0.23</v>
      </c>
      <c r="J101" s="32">
        <f>VLOOKUP($C101,'Four Factors - Home'!$B:$O,9,FALSE)/100</f>
        <v>0.14300000000000002</v>
      </c>
      <c r="K101" s="32">
        <f>VLOOKUP($C101,'Four Factors - Home'!$B:$O,10,FALSE)/100</f>
        <v>0.26700000000000002</v>
      </c>
      <c r="L101" s="32">
        <f>VLOOKUP($C101,'Four Factors - Home'!$B:$O,11,FALSE)/100</f>
        <v>0.50600000000000001</v>
      </c>
      <c r="M101" s="32">
        <f>VLOOKUP($C101,'Four Factors - Home'!$B:$O,12,FALSE)</f>
        <v>0.26500000000000001</v>
      </c>
      <c r="N101" s="32">
        <f>VLOOKUP($C101,'Four Factors - Home'!$B:$O,13,FALSE)/100</f>
        <v>0.13</v>
      </c>
      <c r="O101" s="32">
        <f>VLOOKUP($C101,'Four Factors - Home'!$B:$O,14,FALSE)/100</f>
        <v>0.26899999999999996</v>
      </c>
      <c r="P101" s="21">
        <f>VLOOKUP($C101,'Advanced - Home'!B:T,18,FALSE)</f>
        <v>98.13</v>
      </c>
      <c r="Q101" s="21">
        <f>(P101+'Advanced - Home'!$S$33)/2</f>
        <v>98.45284556720685</v>
      </c>
      <c r="R101" s="32">
        <f t="shared" ref="R101" si="719">AVERAGE(H101,L100)</f>
        <v>0.52350000000000008</v>
      </c>
      <c r="S101" s="32">
        <f t="shared" ref="S101" si="720">AVERAGE(I101,M100)</f>
        <v>0.25750000000000001</v>
      </c>
      <c r="T101" s="32">
        <f t="shared" ref="T101" si="721">AVERAGE(J101,N100)</f>
        <v>0.13300000000000001</v>
      </c>
      <c r="U101" s="32">
        <f t="shared" ref="U101" si="722">AVERAGE(K101,O100)</f>
        <v>0.248</v>
      </c>
      <c r="V101" s="21">
        <f>Q101*Q100/'Advanced - Road'!$S$33</f>
        <v>101.12406970984411</v>
      </c>
      <c r="W101" s="21">
        <f t="shared" ref="W101" si="723">W100</f>
        <v>101.12617776866699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-4</v>
      </c>
      <c r="AA101" s="23">
        <f t="shared" ref="AA101" si="725">AA100</f>
        <v>222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0.52100000000000002</v>
      </c>
      <c r="I102" s="31">
        <f>VLOOKUP($C102,'Four Factors - Road'!$B:$O,8,FALSE)</f>
        <v>0.29599999999999999</v>
      </c>
      <c r="J102" s="31">
        <f>VLOOKUP($C102,'Four Factors - Road'!$B:$O,9,FALSE)/100</f>
        <v>0.159</v>
      </c>
      <c r="K102" s="31">
        <f>VLOOKUP($C102,'Four Factors - Road'!$B:$O,10,FALSE)/100</f>
        <v>0.184</v>
      </c>
      <c r="L102" s="31">
        <f>VLOOKUP($C102,'Four Factors - Road'!$B:$O,11,FALSE)/100</f>
        <v>0.53</v>
      </c>
      <c r="M102" s="31">
        <f>VLOOKUP($C102,'Four Factors - Road'!$B:$O,12,FALSE)</f>
        <v>0.28499999999999998</v>
      </c>
      <c r="N102" s="31">
        <f>VLOOKUP($C102,'Four Factors - Road'!$B:$O,13,FALSE)/100</f>
        <v>0.12300000000000001</v>
      </c>
      <c r="O102" s="31">
        <f>VLOOKUP($C102,'Four Factors - Road'!$B:$O,14,FALSE)/100</f>
        <v>0.22899999999999998</v>
      </c>
      <c r="P102" s="17">
        <f>VLOOKUP($C102,'Advanced - Road'!B:T,18,FALSE)</f>
        <v>104.14</v>
      </c>
      <c r="Q102" s="17">
        <f>(P102+'Advanced - Road'!$S$33)/2</f>
        <v>101.45990467111535</v>
      </c>
      <c r="R102" s="31">
        <f t="shared" ref="R102" si="727">AVERAGE(H102,L103)</f>
        <v>0.51049999999999995</v>
      </c>
      <c r="S102" s="31">
        <f t="shared" ref="S102" si="728">AVERAGE(I102,M103)</f>
        <v>0.28300000000000003</v>
      </c>
      <c r="T102" s="31">
        <f t="shared" ref="T102" si="729">AVERAGE(J102,N103)</f>
        <v>0.14700000000000002</v>
      </c>
      <c r="U102" s="31">
        <f t="shared" ref="U102" si="730">AVERAGE(K102,O103)</f>
        <v>0.20399999999999999</v>
      </c>
      <c r="V102" s="17">
        <f>Q102*Q103/'Advanced - Home'!$S$33</f>
        <v>102.27358577334752</v>
      </c>
      <c r="W102" s="17">
        <f t="shared" ref="W102" si="731">AVERAGE(V102:V103)</f>
        <v>102.2714538402976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0.52</v>
      </c>
      <c r="I103" s="31">
        <f>VLOOKUP($C103,'Four Factors - Home'!$B:$O,8,FALSE)</f>
        <v>0.30199999999999999</v>
      </c>
      <c r="J103" s="31">
        <f>VLOOKUP($C103,'Four Factors - Home'!$B:$O,9,FALSE)/100</f>
        <v>0.14599999999999999</v>
      </c>
      <c r="K103" s="31">
        <f>VLOOKUP($C103,'Four Factors - Home'!$B:$O,10,FALSE)/100</f>
        <v>0.27300000000000002</v>
      </c>
      <c r="L103" s="31">
        <f>VLOOKUP($C103,'Four Factors - Home'!$B:$O,11,FALSE)/100</f>
        <v>0.5</v>
      </c>
      <c r="M103" s="31">
        <f>VLOOKUP($C103,'Four Factors - Home'!$B:$O,12,FALSE)</f>
        <v>0.27</v>
      </c>
      <c r="N103" s="31">
        <f>VLOOKUP($C103,'Four Factors - Home'!$B:$O,13,FALSE)/100</f>
        <v>0.13500000000000001</v>
      </c>
      <c r="O103" s="31">
        <f>VLOOKUP($C103,'Four Factors - Home'!$B:$O,14,FALSE)/100</f>
        <v>0.22399999999999998</v>
      </c>
      <c r="P103" s="17">
        <f>VLOOKUP($C103,'Advanced - Home'!B:T,18,FALSE)</f>
        <v>100.36</v>
      </c>
      <c r="Q103" s="17">
        <f>(P103+'Advanced - Home'!$S$33)/2</f>
        <v>99.567845567206859</v>
      </c>
      <c r="R103" s="31">
        <f t="shared" ref="R103" si="739">AVERAGE(H103,L102)</f>
        <v>0.52500000000000002</v>
      </c>
      <c r="S103" s="31">
        <f t="shared" ref="S103" si="740">AVERAGE(I103,M102)</f>
        <v>0.29349999999999998</v>
      </c>
      <c r="T103" s="31">
        <f t="shared" ref="T103" si="741">AVERAGE(J103,N102)</f>
        <v>0.13450000000000001</v>
      </c>
      <c r="U103" s="31">
        <f t="shared" ref="U103" si="742">AVERAGE(K103,O102)</f>
        <v>0.251</v>
      </c>
      <c r="V103" s="17">
        <f>Q103*Q102/'Advanced - Road'!$S$33</f>
        <v>102.26932190724769</v>
      </c>
      <c r="W103" s="17">
        <f t="shared" ref="W103" si="743">W102</f>
        <v>102.2714538402976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0.52100000000000002</v>
      </c>
      <c r="I104" s="32">
        <f>VLOOKUP($C104,'Four Factors - Road'!$B:$O,8,FALSE)</f>
        <v>0.29599999999999999</v>
      </c>
      <c r="J104" s="32">
        <f>VLOOKUP($C104,'Four Factors - Road'!$B:$O,9,FALSE)/100</f>
        <v>0.159</v>
      </c>
      <c r="K104" s="32">
        <f>VLOOKUP($C104,'Four Factors - Road'!$B:$O,10,FALSE)/100</f>
        <v>0.184</v>
      </c>
      <c r="L104" s="32">
        <f>VLOOKUP($C104,'Four Factors - Road'!$B:$O,11,FALSE)/100</f>
        <v>0.53</v>
      </c>
      <c r="M104" s="32">
        <f>VLOOKUP($C104,'Four Factors - Road'!$B:$O,12,FALSE)</f>
        <v>0.28499999999999998</v>
      </c>
      <c r="N104" s="32">
        <f>VLOOKUP($C104,'Four Factors - Road'!$B:$O,13,FALSE)/100</f>
        <v>0.12300000000000001</v>
      </c>
      <c r="O104" s="32">
        <f>VLOOKUP($C104,'Four Factors - Road'!$B:$O,14,FALSE)/100</f>
        <v>0.22899999999999998</v>
      </c>
      <c r="P104" s="21">
        <f>VLOOKUP($C104,'Advanced - Road'!B:T,18,FALSE)</f>
        <v>104.14</v>
      </c>
      <c r="Q104" s="21">
        <f>(P104+'Advanced - Road'!$S$33)/2</f>
        <v>101.45990467111535</v>
      </c>
      <c r="R104" s="32">
        <f t="shared" ref="R104" si="747">AVERAGE(H104,L105)</f>
        <v>0.51449999999999996</v>
      </c>
      <c r="S104" s="32">
        <f t="shared" ref="S104" si="748">AVERAGE(I104,M105)</f>
        <v>0.28300000000000003</v>
      </c>
      <c r="T104" s="32">
        <f t="shared" ref="T104" si="749">AVERAGE(J104,N105)</f>
        <v>0.14850000000000002</v>
      </c>
      <c r="U104" s="32">
        <f t="shared" ref="U104" si="750">AVERAGE(K104,O105)</f>
        <v>0.20600000000000002</v>
      </c>
      <c r="V104" s="21">
        <f>Q104*Q105/'Advanced - Home'!$S$33</f>
        <v>100.8817638660497</v>
      </c>
      <c r="W104" s="21">
        <f t="shared" ref="W104" si="751">AVERAGE(V104:V105)</f>
        <v>100.87966094607388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0.47499999999999998</v>
      </c>
      <c r="I105" s="32">
        <f>VLOOKUP($C105,'Four Factors - Home'!$B:$O,8,FALSE)</f>
        <v>0.26700000000000002</v>
      </c>
      <c r="J105" s="32">
        <f>VLOOKUP($C105,'Four Factors - Home'!$B:$O,9,FALSE)/100</f>
        <v>0.13100000000000001</v>
      </c>
      <c r="K105" s="32">
        <f>VLOOKUP($C105,'Four Factors - Home'!$B:$O,10,FALSE)/100</f>
        <v>0.23199999999999998</v>
      </c>
      <c r="L105" s="32">
        <f>VLOOKUP($C105,'Four Factors - Home'!$B:$O,11,FALSE)/100</f>
        <v>0.50800000000000001</v>
      </c>
      <c r="M105" s="32">
        <f>VLOOKUP($C105,'Four Factors - Home'!$B:$O,12,FALSE)</f>
        <v>0.27</v>
      </c>
      <c r="N105" s="32">
        <f>VLOOKUP($C105,'Four Factors - Home'!$B:$O,13,FALSE)/100</f>
        <v>0.13800000000000001</v>
      </c>
      <c r="O105" s="32">
        <f>VLOOKUP($C105,'Four Factors - Home'!$B:$O,14,FALSE)/100</f>
        <v>0.22800000000000001</v>
      </c>
      <c r="P105" s="21">
        <f>VLOOKUP($C105,'Advanced - Home'!B:T,18,FALSE)</f>
        <v>97.65</v>
      </c>
      <c r="Q105" s="21">
        <f>(P105+'Advanced - Home'!$S$33)/2</f>
        <v>98.21284556720687</v>
      </c>
      <c r="R105" s="32">
        <f t="shared" ref="R105" si="759">AVERAGE(H105,L104)</f>
        <v>0.50249999999999995</v>
      </c>
      <c r="S105" s="32">
        <f t="shared" ref="S105" si="760">AVERAGE(I105,M104)</f>
        <v>0.27600000000000002</v>
      </c>
      <c r="T105" s="32">
        <f t="shared" ref="T105" si="761">AVERAGE(J105,N104)</f>
        <v>0.127</v>
      </c>
      <c r="U105" s="32">
        <f t="shared" ref="U105" si="762">AVERAGE(K105,O104)</f>
        <v>0.23049999999999998</v>
      </c>
      <c r="V105" s="21">
        <f>Q105*Q104/'Advanced - Road'!$S$33</f>
        <v>100.87755802609807</v>
      </c>
      <c r="W105" s="21">
        <f t="shared" ref="W105" si="763">W104</f>
        <v>100.87966094607388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0.52100000000000002</v>
      </c>
      <c r="I106" s="31">
        <f>VLOOKUP($C106,'Four Factors - Road'!$B:$O,8,FALSE)</f>
        <v>0.29599999999999999</v>
      </c>
      <c r="J106" s="31">
        <f>VLOOKUP($C106,'Four Factors - Road'!$B:$O,9,FALSE)/100</f>
        <v>0.159</v>
      </c>
      <c r="K106" s="31">
        <f>VLOOKUP($C106,'Four Factors - Road'!$B:$O,10,FALSE)/100</f>
        <v>0.184</v>
      </c>
      <c r="L106" s="31">
        <f>VLOOKUP($C106,'Four Factors - Road'!$B:$O,11,FALSE)/100</f>
        <v>0.53</v>
      </c>
      <c r="M106" s="31">
        <f>VLOOKUP($C106,'Four Factors - Road'!$B:$O,12,FALSE)</f>
        <v>0.28499999999999998</v>
      </c>
      <c r="N106" s="31">
        <f>VLOOKUP($C106,'Four Factors - Road'!$B:$O,13,FALSE)/100</f>
        <v>0.12300000000000001</v>
      </c>
      <c r="O106" s="31">
        <f>VLOOKUP($C106,'Four Factors - Road'!$B:$O,14,FALSE)/100</f>
        <v>0.22899999999999998</v>
      </c>
      <c r="P106" s="17">
        <f>VLOOKUP($C106,'Advanced - Road'!B:T,18,FALSE)</f>
        <v>104.14</v>
      </c>
      <c r="Q106" s="17">
        <f>(P106+'Advanced - Road'!$S$33)/2</f>
        <v>101.45990467111535</v>
      </c>
      <c r="R106" s="31">
        <f t="shared" ref="R106" si="767">AVERAGE(H106,L107)</f>
        <v>0.50700000000000001</v>
      </c>
      <c r="S106" s="31">
        <f t="shared" ref="S106" si="768">AVERAGE(I106,M107)</f>
        <v>0.30349999999999999</v>
      </c>
      <c r="T106" s="31">
        <f t="shared" ref="T106" si="769">AVERAGE(J106,N107)</f>
        <v>0.15100000000000002</v>
      </c>
      <c r="U106" s="31">
        <f t="shared" ref="U106" si="770">AVERAGE(K106,O107)</f>
        <v>0.20799999999999999</v>
      </c>
      <c r="V106" s="17">
        <f>Q106*Q107/'Advanced - Home'!$S$33</f>
        <v>102.44306962183765</v>
      </c>
      <c r="W106" s="17">
        <f t="shared" ref="W106" si="771">AVERAGE(V106:V107)</f>
        <v>102.44093415583036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0.50900000000000001</v>
      </c>
      <c r="I107" s="31">
        <f>VLOOKUP($C107,'Four Factors - Home'!$B:$O,8,FALSE)</f>
        <v>0.26500000000000001</v>
      </c>
      <c r="J107" s="31">
        <f>VLOOKUP($C107,'Four Factors - Home'!$B:$O,9,FALSE)/100</f>
        <v>0.16500000000000001</v>
      </c>
      <c r="K107" s="31">
        <f>VLOOKUP($C107,'Four Factors - Home'!$B:$O,10,FALSE)/100</f>
        <v>0.217</v>
      </c>
      <c r="L107" s="31">
        <f>VLOOKUP($C107,'Four Factors - Home'!$B:$O,11,FALSE)/100</f>
        <v>0.49299999999999999</v>
      </c>
      <c r="M107" s="31">
        <f>VLOOKUP($C107,'Four Factors - Home'!$B:$O,12,FALSE)</f>
        <v>0.311</v>
      </c>
      <c r="N107" s="31">
        <f>VLOOKUP($C107,'Four Factors - Home'!$B:$O,13,FALSE)/100</f>
        <v>0.14300000000000002</v>
      </c>
      <c r="O107" s="31">
        <f>VLOOKUP($C107,'Four Factors - Home'!$B:$O,14,FALSE)/100</f>
        <v>0.23199999999999998</v>
      </c>
      <c r="P107" s="17">
        <f>VLOOKUP($C107,'Advanced - Home'!B:T,18,FALSE)</f>
        <v>100.69</v>
      </c>
      <c r="Q107" s="17">
        <f>(P107+'Advanced - Home'!$S$33)/2</f>
        <v>99.732845567206851</v>
      </c>
      <c r="R107" s="31">
        <f t="shared" ref="R107" si="779">AVERAGE(H107,L106)</f>
        <v>0.51950000000000007</v>
      </c>
      <c r="S107" s="31">
        <f t="shared" ref="S107" si="780">AVERAGE(I107,M106)</f>
        <v>0.27500000000000002</v>
      </c>
      <c r="T107" s="31">
        <f t="shared" ref="T107" si="781">AVERAGE(J107,N106)</f>
        <v>0.14400000000000002</v>
      </c>
      <c r="U107" s="31">
        <f t="shared" ref="U107" si="782">AVERAGE(K107,O106)</f>
        <v>0.22299999999999998</v>
      </c>
      <c r="V107" s="17">
        <f>Q107*Q106/'Advanced - Road'!$S$33</f>
        <v>102.43879868982307</v>
      </c>
      <c r="W107" s="17">
        <f t="shared" ref="W107" si="783">W106</f>
        <v>102.44093415583036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0.52100000000000002</v>
      </c>
      <c r="I108" s="32">
        <f>VLOOKUP($C108,'Four Factors - Road'!$B:$O,8,FALSE)</f>
        <v>0.29599999999999999</v>
      </c>
      <c r="J108" s="32">
        <f>VLOOKUP($C108,'Four Factors - Road'!$B:$O,9,FALSE)/100</f>
        <v>0.159</v>
      </c>
      <c r="K108" s="32">
        <f>VLOOKUP($C108,'Four Factors - Road'!$B:$O,10,FALSE)/100</f>
        <v>0.184</v>
      </c>
      <c r="L108" s="32">
        <f>VLOOKUP($C108,'Four Factors - Road'!$B:$O,11,FALSE)/100</f>
        <v>0.53</v>
      </c>
      <c r="M108" s="32">
        <f>VLOOKUP($C108,'Four Factors - Road'!$B:$O,12,FALSE)</f>
        <v>0.28499999999999998</v>
      </c>
      <c r="N108" s="32">
        <f>VLOOKUP($C108,'Four Factors - Road'!$B:$O,13,FALSE)/100</f>
        <v>0.12300000000000001</v>
      </c>
      <c r="O108" s="32">
        <f>VLOOKUP($C108,'Four Factors - Road'!$B:$O,14,FALSE)/100</f>
        <v>0.22899999999999998</v>
      </c>
      <c r="P108" s="21">
        <f>VLOOKUP($C108,'Advanced - Road'!B:T,18,FALSE)</f>
        <v>104.14</v>
      </c>
      <c r="Q108" s="21">
        <f>(P108+'Advanced - Road'!$S$33)/2</f>
        <v>101.45990467111535</v>
      </c>
      <c r="R108" s="32">
        <f t="shared" ref="R108" si="787">AVERAGE(H108,L109)</f>
        <v>0.51750000000000007</v>
      </c>
      <c r="S108" s="32">
        <f t="shared" ref="S108" si="788">AVERAGE(I108,M109)</f>
        <v>0.3165</v>
      </c>
      <c r="T108" s="32">
        <f t="shared" ref="T108" si="789">AVERAGE(J108,N109)</f>
        <v>0.15100000000000002</v>
      </c>
      <c r="U108" s="32">
        <f t="shared" ref="U108" si="790">AVERAGE(K108,O109)</f>
        <v>0.20250000000000001</v>
      </c>
      <c r="V108" s="21">
        <f>Q108*Q109/'Advanced - Home'!$S$33</f>
        <v>103.4959238321552</v>
      </c>
      <c r="W108" s="21">
        <f t="shared" ref="W108" si="791">AVERAGE(V108:V109)</f>
        <v>103.49376641898853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0.49700000000000005</v>
      </c>
      <c r="I109" s="32">
        <f>VLOOKUP($C109,'Four Factors - Home'!$B:$O,8,FALSE)</f>
        <v>0.29599999999999999</v>
      </c>
      <c r="J109" s="32">
        <f>VLOOKUP($C109,'Four Factors - Home'!$B:$O,9,FALSE)/100</f>
        <v>0.151</v>
      </c>
      <c r="K109" s="32">
        <f>VLOOKUP($C109,'Four Factors - Home'!$B:$O,10,FALSE)/100</f>
        <v>0.26500000000000001</v>
      </c>
      <c r="L109" s="32">
        <f>VLOOKUP($C109,'Four Factors - Home'!$B:$O,11,FALSE)/100</f>
        <v>0.51400000000000001</v>
      </c>
      <c r="M109" s="32">
        <f>VLOOKUP($C109,'Four Factors - Home'!$B:$O,12,FALSE)</f>
        <v>0.33700000000000002</v>
      </c>
      <c r="N109" s="32">
        <f>VLOOKUP($C109,'Four Factors - Home'!$B:$O,13,FALSE)/100</f>
        <v>0.14300000000000002</v>
      </c>
      <c r="O109" s="32">
        <f>VLOOKUP($C109,'Four Factors - Home'!$B:$O,14,FALSE)/100</f>
        <v>0.221</v>
      </c>
      <c r="P109" s="21">
        <f>VLOOKUP($C109,'Advanced - Home'!B:T,18,FALSE)</f>
        <v>102.74</v>
      </c>
      <c r="Q109" s="21">
        <f>(P109+'Advanced - Home'!$S$33)/2</f>
        <v>100.75784556720686</v>
      </c>
      <c r="R109" s="32">
        <f t="shared" ref="R109" si="799">AVERAGE(H109,L108)</f>
        <v>0.51350000000000007</v>
      </c>
      <c r="S109" s="32">
        <f t="shared" ref="S109" si="800">AVERAGE(I109,M108)</f>
        <v>0.29049999999999998</v>
      </c>
      <c r="T109" s="32">
        <f t="shared" ref="T109" si="801">AVERAGE(J109,N108)</f>
        <v>0.13700000000000001</v>
      </c>
      <c r="U109" s="32">
        <f t="shared" ref="U109" si="802">AVERAGE(K109,O108)</f>
        <v>0.247</v>
      </c>
      <c r="V109" s="21">
        <f>Q109*Q108/'Advanced - Road'!$S$33</f>
        <v>103.49160900582186</v>
      </c>
      <c r="W109" s="21">
        <f t="shared" ref="W109" si="803">W108</f>
        <v>103.49376641898853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0.52100000000000002</v>
      </c>
      <c r="I110" s="31">
        <f>VLOOKUP($C110,'Four Factors - Road'!$B:$O,8,FALSE)</f>
        <v>0.29599999999999999</v>
      </c>
      <c r="J110" s="31">
        <f>VLOOKUP($C110,'Four Factors - Road'!$B:$O,9,FALSE)/100</f>
        <v>0.159</v>
      </c>
      <c r="K110" s="31">
        <f>VLOOKUP($C110,'Four Factors - Road'!$B:$O,10,FALSE)/100</f>
        <v>0.184</v>
      </c>
      <c r="L110" s="31">
        <f>VLOOKUP($C110,'Four Factors - Road'!$B:$O,11,FALSE)/100</f>
        <v>0.53</v>
      </c>
      <c r="M110" s="31">
        <f>VLOOKUP($C110,'Four Factors - Road'!$B:$O,12,FALSE)</f>
        <v>0.28499999999999998</v>
      </c>
      <c r="N110" s="31">
        <f>VLOOKUP($C110,'Four Factors - Road'!$B:$O,13,FALSE)/100</f>
        <v>0.12300000000000001</v>
      </c>
      <c r="O110" s="31">
        <f>VLOOKUP($C110,'Four Factors - Road'!$B:$O,14,FALSE)/100</f>
        <v>0.22899999999999998</v>
      </c>
      <c r="P110" s="17">
        <f>VLOOKUP($C110,'Advanced - Road'!B:T,18,FALSE)</f>
        <v>104.14</v>
      </c>
      <c r="Q110" s="17">
        <f>(P110+'Advanced - Road'!$S$33)/2</f>
        <v>101.45990467111535</v>
      </c>
      <c r="R110" s="31">
        <f t="shared" ref="R110" si="807">AVERAGE(H110,L111)</f>
        <v>0.51449999999999996</v>
      </c>
      <c r="S110" s="31">
        <f t="shared" ref="S110" si="808">AVERAGE(I110,M111)</f>
        <v>0.30599999999999999</v>
      </c>
      <c r="T110" s="31">
        <f t="shared" ref="T110" si="809">AVERAGE(J110,N111)</f>
        <v>0.14450000000000002</v>
      </c>
      <c r="U110" s="31">
        <f t="shared" ref="U110" si="810">AVERAGE(K110,O111)</f>
        <v>0.20600000000000002</v>
      </c>
      <c r="V110" s="17">
        <f>Q110*Q111/'Advanced - Home'!$S$33</f>
        <v>101.5699710084036</v>
      </c>
      <c r="W110" s="17">
        <f t="shared" ref="W110" si="811">AVERAGE(V110:V111)</f>
        <v>101.56785374247971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4</v>
      </c>
      <c r="AA110" s="19">
        <f t="shared" ref="AA110" si="813">Y110+Y111</f>
        <v>224</v>
      </c>
      <c r="AB110" s="4">
        <f t="shared" ref="AB110" si="814">D110-Z110</f>
        <v>-4</v>
      </c>
      <c r="AC110" s="4">
        <f t="shared" ref="AC110" si="815">AA110-E110</f>
        <v>224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0.13600000000000001</v>
      </c>
      <c r="K111" s="31">
        <f>VLOOKUP($C111,'Four Factors - Home'!$B:$O,10,FALSE)/100</f>
        <v>0.23100000000000001</v>
      </c>
      <c r="L111" s="31">
        <f>VLOOKUP($C111,'Four Factors - Home'!$B:$O,11,FALSE)/100</f>
        <v>0.50800000000000001</v>
      </c>
      <c r="M111" s="31">
        <f>VLOOKUP($C111,'Four Factors - Home'!$B:$O,12,FALSE)</f>
        <v>0.316</v>
      </c>
      <c r="N111" s="31">
        <f>VLOOKUP($C111,'Four Factors - Home'!$B:$O,13,FALSE)/100</f>
        <v>0.13</v>
      </c>
      <c r="O111" s="31">
        <f>VLOOKUP($C111,'Four Factors - Home'!$B:$O,14,FALSE)/100</f>
        <v>0.22800000000000001</v>
      </c>
      <c r="P111" s="17">
        <f>VLOOKUP($C111,'Advanced - Home'!B:T,18,FALSE)</f>
        <v>98.99</v>
      </c>
      <c r="Q111" s="17">
        <f>(P111+'Advanced - Home'!$S$33)/2</f>
        <v>98.882845567206857</v>
      </c>
      <c r="R111" s="31">
        <f t="shared" ref="R111" si="819">AVERAGE(H111,L110)</f>
        <v>0.53049999999999997</v>
      </c>
      <c r="S111" s="31">
        <f t="shared" ref="S111" si="820">AVERAGE(I111,M110)</f>
        <v>0.27600000000000002</v>
      </c>
      <c r="T111" s="31">
        <f t="shared" ref="T111" si="821">AVERAGE(J111,N110)</f>
        <v>0.1295</v>
      </c>
      <c r="U111" s="31">
        <f t="shared" ref="U111" si="822">AVERAGE(K111,O110)</f>
        <v>0.22999999999999998</v>
      </c>
      <c r="V111" s="17">
        <f>Q111*Q110/'Advanced - Road'!$S$33</f>
        <v>101.56573647655581</v>
      </c>
      <c r="W111" s="17">
        <f t="shared" ref="W111" si="823">W110</f>
        <v>101.56785374247971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114</v>
      </c>
      <c r="Z111" s="19">
        <f t="shared" ref="Z111" si="824">-Z110</f>
        <v>-4</v>
      </c>
      <c r="AA111" s="19">
        <f t="shared" ref="AA111" si="825">AA110</f>
        <v>224</v>
      </c>
      <c r="AB111" s="4"/>
      <c r="AC111" s="4"/>
      <c r="AD111" s="4">
        <f t="shared" si="655"/>
        <v>114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0.52100000000000002</v>
      </c>
      <c r="I112" s="32">
        <f>VLOOKUP($C112,'Four Factors - Road'!$B:$O,8,FALSE)</f>
        <v>0.29599999999999999</v>
      </c>
      <c r="J112" s="32">
        <f>VLOOKUP($C112,'Four Factors - Road'!$B:$O,9,FALSE)/100</f>
        <v>0.159</v>
      </c>
      <c r="K112" s="32">
        <f>VLOOKUP($C112,'Four Factors - Road'!$B:$O,10,FALSE)/100</f>
        <v>0.184</v>
      </c>
      <c r="L112" s="32">
        <f>VLOOKUP($C112,'Four Factors - Road'!$B:$O,11,FALSE)/100</f>
        <v>0.53</v>
      </c>
      <c r="M112" s="32">
        <f>VLOOKUP($C112,'Four Factors - Road'!$B:$O,12,FALSE)</f>
        <v>0.28499999999999998</v>
      </c>
      <c r="N112" s="32">
        <f>VLOOKUP($C112,'Four Factors - Road'!$B:$O,13,FALSE)/100</f>
        <v>0.12300000000000001</v>
      </c>
      <c r="O112" s="32">
        <f>VLOOKUP($C112,'Four Factors - Road'!$B:$O,14,FALSE)/100</f>
        <v>0.22899999999999998</v>
      </c>
      <c r="P112" s="21">
        <f>VLOOKUP($C112,'Advanced - Road'!B:T,18,FALSE)</f>
        <v>104.14</v>
      </c>
      <c r="Q112" s="21">
        <f>(P112+'Advanced - Road'!$S$33)/2</f>
        <v>101.45990467111535</v>
      </c>
      <c r="R112" s="32">
        <f t="shared" ref="R112" si="827">AVERAGE(H112,L113)</f>
        <v>0.52400000000000002</v>
      </c>
      <c r="S112" s="32">
        <f t="shared" ref="S112" si="828">AVERAGE(I112,M113)</f>
        <v>0.29449999999999998</v>
      </c>
      <c r="T112" s="32">
        <f t="shared" ref="T112" si="829">AVERAGE(J112,N113)</f>
        <v>0.15100000000000002</v>
      </c>
      <c r="U112" s="32">
        <f t="shared" ref="U112" si="830">AVERAGE(K112,O113)</f>
        <v>0.20649999999999999</v>
      </c>
      <c r="V112" s="21">
        <f>Q112*Q113/'Advanced - Home'!$S$33</f>
        <v>100.92798673381971</v>
      </c>
      <c r="W112" s="21">
        <f t="shared" ref="W112" si="831">AVERAGE(V112:V113)</f>
        <v>100.92588285031007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0.52900000000000003</v>
      </c>
      <c r="I113" s="32">
        <f>VLOOKUP($C113,'Four Factors - Home'!$B:$O,8,FALSE)</f>
        <v>0.29299999999999998</v>
      </c>
      <c r="J113" s="32">
        <f>VLOOKUP($C113,'Four Factors - Home'!$B:$O,9,FALSE)/100</f>
        <v>0.154</v>
      </c>
      <c r="K113" s="32">
        <f>VLOOKUP($C113,'Four Factors - Home'!$B:$O,10,FALSE)/100</f>
        <v>0.20300000000000001</v>
      </c>
      <c r="L113" s="32">
        <f>VLOOKUP($C113,'Four Factors - Home'!$B:$O,11,FALSE)/100</f>
        <v>0.52700000000000002</v>
      </c>
      <c r="M113" s="32">
        <f>VLOOKUP($C113,'Four Factors - Home'!$B:$O,12,FALSE)</f>
        <v>0.29299999999999998</v>
      </c>
      <c r="N113" s="32">
        <f>VLOOKUP($C113,'Four Factors - Home'!$B:$O,13,FALSE)/100</f>
        <v>0.14300000000000002</v>
      </c>
      <c r="O113" s="32">
        <f>VLOOKUP($C113,'Four Factors - Home'!$B:$O,14,FALSE)/100</f>
        <v>0.22899999999999998</v>
      </c>
      <c r="P113" s="21">
        <f>VLOOKUP($C113,'Advanced - Home'!B:T,18,FALSE)</f>
        <v>97.74</v>
      </c>
      <c r="Q113" s="21">
        <f>(P113+'Advanced - Home'!$S$33)/2</f>
        <v>98.257845567206857</v>
      </c>
      <c r="R113" s="32">
        <f t="shared" ref="R113" si="839">AVERAGE(H113,L112)</f>
        <v>0.52950000000000008</v>
      </c>
      <c r="S113" s="32">
        <f t="shared" ref="S113" si="840">AVERAGE(I113,M112)</f>
        <v>0.28899999999999998</v>
      </c>
      <c r="T113" s="32">
        <f t="shared" ref="T113" si="841">AVERAGE(J113,N112)</f>
        <v>0.13850000000000001</v>
      </c>
      <c r="U113" s="32">
        <f t="shared" ref="U113" si="842">AVERAGE(K113,O112)</f>
        <v>0.216</v>
      </c>
      <c r="V113" s="21">
        <f>Q113*Q112/'Advanced - Road'!$S$33</f>
        <v>100.92377896680044</v>
      </c>
      <c r="W113" s="21">
        <f t="shared" ref="W113" si="843">W112</f>
        <v>100.92588285031007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0.52100000000000002</v>
      </c>
      <c r="I114" s="31">
        <f>VLOOKUP($C114,'Four Factors - Road'!$B:$O,8,FALSE)</f>
        <v>0.29599999999999999</v>
      </c>
      <c r="J114" s="31">
        <f>VLOOKUP($C114,'Four Factors - Road'!$B:$O,9,FALSE)/100</f>
        <v>0.159</v>
      </c>
      <c r="K114" s="31">
        <f>VLOOKUP($C114,'Four Factors - Road'!$B:$O,10,FALSE)/100</f>
        <v>0.184</v>
      </c>
      <c r="L114" s="31">
        <f>VLOOKUP($C114,'Four Factors - Road'!$B:$O,11,FALSE)/100</f>
        <v>0.53</v>
      </c>
      <c r="M114" s="31">
        <f>VLOOKUP($C114,'Four Factors - Road'!$B:$O,12,FALSE)</f>
        <v>0.28499999999999998</v>
      </c>
      <c r="N114" s="31">
        <f>VLOOKUP($C114,'Four Factors - Road'!$B:$O,13,FALSE)/100</f>
        <v>0.12300000000000001</v>
      </c>
      <c r="O114" s="31">
        <f>VLOOKUP($C114,'Four Factors - Road'!$B:$O,14,FALSE)/100</f>
        <v>0.22899999999999998</v>
      </c>
      <c r="P114" s="17">
        <f>VLOOKUP($C114,'Advanced - Road'!B:T,18,FALSE)</f>
        <v>104.14</v>
      </c>
      <c r="Q114" s="17">
        <f>(P114+'Advanced - Road'!$S$33)/2</f>
        <v>101.45990467111535</v>
      </c>
      <c r="R114" s="31">
        <f t="shared" ref="R114" si="847">AVERAGE(H114,L115)</f>
        <v>0.505</v>
      </c>
      <c r="S114" s="31">
        <f t="shared" ref="S114" si="848">AVERAGE(I114,M115)</f>
        <v>0.27449999999999997</v>
      </c>
      <c r="T114" s="31">
        <f t="shared" ref="T114" si="849">AVERAGE(J114,N115)</f>
        <v>0.1545</v>
      </c>
      <c r="U114" s="31">
        <f t="shared" ref="U114" si="850">AVERAGE(K114,O115)</f>
        <v>0.19900000000000001</v>
      </c>
      <c r="V114" s="17">
        <f>Q114*Q115/'Advanced - Home'!$S$33</f>
        <v>100.78418225631293</v>
      </c>
      <c r="W114" s="17">
        <f t="shared" ref="W114" si="851">AVERAGE(V114:V115)</f>
        <v>100.78208137046408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105</v>
      </c>
      <c r="Z114" s="19">
        <f t="shared" ref="Z114" si="852">Y115-Y114</f>
        <v>9</v>
      </c>
      <c r="AA114" s="19">
        <f t="shared" ref="AA114" si="853">Y114+Y115</f>
        <v>219</v>
      </c>
      <c r="AB114" s="4">
        <f t="shared" ref="AB114" si="854">D114-Z114</f>
        <v>-9</v>
      </c>
      <c r="AC114" s="4">
        <f t="shared" ref="AC114" si="855">AA114-E114</f>
        <v>219</v>
      </c>
      <c r="AD114" s="4">
        <f t="shared" si="655"/>
        <v>105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0.53500000000000003</v>
      </c>
      <c r="I115" s="31">
        <f>VLOOKUP($C115,'Four Factors - Home'!$B:$O,8,FALSE)</f>
        <v>0.28199999999999997</v>
      </c>
      <c r="J115" s="31">
        <f>VLOOKUP($C115,'Four Factors - Home'!$B:$O,9,FALSE)/100</f>
        <v>0.13900000000000001</v>
      </c>
      <c r="K115" s="31">
        <f>VLOOKUP($C115,'Four Factors - Home'!$B:$O,10,FALSE)/100</f>
        <v>0.22500000000000001</v>
      </c>
      <c r="L115" s="31">
        <f>VLOOKUP($C115,'Four Factors - Home'!$B:$O,11,FALSE)/100</f>
        <v>0.48899999999999999</v>
      </c>
      <c r="M115" s="31">
        <f>VLOOKUP($C115,'Four Factors - Home'!$B:$O,12,FALSE)</f>
        <v>0.253</v>
      </c>
      <c r="N115" s="31">
        <f>VLOOKUP($C115,'Four Factors - Home'!$B:$O,13,FALSE)/100</f>
        <v>0.15</v>
      </c>
      <c r="O115" s="31">
        <f>VLOOKUP($C115,'Four Factors - Home'!$B:$O,14,FALSE)/100</f>
        <v>0.214</v>
      </c>
      <c r="P115" s="17">
        <f>VLOOKUP($C115,'Advanced - Home'!B:T,18,FALSE)</f>
        <v>97.46</v>
      </c>
      <c r="Q115" s="17">
        <f>(P115+'Advanced - Home'!$S$33)/2</f>
        <v>98.117845567206857</v>
      </c>
      <c r="R115" s="31">
        <f t="shared" ref="R115" si="859">AVERAGE(H115,L114)</f>
        <v>0.53249999999999997</v>
      </c>
      <c r="S115" s="31">
        <f t="shared" ref="S115" si="860">AVERAGE(I115,M114)</f>
        <v>0.28349999999999997</v>
      </c>
      <c r="T115" s="31">
        <f t="shared" ref="T115" si="861">AVERAGE(J115,N114)</f>
        <v>0.13100000000000001</v>
      </c>
      <c r="U115" s="31">
        <f t="shared" ref="U115" si="862">AVERAGE(K115,O114)</f>
        <v>0.22699999999999998</v>
      </c>
      <c r="V115" s="17">
        <f>Q115*Q114/'Advanced - Road'!$S$33</f>
        <v>100.77998048461525</v>
      </c>
      <c r="W115" s="17">
        <f t="shared" ref="W115" si="863">W114</f>
        <v>100.78208137046408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-9</v>
      </c>
      <c r="AA115" s="19">
        <f t="shared" ref="AA115" si="865">AA114</f>
        <v>219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0.52100000000000002</v>
      </c>
      <c r="I116" s="32">
        <f>VLOOKUP($C116,'Four Factors - Road'!$B:$O,8,FALSE)</f>
        <v>0.29599999999999999</v>
      </c>
      <c r="J116" s="32">
        <f>VLOOKUP($C116,'Four Factors - Road'!$B:$O,9,FALSE)/100</f>
        <v>0.159</v>
      </c>
      <c r="K116" s="32">
        <f>VLOOKUP($C116,'Four Factors - Road'!$B:$O,10,FALSE)/100</f>
        <v>0.184</v>
      </c>
      <c r="L116" s="32">
        <f>VLOOKUP($C116,'Four Factors - Road'!$B:$O,11,FALSE)/100</f>
        <v>0.53</v>
      </c>
      <c r="M116" s="32">
        <f>VLOOKUP($C116,'Four Factors - Road'!$B:$O,12,FALSE)</f>
        <v>0.28499999999999998</v>
      </c>
      <c r="N116" s="32">
        <f>VLOOKUP($C116,'Four Factors - Road'!$B:$O,13,FALSE)/100</f>
        <v>0.12300000000000001</v>
      </c>
      <c r="O116" s="32">
        <f>VLOOKUP($C116,'Four Factors - Road'!$B:$O,14,FALSE)/100</f>
        <v>0.22899999999999998</v>
      </c>
      <c r="P116" s="21">
        <f>VLOOKUP($C116,'Advanced - Road'!B:T,18,FALSE)</f>
        <v>104.14</v>
      </c>
      <c r="Q116" s="21">
        <f>(P116+'Advanced - Road'!$S$33)/2</f>
        <v>101.45990467111535</v>
      </c>
      <c r="R116" s="32">
        <f t="shared" ref="R116" si="867">AVERAGE(H116,L117)</f>
        <v>0.51200000000000001</v>
      </c>
      <c r="S116" s="32">
        <f t="shared" ref="S116" si="868">AVERAGE(I116,M117)</f>
        <v>0.28249999999999997</v>
      </c>
      <c r="T116" s="32">
        <f t="shared" ref="T116" si="869">AVERAGE(J116,N117)</f>
        <v>0.15049999999999999</v>
      </c>
      <c r="U116" s="32">
        <f t="shared" ref="U116" si="870">AVERAGE(K116,O117)</f>
        <v>0.21149999999999999</v>
      </c>
      <c r="V116" s="21">
        <f>Q116*Q117/'Advanced - Home'!$S$33</f>
        <v>100.80472575309962</v>
      </c>
      <c r="W116" s="21">
        <f t="shared" ref="W116" si="871">AVERAGE(V116:V117)</f>
        <v>100.80262443901353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107</v>
      </c>
      <c r="Z116" s="23">
        <f t="shared" ref="Z116" si="872">Y117-Y116</f>
        <v>8</v>
      </c>
      <c r="AA116" s="23">
        <f t="shared" ref="AA116" si="873">Y116+Y117</f>
        <v>222</v>
      </c>
      <c r="AB116" s="22">
        <f t="shared" ref="AB116" si="874">D116-Z116</f>
        <v>-8</v>
      </c>
      <c r="AC116" s="22">
        <f t="shared" ref="AC116" si="875">AA116-E116</f>
        <v>222</v>
      </c>
      <c r="AD116" s="22">
        <f t="shared" si="655"/>
        <v>107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</v>
      </c>
      <c r="J117" s="32">
        <f>VLOOKUP($C117,'Four Factors - Home'!$B:$O,9,FALSE)/100</f>
        <v>0.129</v>
      </c>
      <c r="K117" s="32">
        <f>VLOOKUP($C117,'Four Factors - Home'!$B:$O,10,FALSE)/100</f>
        <v>0.26700000000000002</v>
      </c>
      <c r="L117" s="32">
        <f>VLOOKUP($C117,'Four Factors - Home'!$B:$O,11,FALSE)/100</f>
        <v>0.503</v>
      </c>
      <c r="M117" s="32">
        <f>VLOOKUP($C117,'Four Factors - Home'!$B:$O,12,FALSE)</f>
        <v>0.26900000000000002</v>
      </c>
      <c r="N117" s="32">
        <f>VLOOKUP($C117,'Four Factors - Home'!$B:$O,13,FALSE)/100</f>
        <v>0.14199999999999999</v>
      </c>
      <c r="O117" s="32">
        <f>VLOOKUP($C117,'Four Factors - Home'!$B:$O,14,FALSE)/100</f>
        <v>0.23899999999999999</v>
      </c>
      <c r="P117" s="21">
        <f>VLOOKUP($C117,'Advanced - Home'!B:T,18,FALSE)</f>
        <v>97.5</v>
      </c>
      <c r="Q117" s="21">
        <f>(P117+'Advanced - Home'!$S$33)/2</f>
        <v>98.137845567206853</v>
      </c>
      <c r="R117" s="32">
        <f t="shared" ref="R117" si="879">AVERAGE(H117,L116)</f>
        <v>0.52800000000000002</v>
      </c>
      <c r="S117" s="32">
        <f t="shared" ref="S117" si="880">AVERAGE(I117,M116)</f>
        <v>0.29749999999999999</v>
      </c>
      <c r="T117" s="32">
        <f t="shared" ref="T117" si="881">AVERAGE(J117,N116)</f>
        <v>0.126</v>
      </c>
      <c r="U117" s="32">
        <f t="shared" ref="U117" si="882">AVERAGE(K117,O116)</f>
        <v>0.248</v>
      </c>
      <c r="V117" s="21">
        <f>Q117*Q116/'Advanced - Road'!$S$33</f>
        <v>100.80052312492742</v>
      </c>
      <c r="W117" s="21">
        <f t="shared" ref="W117" si="883">W116</f>
        <v>100.80262443901353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115</v>
      </c>
      <c r="Z117" s="23">
        <f t="shared" ref="Z117" si="884">-Z116</f>
        <v>-8</v>
      </c>
      <c r="AA117" s="23">
        <f t="shared" ref="AA117" si="885">AA116</f>
        <v>222</v>
      </c>
      <c r="AB117" s="22"/>
      <c r="AC117" s="22"/>
      <c r="AD117" s="22">
        <f t="shared" si="655"/>
        <v>115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0.52100000000000002</v>
      </c>
      <c r="I118" s="31">
        <f>VLOOKUP($C118,'Four Factors - Road'!$B:$O,8,FALSE)</f>
        <v>0.29599999999999999</v>
      </c>
      <c r="J118" s="31">
        <f>VLOOKUP($C118,'Four Factors - Road'!$B:$O,9,FALSE)/100</f>
        <v>0.159</v>
      </c>
      <c r="K118" s="31">
        <f>VLOOKUP($C118,'Four Factors - Road'!$B:$O,10,FALSE)/100</f>
        <v>0.184</v>
      </c>
      <c r="L118" s="31">
        <f>VLOOKUP($C118,'Four Factors - Road'!$B:$O,11,FALSE)/100</f>
        <v>0.53</v>
      </c>
      <c r="M118" s="31">
        <f>VLOOKUP($C118,'Four Factors - Road'!$B:$O,12,FALSE)</f>
        <v>0.28499999999999998</v>
      </c>
      <c r="N118" s="31">
        <f>VLOOKUP($C118,'Four Factors - Road'!$B:$O,13,FALSE)/100</f>
        <v>0.12300000000000001</v>
      </c>
      <c r="O118" s="31">
        <f>VLOOKUP($C118,'Four Factors - Road'!$B:$O,14,FALSE)/100</f>
        <v>0.22899999999999998</v>
      </c>
      <c r="P118" s="17">
        <f>VLOOKUP($C118,'Advanced - Road'!B:T,18,FALSE)</f>
        <v>104.14</v>
      </c>
      <c r="Q118" s="17">
        <f>(P118+'Advanced - Road'!$S$33)/2</f>
        <v>101.45990467111535</v>
      </c>
      <c r="R118" s="31">
        <f t="shared" ref="R118" si="887">AVERAGE(H118,L119)</f>
        <v>0.504</v>
      </c>
      <c r="S118" s="31">
        <f t="shared" ref="S118" si="888">AVERAGE(I118,M119)</f>
        <v>0.26649999999999996</v>
      </c>
      <c r="T118" s="31">
        <f t="shared" ref="T118" si="889">AVERAGE(J118,N119)</f>
        <v>0.14650000000000002</v>
      </c>
      <c r="U118" s="31">
        <f t="shared" ref="U118" si="890">AVERAGE(K118,O119)</f>
        <v>0.19500000000000001</v>
      </c>
      <c r="V118" s="17">
        <f>Q118*Q119/'Advanced - Home'!$S$33</f>
        <v>98.873637055151335</v>
      </c>
      <c r="W118" s="17">
        <f t="shared" ref="W118" si="891">AVERAGE(V118:V119)</f>
        <v>98.871575995367323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0.52600000000000002</v>
      </c>
      <c r="I119" s="31">
        <f>VLOOKUP($C119,'Four Factors - Home'!$B:$O,8,FALSE)</f>
        <v>0.307</v>
      </c>
      <c r="J119" s="31">
        <f>VLOOKUP($C119,'Four Factors - Home'!$B:$O,9,FALSE)/100</f>
        <v>0.14499999999999999</v>
      </c>
      <c r="K119" s="31">
        <f>VLOOKUP($C119,'Four Factors - Home'!$B:$O,10,FALSE)/100</f>
        <v>0.217</v>
      </c>
      <c r="L119" s="31">
        <f>VLOOKUP($C119,'Four Factors - Home'!$B:$O,11,FALSE)/100</f>
        <v>0.48700000000000004</v>
      </c>
      <c r="M119" s="31">
        <f>VLOOKUP($C119,'Four Factors - Home'!$B:$O,12,FALSE)</f>
        <v>0.23699999999999999</v>
      </c>
      <c r="N119" s="31">
        <f>VLOOKUP($C119,'Four Factors - Home'!$B:$O,13,FALSE)/100</f>
        <v>0.13400000000000001</v>
      </c>
      <c r="O119" s="31">
        <f>VLOOKUP($C119,'Four Factors - Home'!$B:$O,14,FALSE)/100</f>
        <v>0.20600000000000002</v>
      </c>
      <c r="P119" s="17">
        <f>VLOOKUP($C119,'Advanced - Home'!B:T,18,FALSE)</f>
        <v>93.74</v>
      </c>
      <c r="Q119" s="17">
        <f>(P119+'Advanced - Home'!$S$33)/2</f>
        <v>96.257845567206857</v>
      </c>
      <c r="R119" s="31">
        <f t="shared" ref="R119" si="899">AVERAGE(H119,L118)</f>
        <v>0.52800000000000002</v>
      </c>
      <c r="S119" s="31">
        <f t="shared" ref="S119" si="900">AVERAGE(I119,M118)</f>
        <v>0.29599999999999999</v>
      </c>
      <c r="T119" s="31">
        <f t="shared" ref="T119" si="901">AVERAGE(J119,N118)</f>
        <v>0.13400000000000001</v>
      </c>
      <c r="U119" s="31">
        <f t="shared" ref="U119" si="902">AVERAGE(K119,O118)</f>
        <v>0.22299999999999998</v>
      </c>
      <c r="V119" s="17">
        <f>Q119*Q118/'Advanced - Road'!$S$33</f>
        <v>98.869514935583325</v>
      </c>
      <c r="W119" s="17">
        <f t="shared" ref="W119" si="903">W118</f>
        <v>98.871575995367323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0.52100000000000002</v>
      </c>
      <c r="I120" s="32">
        <f>VLOOKUP($C120,'Four Factors - Road'!$B:$O,8,FALSE)</f>
        <v>0.29599999999999999</v>
      </c>
      <c r="J120" s="32">
        <f>VLOOKUP($C120,'Four Factors - Road'!$B:$O,9,FALSE)/100</f>
        <v>0.159</v>
      </c>
      <c r="K120" s="32">
        <f>VLOOKUP($C120,'Four Factors - Road'!$B:$O,10,FALSE)/100</f>
        <v>0.184</v>
      </c>
      <c r="L120" s="32">
        <f>VLOOKUP($C120,'Four Factors - Road'!$B:$O,11,FALSE)/100</f>
        <v>0.53</v>
      </c>
      <c r="M120" s="32">
        <f>VLOOKUP($C120,'Four Factors - Road'!$B:$O,12,FALSE)</f>
        <v>0.28499999999999998</v>
      </c>
      <c r="N120" s="32">
        <f>VLOOKUP($C120,'Four Factors - Road'!$B:$O,13,FALSE)/100</f>
        <v>0.12300000000000001</v>
      </c>
      <c r="O120" s="32">
        <f>VLOOKUP($C120,'Four Factors - Road'!$B:$O,14,FALSE)/100</f>
        <v>0.22899999999999998</v>
      </c>
      <c r="P120" s="21">
        <f>VLOOKUP($C120,'Advanced - Road'!B:T,18,FALSE)</f>
        <v>104.14</v>
      </c>
      <c r="Q120" s="21">
        <f>(P120+'Advanced - Road'!$S$33)/2</f>
        <v>101.45990467111535</v>
      </c>
      <c r="R120" s="32">
        <f t="shared" ref="R120" si="907">AVERAGE(H120,L121)</f>
        <v>0.52</v>
      </c>
      <c r="S120" s="32">
        <f t="shared" ref="S120" si="908">AVERAGE(I120,M121)</f>
        <v>0.29299999999999998</v>
      </c>
      <c r="T120" s="32">
        <f t="shared" ref="T120" si="909">AVERAGE(J120,N121)</f>
        <v>0.1605</v>
      </c>
      <c r="U120" s="32">
        <f t="shared" ref="U120" si="910">AVERAGE(K120,O121)</f>
        <v>0.2195</v>
      </c>
      <c r="V120" s="21">
        <f>Q120*Q121/'Advanced - Home'!$S$33</f>
        <v>101.72404723430373</v>
      </c>
      <c r="W120" s="21">
        <f t="shared" ref="W120" si="911">AVERAGE(V120:V121)</f>
        <v>101.72192675660041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0.25900000000000001</v>
      </c>
      <c r="J121" s="32">
        <f>VLOOKUP($C121,'Four Factors - Home'!$B:$O,9,FALSE)/100</f>
        <v>0.14699999999999999</v>
      </c>
      <c r="K121" s="32">
        <f>VLOOKUP($C121,'Four Factors - Home'!$B:$O,10,FALSE)/100</f>
        <v>0.25</v>
      </c>
      <c r="L121" s="32">
        <f>VLOOKUP($C121,'Four Factors - Home'!$B:$O,11,FALSE)/100</f>
        <v>0.51900000000000002</v>
      </c>
      <c r="M121" s="32">
        <f>VLOOKUP($C121,'Four Factors - Home'!$B:$O,12,FALSE)</f>
        <v>0.28999999999999998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0.255</v>
      </c>
      <c r="P121" s="21">
        <f>VLOOKUP($C121,'Advanced - Home'!B:T,18,FALSE)</f>
        <v>99.29</v>
      </c>
      <c r="Q121" s="21">
        <f>(P121+'Advanced - Home'!$S$33)/2</f>
        <v>99.032845567206863</v>
      </c>
      <c r="R121" s="32">
        <f t="shared" ref="R121" si="919">AVERAGE(H121,L120)</f>
        <v>0.53500000000000003</v>
      </c>
      <c r="S121" s="32">
        <f t="shared" ref="S121" si="920">AVERAGE(I121,M120)</f>
        <v>0.27200000000000002</v>
      </c>
      <c r="T121" s="32">
        <f t="shared" ref="T121" si="921">AVERAGE(J121,N120)</f>
        <v>0.13500000000000001</v>
      </c>
      <c r="U121" s="32">
        <f t="shared" ref="U121" si="922">AVERAGE(K121,O120)</f>
        <v>0.23949999999999999</v>
      </c>
      <c r="V121" s="21">
        <f>Q121*Q120/'Advanced - Road'!$S$33</f>
        <v>101.7198062788971</v>
      </c>
      <c r="W121" s="21">
        <f t="shared" ref="W121" si="923">W120</f>
        <v>101.72192675660041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0.51500000000000001</v>
      </c>
      <c r="I122" s="31">
        <f>VLOOKUP($C122,'Four Factors - Road'!$B:$O,8,FALSE)</f>
        <v>0.27400000000000002</v>
      </c>
      <c r="J122" s="31">
        <f>VLOOKUP($C122,'Four Factors - Road'!$B:$O,9,FALSE)/100</f>
        <v>0.127</v>
      </c>
      <c r="K122" s="31">
        <f>VLOOKUP($C122,'Four Factors - Road'!$B:$O,10,FALSE)/100</f>
        <v>0.19699999999999998</v>
      </c>
      <c r="L122" s="31">
        <f>VLOOKUP($C122,'Four Factors - Road'!$B:$O,11,FALSE)/100</f>
        <v>0.50900000000000001</v>
      </c>
      <c r="M122" s="31">
        <f>VLOOKUP($C122,'Four Factors - Road'!$B:$O,12,FALSE)</f>
        <v>0.315</v>
      </c>
      <c r="N122" s="31">
        <f>VLOOKUP($C122,'Four Factors - Road'!$B:$O,13,FALSE)/100</f>
        <v>0.14499999999999999</v>
      </c>
      <c r="O122" s="31">
        <f>VLOOKUP($C122,'Four Factors - Road'!$B:$O,14,FALSE)/100</f>
        <v>0.24100000000000002</v>
      </c>
      <c r="P122" s="17">
        <f>VLOOKUP($C122,'Advanced - Road'!B:T,18,FALSE)</f>
        <v>98.46</v>
      </c>
      <c r="Q122" s="17">
        <f>(P122+'Advanced - Road'!$S$33)/2</f>
        <v>98.61990467111535</v>
      </c>
      <c r="R122" s="31">
        <f t="shared" ref="R122" si="927">AVERAGE(H122,L123)</f>
        <v>0.51900000000000002</v>
      </c>
      <c r="S122" s="31">
        <f t="shared" ref="S122" si="928">AVERAGE(I122,M123)</f>
        <v>0.2485</v>
      </c>
      <c r="T122" s="31">
        <f t="shared" ref="T122" si="929">AVERAGE(J122,N123)</f>
        <v>0.14350000000000002</v>
      </c>
      <c r="U122" s="31">
        <f t="shared" ref="U122" si="930">AVERAGE(K122,O123)</f>
        <v>0.22249999999999998</v>
      </c>
      <c r="V122" s="17">
        <f>Q122*Q123/'Advanced - Home'!$S$33</f>
        <v>98.846700841816869</v>
      </c>
      <c r="W122" s="17">
        <f t="shared" ref="W122" si="931">AVERAGE(V122:V123)</f>
        <v>98.844640343528795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0.51200000000000001</v>
      </c>
      <c r="I123" s="31">
        <f>VLOOKUP($C123,'Four Factors - Home'!$B:$O,8,FALSE)</f>
        <v>0.30199999999999999</v>
      </c>
      <c r="J123" s="31">
        <f>VLOOKUP($C123,'Four Factors - Home'!$B:$O,9,FALSE)/100</f>
        <v>0.152</v>
      </c>
      <c r="K123" s="31">
        <f>VLOOKUP($C123,'Four Factors - Home'!$B:$O,10,FALSE)/100</f>
        <v>0.247</v>
      </c>
      <c r="L123" s="31">
        <f>VLOOKUP($C123,'Four Factors - Home'!$B:$O,11,FALSE)/100</f>
        <v>0.52300000000000002</v>
      </c>
      <c r="M123" s="31">
        <f>VLOOKUP($C123,'Four Factors - Home'!$B:$O,12,FALSE)</f>
        <v>0.223</v>
      </c>
      <c r="N123" s="31">
        <f>VLOOKUP($C123,'Four Factors - Home'!$B:$O,13,FALSE)/100</f>
        <v>0.16</v>
      </c>
      <c r="O123" s="31">
        <f>VLOOKUP($C123,'Four Factors - Home'!$B:$O,14,FALSE)/100</f>
        <v>0.248</v>
      </c>
      <c r="P123" s="17">
        <f>VLOOKUP($C123,'Advanced - Home'!B:T,18,FALSE)</f>
        <v>99.23</v>
      </c>
      <c r="Q123" s="17">
        <f>(P123+'Advanced - Home'!$S$33)/2</f>
        <v>99.002845567206862</v>
      </c>
      <c r="R123" s="31">
        <f t="shared" ref="R123" si="939">AVERAGE(H123,L122)</f>
        <v>0.51049999999999995</v>
      </c>
      <c r="S123" s="31">
        <f t="shared" ref="S123" si="940">AVERAGE(I123,M122)</f>
        <v>0.3085</v>
      </c>
      <c r="T123" s="31">
        <f t="shared" ref="T123" si="941">AVERAGE(J123,N122)</f>
        <v>0.14849999999999999</v>
      </c>
      <c r="U123" s="31">
        <f t="shared" ref="U123" si="942">AVERAGE(K123,O122)</f>
        <v>0.24399999999999999</v>
      </c>
      <c r="V123" s="17">
        <f>Q123*Q122/'Advanced - Road'!$S$33</f>
        <v>98.842579845240735</v>
      </c>
      <c r="W123" s="17">
        <f t="shared" ref="W123" si="943">W122</f>
        <v>98.844640343528795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0.51500000000000001</v>
      </c>
      <c r="I124" s="32">
        <f>VLOOKUP($C124,'Four Factors - Road'!$B:$O,8,FALSE)</f>
        <v>0.27400000000000002</v>
      </c>
      <c r="J124" s="32">
        <f>VLOOKUP($C124,'Four Factors - Road'!$B:$O,9,FALSE)/100</f>
        <v>0.127</v>
      </c>
      <c r="K124" s="32">
        <f>VLOOKUP($C124,'Four Factors - Road'!$B:$O,10,FALSE)/100</f>
        <v>0.19699999999999998</v>
      </c>
      <c r="L124" s="32">
        <f>VLOOKUP($C124,'Four Factors - Road'!$B:$O,11,FALSE)/100</f>
        <v>0.50900000000000001</v>
      </c>
      <c r="M124" s="32">
        <f>VLOOKUP($C124,'Four Factors - Road'!$B:$O,12,FALSE)</f>
        <v>0.315</v>
      </c>
      <c r="N124" s="32">
        <f>VLOOKUP($C124,'Four Factors - Road'!$B:$O,13,FALSE)/100</f>
        <v>0.14499999999999999</v>
      </c>
      <c r="O124" s="32">
        <f>VLOOKUP($C124,'Four Factors - Road'!$B:$O,14,FALSE)/100</f>
        <v>0.24100000000000002</v>
      </c>
      <c r="P124" s="21">
        <f>VLOOKUP($C124,'Advanced - Road'!B:T,18,FALSE)</f>
        <v>98.46</v>
      </c>
      <c r="Q124" s="21">
        <f>(P124+'Advanced - Road'!$S$33)/2</f>
        <v>98.61990467111535</v>
      </c>
      <c r="R124" s="32">
        <f t="shared" ref="R124" si="947">AVERAGE(H124,L125)</f>
        <v>0.51150000000000007</v>
      </c>
      <c r="S124" s="32">
        <f t="shared" ref="S124" si="948">AVERAGE(I124,M125)</f>
        <v>0.27550000000000002</v>
      </c>
      <c r="T124" s="32">
        <f t="shared" ref="T124" si="949">AVERAGE(J124,N125)</f>
        <v>0.127</v>
      </c>
      <c r="U124" s="32">
        <f t="shared" ref="U124" si="950">AVERAGE(K124,O125)</f>
        <v>0.21999999999999997</v>
      </c>
      <c r="V124" s="21">
        <f>Q124*Q125/'Advanced - Home'!$S$33</f>
        <v>100.66383038492664</v>
      </c>
      <c r="W124" s="21">
        <f t="shared" ref="W124" si="951">AVERAGE(V124:V125)</f>
        <v>100.66173200785981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110</v>
      </c>
      <c r="Z124" s="23">
        <f t="shared" ref="Z124" si="952">Y125-Y124</f>
        <v>-4</v>
      </c>
      <c r="AA124" s="23">
        <f t="shared" ref="AA124" si="953">Y124+Y125</f>
        <v>216</v>
      </c>
      <c r="AB124" s="22">
        <f t="shared" ref="AB124" si="954">D124-Z124</f>
        <v>4</v>
      </c>
      <c r="AC124" s="22">
        <f t="shared" ref="AC124" si="955">AA124-E124</f>
        <v>216</v>
      </c>
      <c r="AD124" s="22">
        <f t="shared" si="655"/>
        <v>110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0.499</v>
      </c>
      <c r="I125" s="32">
        <f>VLOOKUP($C125,'Four Factors - Home'!$B:$O,8,FALSE)</f>
        <v>0.28399999999999997</v>
      </c>
      <c r="J125" s="32">
        <f>VLOOKUP($C125,'Four Factors - Home'!$B:$O,9,FALSE)/100</f>
        <v>0.16600000000000001</v>
      </c>
      <c r="K125" s="32">
        <f>VLOOKUP($C125,'Four Factors - Home'!$B:$O,10,FALSE)/100</f>
        <v>0.20399999999999999</v>
      </c>
      <c r="L125" s="32">
        <f>VLOOKUP($C125,'Four Factors - Home'!$B:$O,11,FALSE)/100</f>
        <v>0.50800000000000001</v>
      </c>
      <c r="M125" s="32">
        <f>VLOOKUP($C125,'Four Factors - Home'!$B:$O,12,FALSE)</f>
        <v>0.27700000000000002</v>
      </c>
      <c r="N125" s="32">
        <f>VLOOKUP($C125,'Four Factors - Home'!$B:$O,13,FALSE)/100</f>
        <v>0.127</v>
      </c>
      <c r="O125" s="32">
        <f>VLOOKUP($C125,'Four Factors - Home'!$B:$O,14,FALSE)/100</f>
        <v>0.24299999999999999</v>
      </c>
      <c r="P125" s="21">
        <f>VLOOKUP($C125,'Advanced - Home'!B:T,18,FALSE)</f>
        <v>102.87</v>
      </c>
      <c r="Q125" s="21">
        <f>(P125+'Advanced - Home'!$S$33)/2</f>
        <v>100.82284556720685</v>
      </c>
      <c r="R125" s="32">
        <f t="shared" ref="R125" si="959">AVERAGE(H125,L124)</f>
        <v>0.504</v>
      </c>
      <c r="S125" s="32">
        <f t="shared" ref="S125" si="960">AVERAGE(I125,M124)</f>
        <v>0.29949999999999999</v>
      </c>
      <c r="T125" s="32">
        <f t="shared" ref="T125" si="961">AVERAGE(J125,N124)</f>
        <v>0.1555</v>
      </c>
      <c r="U125" s="32">
        <f t="shared" ref="U125" si="962">AVERAGE(K125,O124)</f>
        <v>0.2225</v>
      </c>
      <c r="V125" s="21">
        <f>Q125*Q124/'Advanced - Road'!$S$33</f>
        <v>100.65963363079298</v>
      </c>
      <c r="W125" s="21">
        <f t="shared" ref="W125" si="963">W124</f>
        <v>100.66173200785981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4</v>
      </c>
      <c r="AA125" s="23">
        <f t="shared" ref="AA125" si="965">AA124</f>
        <v>216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0.51500000000000001</v>
      </c>
      <c r="I126" s="31">
        <f>VLOOKUP($C126,'Four Factors - Road'!$B:$O,8,FALSE)</f>
        <v>0.27400000000000002</v>
      </c>
      <c r="J126" s="31">
        <f>VLOOKUP($C126,'Four Factors - Road'!$B:$O,9,FALSE)/100</f>
        <v>0.127</v>
      </c>
      <c r="K126" s="31">
        <f>VLOOKUP($C126,'Four Factors - Road'!$B:$O,10,FALSE)/100</f>
        <v>0.19699999999999998</v>
      </c>
      <c r="L126" s="31">
        <f>VLOOKUP($C126,'Four Factors - Road'!$B:$O,11,FALSE)/100</f>
        <v>0.50900000000000001</v>
      </c>
      <c r="M126" s="31">
        <f>VLOOKUP($C126,'Four Factors - Road'!$B:$O,12,FALSE)</f>
        <v>0.315</v>
      </c>
      <c r="N126" s="31">
        <f>VLOOKUP($C126,'Four Factors - Road'!$B:$O,13,FALSE)/100</f>
        <v>0.14499999999999999</v>
      </c>
      <c r="O126" s="31">
        <f>VLOOKUP($C126,'Four Factors - Road'!$B:$O,14,FALSE)/100</f>
        <v>0.24100000000000002</v>
      </c>
      <c r="P126" s="17">
        <f>VLOOKUP($C126,'Advanced - Road'!B:T,18,FALSE)</f>
        <v>98.46</v>
      </c>
      <c r="Q126" s="17">
        <f>(P126+'Advanced - Road'!$S$33)/2</f>
        <v>98.61990467111535</v>
      </c>
      <c r="R126" s="31">
        <f t="shared" ref="R126" si="967">AVERAGE(H126,L127)</f>
        <v>0.50700000000000001</v>
      </c>
      <c r="S126" s="31">
        <f t="shared" ref="S126" si="968">AVERAGE(I126,M127)</f>
        <v>0.26550000000000001</v>
      </c>
      <c r="T126" s="31">
        <f t="shared" ref="T126" si="969">AVERAGE(J126,N127)</f>
        <v>0.13200000000000001</v>
      </c>
      <c r="U126" s="31">
        <f t="shared" ref="U126" si="970">AVERAGE(K126,O127)</f>
        <v>0.22499999999999998</v>
      </c>
      <c r="V126" s="17">
        <f>Q126*Q127/'Advanced - Home'!$S$33</f>
        <v>99.066353863511452</v>
      </c>
      <c r="W126" s="17">
        <f t="shared" ref="W126" si="971">AVERAGE(V126:V127)</f>
        <v>99.064288786469916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107</v>
      </c>
      <c r="Z126" s="19">
        <f t="shared" ref="Z126" si="972">Y127-Y126</f>
        <v>2</v>
      </c>
      <c r="AA126" s="19">
        <f t="shared" ref="AA126" si="973">Y126+Y127</f>
        <v>216</v>
      </c>
      <c r="AB126" s="4">
        <f t="shared" ref="AB126" si="974">D126-Z126</f>
        <v>-2</v>
      </c>
      <c r="AC126" s="4">
        <f t="shared" ref="AC126" si="975">AA126-E126</f>
        <v>216</v>
      </c>
      <c r="AD126" s="4">
        <f t="shared" si="655"/>
        <v>107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0.53100000000000003</v>
      </c>
      <c r="I127" s="31">
        <f>VLOOKUP($C127,'Four Factors - Home'!$B:$O,8,FALSE)</f>
        <v>0.26100000000000001</v>
      </c>
      <c r="J127" s="31">
        <f>VLOOKUP($C127,'Four Factors - Home'!$B:$O,9,FALSE)/100</f>
        <v>0.14000000000000001</v>
      </c>
      <c r="K127" s="31">
        <f>VLOOKUP($C127,'Four Factors - Home'!$B:$O,10,FALSE)/100</f>
        <v>0.22899999999999998</v>
      </c>
      <c r="L127" s="31">
        <f>VLOOKUP($C127,'Four Factors - Home'!$B:$O,11,FALSE)/100</f>
        <v>0.499</v>
      </c>
      <c r="M127" s="31">
        <f>VLOOKUP($C127,'Four Factors - Home'!$B:$O,12,FALSE)</f>
        <v>0.25700000000000001</v>
      </c>
      <c r="N127" s="31">
        <f>VLOOKUP($C127,'Four Factors - Home'!$B:$O,13,FALSE)/100</f>
        <v>0.13699999999999998</v>
      </c>
      <c r="O127" s="31">
        <f>VLOOKUP($C127,'Four Factors - Home'!$B:$O,14,FALSE)/100</f>
        <v>0.253</v>
      </c>
      <c r="P127" s="17">
        <f>VLOOKUP($C127,'Advanced - Home'!B:T,18,FALSE)</f>
        <v>99.67</v>
      </c>
      <c r="Q127" s="17">
        <f>(P127+'Advanced - Home'!$S$33)/2</f>
        <v>99.222845567206861</v>
      </c>
      <c r="R127" s="31">
        <f t="shared" ref="R127" si="979">AVERAGE(H127,L126)</f>
        <v>0.52</v>
      </c>
      <c r="S127" s="31">
        <f t="shared" ref="S127" si="980">AVERAGE(I127,M126)</f>
        <v>0.28800000000000003</v>
      </c>
      <c r="T127" s="31">
        <f t="shared" ref="T127" si="981">AVERAGE(J127,N126)</f>
        <v>0.14250000000000002</v>
      </c>
      <c r="U127" s="31">
        <f t="shared" ref="U127" si="982">AVERAGE(K127,O126)</f>
        <v>0.23499999999999999</v>
      </c>
      <c r="V127" s="17">
        <f>Q127*Q126/'Advanced - Road'!$S$33</f>
        <v>99.06222370942838</v>
      </c>
      <c r="W127" s="17">
        <f t="shared" ref="W127" si="983">W126</f>
        <v>99.064288786469916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-2</v>
      </c>
      <c r="AA127" s="19">
        <f t="shared" ref="AA127" si="985">AA126</f>
        <v>216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0.51500000000000001</v>
      </c>
      <c r="I128" s="32">
        <f>VLOOKUP($C128,'Four Factors - Road'!$B:$O,8,FALSE)</f>
        <v>0.27400000000000002</v>
      </c>
      <c r="J128" s="32">
        <f>VLOOKUP($C128,'Four Factors - Road'!$B:$O,9,FALSE)/100</f>
        <v>0.127</v>
      </c>
      <c r="K128" s="32">
        <f>VLOOKUP($C128,'Four Factors - Road'!$B:$O,10,FALSE)/100</f>
        <v>0.19699999999999998</v>
      </c>
      <c r="L128" s="32">
        <f>VLOOKUP($C128,'Four Factors - Road'!$B:$O,11,FALSE)/100</f>
        <v>0.50900000000000001</v>
      </c>
      <c r="M128" s="32">
        <f>VLOOKUP($C128,'Four Factors - Road'!$B:$O,12,FALSE)</f>
        <v>0.315</v>
      </c>
      <c r="N128" s="32">
        <f>VLOOKUP($C128,'Four Factors - Road'!$B:$O,13,FALSE)/100</f>
        <v>0.14499999999999999</v>
      </c>
      <c r="O128" s="32">
        <f>VLOOKUP($C128,'Four Factors - Road'!$B:$O,14,FALSE)/100</f>
        <v>0.24100000000000002</v>
      </c>
      <c r="P128" s="21">
        <f>VLOOKUP($C128,'Advanced - Road'!B:T,18,FALSE)</f>
        <v>98.46</v>
      </c>
      <c r="Q128" s="21">
        <f>(P128+'Advanced - Road'!$S$33)/2</f>
        <v>98.61990467111535</v>
      </c>
      <c r="R128" s="32">
        <f t="shared" ref="R128" si="987">AVERAGE(H128,L129)</f>
        <v>0.50950000000000006</v>
      </c>
      <c r="S128" s="32">
        <f t="shared" ref="S128" si="988">AVERAGE(I128,M129)</f>
        <v>0.23600000000000002</v>
      </c>
      <c r="T128" s="32">
        <f t="shared" ref="T128" si="989">AVERAGE(J128,N129)</f>
        <v>0.129</v>
      </c>
      <c r="U128" s="32">
        <f t="shared" ref="U128" si="990">AVERAGE(K128,O129)</f>
        <v>0.19750000000000001</v>
      </c>
      <c r="V128" s="21">
        <f>Q128*Q129/'Advanced - Home'!$S$33</f>
        <v>98.377442113651156</v>
      </c>
      <c r="W128" s="21">
        <f t="shared" ref="W128" si="991">AVERAGE(V128:V129)</f>
        <v>98.375391397245522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105</v>
      </c>
      <c r="Z128" s="23">
        <f t="shared" ref="Z128" si="992">Y129-Y128</f>
        <v>3</v>
      </c>
      <c r="AA128" s="23">
        <f t="shared" ref="AA128" si="993">Y128+Y129</f>
        <v>213</v>
      </c>
      <c r="AB128" s="22">
        <f t="shared" ref="AB128" si="994">D128-Z128</f>
        <v>-3</v>
      </c>
      <c r="AC128" s="22">
        <f t="shared" ref="AC128" si="995">AA128-E128</f>
        <v>213</v>
      </c>
      <c r="AD128" s="22">
        <f t="shared" si="655"/>
        <v>105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0.504</v>
      </c>
      <c r="I129" s="32">
        <f>VLOOKUP($C129,'Four Factors - Home'!$B:$O,8,FALSE)</f>
        <v>0.29599999999999999</v>
      </c>
      <c r="J129" s="32">
        <f>VLOOKUP($C129,'Four Factors - Home'!$B:$O,9,FALSE)/100</f>
        <v>0.114</v>
      </c>
      <c r="K129" s="32">
        <f>VLOOKUP($C129,'Four Factors - Home'!$B:$O,10,FALSE)/100</f>
        <v>0.20499999999999999</v>
      </c>
      <c r="L129" s="32">
        <f>VLOOKUP($C129,'Four Factors - Home'!$B:$O,11,FALSE)/100</f>
        <v>0.504</v>
      </c>
      <c r="M129" s="32">
        <f>VLOOKUP($C129,'Four Factors - Home'!$B:$O,12,FALSE)</f>
        <v>0.19800000000000001</v>
      </c>
      <c r="N129" s="32">
        <f>VLOOKUP($C129,'Four Factors - Home'!$B:$O,13,FALSE)/100</f>
        <v>0.13100000000000001</v>
      </c>
      <c r="O129" s="32">
        <f>VLOOKUP($C129,'Four Factors - Home'!$B:$O,14,FALSE)/100</f>
        <v>0.19800000000000001</v>
      </c>
      <c r="P129" s="21">
        <f>VLOOKUP($C129,'Advanced - Home'!B:T,18,FALSE)</f>
        <v>98.29</v>
      </c>
      <c r="Q129" s="21">
        <f>(P129+'Advanced - Home'!$S$33)/2</f>
        <v>98.532845567206863</v>
      </c>
      <c r="R129" s="32">
        <f t="shared" ref="R129" si="999">AVERAGE(H129,L128)</f>
        <v>0.50649999999999995</v>
      </c>
      <c r="S129" s="32">
        <f t="shared" ref="S129" si="1000">AVERAGE(I129,M128)</f>
        <v>0.30549999999999999</v>
      </c>
      <c r="T129" s="32">
        <f t="shared" ref="T129" si="1001">AVERAGE(J129,N128)</f>
        <v>0.1295</v>
      </c>
      <c r="U129" s="32">
        <f t="shared" ref="U129" si="1002">AVERAGE(K129,O128)</f>
        <v>0.223</v>
      </c>
      <c r="V129" s="21">
        <f>Q129*Q128/'Advanced - Road'!$S$33</f>
        <v>98.373340680839888</v>
      </c>
      <c r="W129" s="21">
        <f t="shared" ref="W129" si="1003">W128</f>
        <v>98.375391397245522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-3</v>
      </c>
      <c r="AA129" s="23">
        <f t="shared" ref="AA129" si="1005">AA128</f>
        <v>213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0.51500000000000001</v>
      </c>
      <c r="I130" s="31">
        <f>VLOOKUP($C130,'Four Factors - Road'!$B:$O,8,FALSE)</f>
        <v>0.27400000000000002</v>
      </c>
      <c r="J130" s="31">
        <f>VLOOKUP($C130,'Four Factors - Road'!$B:$O,9,FALSE)/100</f>
        <v>0.127</v>
      </c>
      <c r="K130" s="31">
        <f>VLOOKUP($C130,'Four Factors - Road'!$B:$O,10,FALSE)/100</f>
        <v>0.19699999999999998</v>
      </c>
      <c r="L130" s="31">
        <f>VLOOKUP($C130,'Four Factors - Road'!$B:$O,11,FALSE)/100</f>
        <v>0.50900000000000001</v>
      </c>
      <c r="M130" s="31">
        <f>VLOOKUP($C130,'Four Factors - Road'!$B:$O,12,FALSE)</f>
        <v>0.315</v>
      </c>
      <c r="N130" s="31">
        <f>VLOOKUP($C130,'Four Factors - Road'!$B:$O,13,FALSE)/100</f>
        <v>0.14499999999999999</v>
      </c>
      <c r="O130" s="31">
        <f>VLOOKUP($C130,'Four Factors - Road'!$B:$O,14,FALSE)/100</f>
        <v>0.24100000000000002</v>
      </c>
      <c r="P130" s="17">
        <f>VLOOKUP($C130,'Advanced - Road'!B:T,18,FALSE)</f>
        <v>98.46</v>
      </c>
      <c r="Q130" s="17">
        <f>(P130+'Advanced - Road'!$S$33)/2</f>
        <v>98.61990467111535</v>
      </c>
      <c r="R130" s="31">
        <f t="shared" ref="R130" si="1007">AVERAGE(H130,L131)</f>
        <v>0.51449999999999996</v>
      </c>
      <c r="S130" s="31">
        <f t="shared" ref="S130" si="1008">AVERAGE(I130,M131)</f>
        <v>0.2505</v>
      </c>
      <c r="T130" s="31">
        <f t="shared" ref="T130" si="1009">AVERAGE(J130,N131)</f>
        <v>0.13250000000000001</v>
      </c>
      <c r="U130" s="31">
        <f t="shared" ref="U130" si="1010">AVERAGE(K130,O131)</f>
        <v>0.20400000000000001</v>
      </c>
      <c r="V130" s="17">
        <f>Q130*Q131/'Advanced - Home'!$S$33</f>
        <v>97.968088755038522</v>
      </c>
      <c r="W130" s="17">
        <f t="shared" ref="W130" si="1011">AVERAGE(V130:V131)</f>
        <v>97.966046571764366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0</v>
      </c>
      <c r="AA130" s="19">
        <f t="shared" ref="AA130" si="1013">Y130+Y131</f>
        <v>212</v>
      </c>
      <c r="AB130" s="4">
        <f t="shared" ref="AB130" si="1014">D130-Z130</f>
        <v>0</v>
      </c>
      <c r="AC130" s="4">
        <f t="shared" ref="AC130" si="1015">AA130-E130</f>
        <v>212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</v>
      </c>
      <c r="I131" s="31">
        <f>VLOOKUP($C131,'Four Factors - Home'!$B:$O,8,FALSE)</f>
        <v>0.27500000000000002</v>
      </c>
      <c r="J131" s="31">
        <f>VLOOKUP($C131,'Four Factors - Home'!$B:$O,9,FALSE)/100</f>
        <v>0.13100000000000001</v>
      </c>
      <c r="K131" s="31">
        <f>VLOOKUP($C131,'Four Factors - Home'!$B:$O,10,FALSE)/100</f>
        <v>0.28999999999999998</v>
      </c>
      <c r="L131" s="31">
        <f>VLOOKUP($C131,'Four Factors - Home'!$B:$O,11,FALSE)/100</f>
        <v>0.51400000000000001</v>
      </c>
      <c r="M131" s="31">
        <f>VLOOKUP($C131,'Four Factors - Home'!$B:$O,12,FALSE)</f>
        <v>0.22700000000000001</v>
      </c>
      <c r="N131" s="31">
        <f>VLOOKUP($C131,'Four Factors - Home'!$B:$O,13,FALSE)/100</f>
        <v>0.13800000000000001</v>
      </c>
      <c r="O131" s="31">
        <f>VLOOKUP($C131,'Four Factors - Home'!$B:$O,14,FALSE)/100</f>
        <v>0.21100000000000002</v>
      </c>
      <c r="P131" s="17">
        <f>VLOOKUP($C131,'Advanced - Home'!B:T,18,FALSE)</f>
        <v>97.47</v>
      </c>
      <c r="Q131" s="17">
        <f>(P131+'Advanced - Home'!$S$33)/2</f>
        <v>98.122845567206866</v>
      </c>
      <c r="R131" s="31">
        <f t="shared" ref="R131" si="1019">AVERAGE(H131,L130)</f>
        <v>0.48949999999999999</v>
      </c>
      <c r="S131" s="31">
        <f t="shared" ref="S131" si="1020">AVERAGE(I131,M130)</f>
        <v>0.29500000000000004</v>
      </c>
      <c r="T131" s="31">
        <f t="shared" ref="T131" si="1021">AVERAGE(J131,N130)</f>
        <v>0.13800000000000001</v>
      </c>
      <c r="U131" s="31">
        <f t="shared" ref="U131" si="1022">AVERAGE(K131,O130)</f>
        <v>0.26550000000000001</v>
      </c>
      <c r="V131" s="17">
        <f>Q131*Q130/'Advanced - Road'!$S$33</f>
        <v>97.96400438849021</v>
      </c>
      <c r="W131" s="17">
        <f t="shared" ref="W131" si="1023">W130</f>
        <v>97.966046571764366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106</v>
      </c>
      <c r="Z131" s="19">
        <f t="shared" ref="Z131" si="1024">-Z130</f>
        <v>0</v>
      </c>
      <c r="AA131" s="19">
        <f t="shared" ref="AA131" si="1025">AA130</f>
        <v>212</v>
      </c>
      <c r="AB131" s="4"/>
      <c r="AC131" s="4"/>
      <c r="AD131" s="4">
        <f t="shared" si="655"/>
        <v>106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0.51500000000000001</v>
      </c>
      <c r="I132" s="32">
        <f>VLOOKUP($C132,'Four Factors - Road'!$B:$O,8,FALSE)</f>
        <v>0.27400000000000002</v>
      </c>
      <c r="J132" s="32">
        <f>VLOOKUP($C132,'Four Factors - Road'!$B:$O,9,FALSE)/100</f>
        <v>0.127</v>
      </c>
      <c r="K132" s="32">
        <f>VLOOKUP($C132,'Four Factors - Road'!$B:$O,10,FALSE)/100</f>
        <v>0.19699999999999998</v>
      </c>
      <c r="L132" s="32">
        <f>VLOOKUP($C132,'Four Factors - Road'!$B:$O,11,FALSE)/100</f>
        <v>0.50900000000000001</v>
      </c>
      <c r="M132" s="32">
        <f>VLOOKUP($C132,'Four Factors - Road'!$B:$O,12,FALSE)</f>
        <v>0.315</v>
      </c>
      <c r="N132" s="32">
        <f>VLOOKUP($C132,'Four Factors - Road'!$B:$O,13,FALSE)/100</f>
        <v>0.14499999999999999</v>
      </c>
      <c r="O132" s="32">
        <f>VLOOKUP($C132,'Four Factors - Road'!$B:$O,14,FALSE)/100</f>
        <v>0.24100000000000002</v>
      </c>
      <c r="P132" s="21">
        <f>VLOOKUP($C132,'Advanced - Road'!B:T,18,FALSE)</f>
        <v>98.46</v>
      </c>
      <c r="Q132" s="21">
        <f>(P132+'Advanced - Road'!$S$33)/2</f>
        <v>98.61990467111535</v>
      </c>
      <c r="R132" s="32">
        <f t="shared" ref="R132" si="1027">AVERAGE(H132,L133)</f>
        <v>0.50550000000000006</v>
      </c>
      <c r="S132" s="32">
        <f t="shared" ref="S132" si="1028">AVERAGE(I132,M133)</f>
        <v>0.24199999999999999</v>
      </c>
      <c r="T132" s="32">
        <f t="shared" ref="T132" si="1029">AVERAGE(J132,N133)</f>
        <v>0.1265</v>
      </c>
      <c r="U132" s="32">
        <f t="shared" ref="U132" si="1030">AVERAGE(K132,O133)</f>
        <v>0.2165</v>
      </c>
      <c r="V132" s="21">
        <f>Q132*Q133/'Advanced - Home'!$S$33</f>
        <v>98.482276510369019</v>
      </c>
      <c r="W132" s="21">
        <f t="shared" ref="W132" si="1031">AVERAGE(V132:V133)</f>
        <v>98.480223608649226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106</v>
      </c>
      <c r="Z132" s="23">
        <f t="shared" ref="Z132" si="1032">Y133-Y132</f>
        <v>6</v>
      </c>
      <c r="AA132" s="23">
        <f t="shared" ref="AA132" si="1033">Y132+Y133</f>
        <v>218</v>
      </c>
      <c r="AB132" s="22">
        <f t="shared" ref="AB132" si="1034">D132-Z132</f>
        <v>-6</v>
      </c>
      <c r="AC132" s="22">
        <f t="shared" ref="AC132" si="1035">AA132-E132</f>
        <v>218</v>
      </c>
      <c r="AD132" s="22">
        <f t="shared" si="655"/>
        <v>106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0.55700000000000005</v>
      </c>
      <c r="I133" s="32">
        <f>VLOOKUP($C133,'Four Factors - Home'!$B:$O,8,FALSE)</f>
        <v>0.28000000000000003</v>
      </c>
      <c r="J133" s="32">
        <f>VLOOKUP($C133,'Four Factors - Home'!$B:$O,9,FALSE)/100</f>
        <v>0.13</v>
      </c>
      <c r="K133" s="32">
        <f>VLOOKUP($C133,'Four Factors - Home'!$B:$O,10,FALSE)/100</f>
        <v>0.23399999999999999</v>
      </c>
      <c r="L133" s="32">
        <f>VLOOKUP($C133,'Four Factors - Home'!$B:$O,11,FALSE)/100</f>
        <v>0.496</v>
      </c>
      <c r="M133" s="32">
        <f>VLOOKUP($C133,'Four Factors - Home'!$B:$O,12,FALSE)</f>
        <v>0.21</v>
      </c>
      <c r="N133" s="32">
        <f>VLOOKUP($C133,'Four Factors - Home'!$B:$O,13,FALSE)/100</f>
        <v>0.126</v>
      </c>
      <c r="O133" s="32">
        <f>VLOOKUP($C133,'Four Factors - Home'!$B:$O,14,FALSE)/100</f>
        <v>0.23600000000000002</v>
      </c>
      <c r="P133" s="21">
        <f>VLOOKUP($C133,'Advanced - Home'!B:T,18,FALSE)</f>
        <v>98.5</v>
      </c>
      <c r="Q133" s="21">
        <f>(P133+'Advanced - Home'!$S$33)/2</f>
        <v>98.637845567206853</v>
      </c>
      <c r="R133" s="32">
        <f t="shared" ref="R133" si="1039">AVERAGE(H133,L132)</f>
        <v>0.53300000000000003</v>
      </c>
      <c r="S133" s="32">
        <f t="shared" ref="S133" si="1040">AVERAGE(I133,M132)</f>
        <v>0.29749999999999999</v>
      </c>
      <c r="T133" s="32">
        <f t="shared" ref="T133" si="1041">AVERAGE(J133,N132)</f>
        <v>0.13750000000000001</v>
      </c>
      <c r="U133" s="32">
        <f t="shared" ref="U133" si="1042">AVERAGE(K133,O132)</f>
        <v>0.23749999999999999</v>
      </c>
      <c r="V133" s="21">
        <f>Q133*Q132/'Advanced - Road'!$S$33</f>
        <v>98.478170706929419</v>
      </c>
      <c r="W133" s="21">
        <f t="shared" ref="W133" si="1043">W132</f>
        <v>98.480223608649226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-6</v>
      </c>
      <c r="AA133" s="23">
        <f t="shared" ref="AA133" si="1045">AA132</f>
        <v>218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0.51500000000000001</v>
      </c>
      <c r="I134" s="31">
        <f>VLOOKUP($C134,'Four Factors - Road'!$B:$O,8,FALSE)</f>
        <v>0.27400000000000002</v>
      </c>
      <c r="J134" s="31">
        <f>VLOOKUP($C134,'Four Factors - Road'!$B:$O,9,FALSE)/100</f>
        <v>0.127</v>
      </c>
      <c r="K134" s="31">
        <f>VLOOKUP($C134,'Four Factors - Road'!$B:$O,10,FALSE)/100</f>
        <v>0.19699999999999998</v>
      </c>
      <c r="L134" s="31">
        <f>VLOOKUP($C134,'Four Factors - Road'!$B:$O,11,FALSE)/100</f>
        <v>0.50900000000000001</v>
      </c>
      <c r="M134" s="31">
        <f>VLOOKUP($C134,'Four Factors - Road'!$B:$O,12,FALSE)</f>
        <v>0.315</v>
      </c>
      <c r="N134" s="31">
        <f>VLOOKUP($C134,'Four Factors - Road'!$B:$O,13,FALSE)/100</f>
        <v>0.14499999999999999</v>
      </c>
      <c r="O134" s="31">
        <f>VLOOKUP($C134,'Four Factors - Road'!$B:$O,14,FALSE)/100</f>
        <v>0.24100000000000002</v>
      </c>
      <c r="P134" s="17">
        <f>VLOOKUP($C134,'Advanced - Road'!B:T,18,FALSE)</f>
        <v>98.46</v>
      </c>
      <c r="Q134" s="17">
        <f>(P134+'Advanced - Road'!$S$33)/2</f>
        <v>98.61990467111535</v>
      </c>
      <c r="R134" s="31">
        <f t="shared" ref="R134" si="1047">AVERAGE(H134,L135)</f>
        <v>0.50900000000000001</v>
      </c>
      <c r="S134" s="31">
        <f t="shared" ref="S134" si="1048">AVERAGE(I134,M135)</f>
        <v>0.27450000000000002</v>
      </c>
      <c r="T134" s="31">
        <f t="shared" ref="T134" si="1049">AVERAGE(J134,N135)</f>
        <v>0.14200000000000002</v>
      </c>
      <c r="U134" s="31">
        <f t="shared" ref="U134" si="1050">AVERAGE(K134,O135)</f>
        <v>0.20899999999999999</v>
      </c>
      <c r="V134" s="17">
        <f>Q134*Q135/'Advanced - Home'!$S$33</f>
        <v>96.235825152128911</v>
      </c>
      <c r="W134" s="17">
        <f t="shared" ref="W134" si="1051">AVERAGE(V134:V135)</f>
        <v>96.233819078569667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0.51500000000000001</v>
      </c>
      <c r="I135" s="31">
        <f>VLOOKUP($C135,'Four Factors - Home'!$B:$O,8,FALSE)</f>
        <v>0.255</v>
      </c>
      <c r="J135" s="31">
        <f>VLOOKUP($C135,'Four Factors - Home'!$B:$O,9,FALSE)/100</f>
        <v>0.129</v>
      </c>
      <c r="K135" s="31">
        <f>VLOOKUP($C135,'Four Factors - Home'!$B:$O,10,FALSE)/100</f>
        <v>0.188</v>
      </c>
      <c r="L135" s="31">
        <f>VLOOKUP($C135,'Four Factors - Home'!$B:$O,11,FALSE)/100</f>
        <v>0.503</v>
      </c>
      <c r="M135" s="31">
        <f>VLOOKUP($C135,'Four Factors - Home'!$B:$O,12,FALSE)</f>
        <v>0.27500000000000002</v>
      </c>
      <c r="N135" s="31">
        <f>VLOOKUP($C135,'Four Factors - Home'!$B:$O,13,FALSE)/100</f>
        <v>0.157</v>
      </c>
      <c r="O135" s="31">
        <f>VLOOKUP($C135,'Four Factors - Home'!$B:$O,14,FALSE)/100</f>
        <v>0.221</v>
      </c>
      <c r="P135" s="17">
        <f>VLOOKUP($C135,'Advanced - Home'!B:T,18,FALSE)</f>
        <v>94</v>
      </c>
      <c r="Q135" s="17">
        <f>(P135+'Advanced - Home'!$S$33)/2</f>
        <v>96.387845567206853</v>
      </c>
      <c r="R135" s="31">
        <f t="shared" ref="R135" si="1059">AVERAGE(H135,L134)</f>
        <v>0.51200000000000001</v>
      </c>
      <c r="S135" s="31">
        <f t="shared" ref="S135" si="1060">AVERAGE(I135,M134)</f>
        <v>0.28500000000000003</v>
      </c>
      <c r="T135" s="31">
        <f t="shared" ref="T135" si="1061">AVERAGE(J135,N134)</f>
        <v>0.13700000000000001</v>
      </c>
      <c r="U135" s="31">
        <f t="shared" ref="U135" si="1062">AVERAGE(K135,O134)</f>
        <v>0.21450000000000002</v>
      </c>
      <c r="V135" s="17">
        <f>Q135*Q134/'Advanced - Road'!$S$33</f>
        <v>96.231813005010437</v>
      </c>
      <c r="W135" s="17">
        <f t="shared" ref="W135" si="1063">W134</f>
        <v>96.233819078569667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0.51500000000000001</v>
      </c>
      <c r="I136" s="32">
        <f>VLOOKUP($C136,'Four Factors - Road'!$B:$O,8,FALSE)</f>
        <v>0.27400000000000002</v>
      </c>
      <c r="J136" s="32">
        <f>VLOOKUP($C136,'Four Factors - Road'!$B:$O,9,FALSE)/100</f>
        <v>0.127</v>
      </c>
      <c r="K136" s="32">
        <f>VLOOKUP($C136,'Four Factors - Road'!$B:$O,10,FALSE)/100</f>
        <v>0.19699999999999998</v>
      </c>
      <c r="L136" s="32">
        <f>VLOOKUP($C136,'Four Factors - Road'!$B:$O,11,FALSE)/100</f>
        <v>0.50900000000000001</v>
      </c>
      <c r="M136" s="32">
        <f>VLOOKUP($C136,'Four Factors - Road'!$B:$O,12,FALSE)</f>
        <v>0.315</v>
      </c>
      <c r="N136" s="32">
        <f>VLOOKUP($C136,'Four Factors - Road'!$B:$O,13,FALSE)/100</f>
        <v>0.14499999999999999</v>
      </c>
      <c r="O136" s="32">
        <f>VLOOKUP($C136,'Four Factors - Road'!$B:$O,14,FALSE)/100</f>
        <v>0.24100000000000002</v>
      </c>
      <c r="P136" s="21">
        <f>VLOOKUP($C136,'Advanced - Road'!B:T,18,FALSE)</f>
        <v>98.46</v>
      </c>
      <c r="Q136" s="21">
        <f>(P136+'Advanced - Road'!$S$33)/2</f>
        <v>98.61990467111535</v>
      </c>
      <c r="R136" s="32">
        <f t="shared" ref="R136" si="1067">AVERAGE(H136,L137)</f>
        <v>0.52350000000000008</v>
      </c>
      <c r="S136" s="32">
        <f t="shared" ref="S136" si="1068">AVERAGE(I136,M137)</f>
        <v>0.26450000000000001</v>
      </c>
      <c r="T136" s="32">
        <f t="shared" ref="T136" si="1069">AVERAGE(J136,N137)</f>
        <v>0.1225</v>
      </c>
      <c r="U136" s="32">
        <f t="shared" ref="U136" si="1070">AVERAGE(K136,O137)</f>
        <v>0.20400000000000001</v>
      </c>
      <c r="V136" s="21">
        <f>Q136*Q137/'Advanced - Home'!$S$33</f>
        <v>99.281014771076627</v>
      </c>
      <c r="W136" s="21">
        <f t="shared" ref="W136" si="1071">AVERAGE(V136:V137)</f>
        <v>99.278945219344195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110</v>
      </c>
      <c r="Z136" s="23">
        <f t="shared" ref="Z136" si="1072">Y137-Y136</f>
        <v>1</v>
      </c>
      <c r="AA136" s="23">
        <f t="shared" ref="AA136" si="1073">Y136+Y137</f>
        <v>221</v>
      </c>
      <c r="AB136" s="22">
        <f t="shared" ref="AB136" si="1074">D136-Z136</f>
        <v>-1</v>
      </c>
      <c r="AC136" s="22">
        <f t="shared" ref="AC136" si="1075">AA136-E136</f>
        <v>221</v>
      </c>
      <c r="AD136" s="22">
        <f t="shared" si="655"/>
        <v>110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0.54500000000000004</v>
      </c>
      <c r="I137" s="32">
        <f>VLOOKUP($C137,'Four Factors - Home'!$B:$O,8,FALSE)</f>
        <v>0.28699999999999998</v>
      </c>
      <c r="J137" s="32">
        <f>VLOOKUP($C137,'Four Factors - Home'!$B:$O,9,FALSE)/100</f>
        <v>0.14599999999999999</v>
      </c>
      <c r="K137" s="32">
        <f>VLOOKUP($C137,'Four Factors - Home'!$B:$O,10,FALSE)/100</f>
        <v>0.27399999999999997</v>
      </c>
      <c r="L137" s="32">
        <f>VLOOKUP($C137,'Four Factors - Home'!$B:$O,11,FALSE)/100</f>
        <v>0.53200000000000003</v>
      </c>
      <c r="M137" s="32">
        <f>VLOOKUP($C137,'Four Factors - Home'!$B:$O,12,FALSE)</f>
        <v>0.255</v>
      </c>
      <c r="N137" s="32">
        <f>VLOOKUP($C137,'Four Factors - Home'!$B:$O,13,FALSE)/100</f>
        <v>0.11800000000000001</v>
      </c>
      <c r="O137" s="32">
        <f>VLOOKUP($C137,'Four Factors - Home'!$B:$O,14,FALSE)/100</f>
        <v>0.21100000000000002</v>
      </c>
      <c r="P137" s="21">
        <f>VLOOKUP($C137,'Advanced - Home'!B:T,18,FALSE)</f>
        <v>100.1</v>
      </c>
      <c r="Q137" s="21">
        <f>(P137+'Advanced - Home'!$S$33)/2</f>
        <v>99.437845567206864</v>
      </c>
      <c r="R137" s="32">
        <f t="shared" ref="R137" si="1079">AVERAGE(H137,L136)</f>
        <v>0.52700000000000002</v>
      </c>
      <c r="S137" s="32">
        <f t="shared" ref="S137" si="1080">AVERAGE(I137,M136)</f>
        <v>0.30099999999999999</v>
      </c>
      <c r="T137" s="32">
        <f t="shared" ref="T137" si="1081">AVERAGE(J137,N136)</f>
        <v>0.14549999999999999</v>
      </c>
      <c r="U137" s="32">
        <f t="shared" ref="U137" si="1082">AVERAGE(K137,O136)</f>
        <v>0.25750000000000001</v>
      </c>
      <c r="V137" s="21">
        <f>Q137*Q136/'Advanced - Road'!$S$33</f>
        <v>99.276875667611748</v>
      </c>
      <c r="W137" s="21">
        <f t="shared" ref="W137" si="1083">W136</f>
        <v>99.278945219344195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-1</v>
      </c>
      <c r="AA137" s="23">
        <f t="shared" ref="AA137" si="1085">AA136</f>
        <v>221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0.51500000000000001</v>
      </c>
      <c r="I138" s="31">
        <f>VLOOKUP($C138,'Four Factors - Road'!$B:$O,8,FALSE)</f>
        <v>0.27400000000000002</v>
      </c>
      <c r="J138" s="31">
        <f>VLOOKUP($C138,'Four Factors - Road'!$B:$O,9,FALSE)/100</f>
        <v>0.127</v>
      </c>
      <c r="K138" s="31">
        <f>VLOOKUP($C138,'Four Factors - Road'!$B:$O,10,FALSE)/100</f>
        <v>0.19699999999999998</v>
      </c>
      <c r="L138" s="31">
        <f>VLOOKUP($C138,'Four Factors - Road'!$B:$O,11,FALSE)/100</f>
        <v>0.50900000000000001</v>
      </c>
      <c r="M138" s="31">
        <f>VLOOKUP($C138,'Four Factors - Road'!$B:$O,12,FALSE)</f>
        <v>0.315</v>
      </c>
      <c r="N138" s="31">
        <f>VLOOKUP($C138,'Four Factors - Road'!$B:$O,13,FALSE)/100</f>
        <v>0.14499999999999999</v>
      </c>
      <c r="O138" s="31">
        <f>VLOOKUP($C138,'Four Factors - Road'!$B:$O,14,FALSE)/100</f>
        <v>0.24100000000000002</v>
      </c>
      <c r="P138" s="17">
        <f>VLOOKUP($C138,'Advanced - Road'!B:T,18,FALSE)</f>
        <v>98.46</v>
      </c>
      <c r="Q138" s="17">
        <f>(P138+'Advanced - Road'!$S$33)/2</f>
        <v>98.61990467111535</v>
      </c>
      <c r="R138" s="31">
        <f t="shared" ref="R138" si="1087">AVERAGE(H138,L139)</f>
        <v>0.502</v>
      </c>
      <c r="S138" s="31">
        <f t="shared" ref="S138" si="1088">AVERAGE(I138,M139)</f>
        <v>0.27</v>
      </c>
      <c r="T138" s="31">
        <f t="shared" ref="T138" si="1089">AVERAGE(J138,N139)</f>
        <v>0.13150000000000001</v>
      </c>
      <c r="U138" s="31">
        <f t="shared" ref="U138" si="1090">AVERAGE(K138,O139)</f>
        <v>0.1925</v>
      </c>
      <c r="V138" s="17">
        <f>Q138*Q139/'Advanced - Home'!$S$33</f>
        <v>98.227678689768481</v>
      </c>
      <c r="W138" s="17">
        <f t="shared" ref="W138" si="1091">AVERAGE(V138:V139)</f>
        <v>98.225631095240217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2</v>
      </c>
      <c r="AA138" s="19">
        <f t="shared" ref="AA138" si="1093">Y138+Y139</f>
        <v>212</v>
      </c>
      <c r="AB138" s="4">
        <f t="shared" ref="AB138" si="1094">D138-Z138</f>
        <v>-2</v>
      </c>
      <c r="AC138" s="4">
        <f t="shared" ref="AC138" si="1095">AA138-E138</f>
        <v>212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</v>
      </c>
      <c r="I139" s="31">
        <f>VLOOKUP($C139,'Four Factors - Home'!$B:$O,8,FALSE)</f>
        <v>0.22600000000000001</v>
      </c>
      <c r="J139" s="31">
        <f>VLOOKUP($C139,'Four Factors - Home'!$B:$O,9,FALSE)/100</f>
        <v>0.12</v>
      </c>
      <c r="K139" s="31">
        <f>VLOOKUP($C139,'Four Factors - Home'!$B:$O,10,FALSE)/100</f>
        <v>0.24100000000000002</v>
      </c>
      <c r="L139" s="31">
        <f>VLOOKUP($C139,'Four Factors - Home'!$B:$O,11,FALSE)/100</f>
        <v>0.48899999999999999</v>
      </c>
      <c r="M139" s="31">
        <f>VLOOKUP($C139,'Four Factors - Home'!$B:$O,12,FALSE)</f>
        <v>0.26600000000000001</v>
      </c>
      <c r="N139" s="31">
        <f>VLOOKUP($C139,'Four Factors - Home'!$B:$O,13,FALSE)/100</f>
        <v>0.13600000000000001</v>
      </c>
      <c r="O139" s="31">
        <f>VLOOKUP($C139,'Four Factors - Home'!$B:$O,14,FALSE)/100</f>
        <v>0.188</v>
      </c>
      <c r="P139" s="17">
        <f>VLOOKUP($C139,'Advanced - Home'!B:T,18,FALSE)</f>
        <v>97.99</v>
      </c>
      <c r="Q139" s="17">
        <f>(P139+'Advanced - Home'!$S$33)/2</f>
        <v>98.382845567206857</v>
      </c>
      <c r="R139" s="31">
        <f t="shared" ref="R139" si="1099">AVERAGE(H139,L138)</f>
        <v>0.50449999999999995</v>
      </c>
      <c r="S139" s="31">
        <f t="shared" ref="S139" si="1100">AVERAGE(I139,M138)</f>
        <v>0.27050000000000002</v>
      </c>
      <c r="T139" s="31">
        <f t="shared" ref="T139" si="1101">AVERAGE(J139,N138)</f>
        <v>0.13250000000000001</v>
      </c>
      <c r="U139" s="31">
        <f t="shared" ref="U139" si="1102">AVERAGE(K139,O138)</f>
        <v>0.24100000000000002</v>
      </c>
      <c r="V139" s="17">
        <f>Q139*Q138/'Advanced - Road'!$S$33</f>
        <v>98.223583500711953</v>
      </c>
      <c r="W139" s="17">
        <f t="shared" ref="W139" si="1103">W138</f>
        <v>98.225631095240217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107</v>
      </c>
      <c r="Z139" s="19">
        <f t="shared" ref="Z139" si="1104">-Z138</f>
        <v>-2</v>
      </c>
      <c r="AA139" s="19">
        <f t="shared" ref="AA139" si="1105">AA138</f>
        <v>212</v>
      </c>
      <c r="AB139" s="4"/>
      <c r="AC139" s="4"/>
      <c r="AD139" s="4">
        <f t="shared" si="655"/>
        <v>107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0.51500000000000001</v>
      </c>
      <c r="I140" s="32">
        <f>VLOOKUP($C140,'Four Factors - Road'!$B:$O,8,FALSE)</f>
        <v>0.27400000000000002</v>
      </c>
      <c r="J140" s="32">
        <f>VLOOKUP($C140,'Four Factors - Road'!$B:$O,9,FALSE)/100</f>
        <v>0.127</v>
      </c>
      <c r="K140" s="32">
        <f>VLOOKUP($C140,'Four Factors - Road'!$B:$O,10,FALSE)/100</f>
        <v>0.19699999999999998</v>
      </c>
      <c r="L140" s="32">
        <f>VLOOKUP($C140,'Four Factors - Road'!$B:$O,11,FALSE)/100</f>
        <v>0.50900000000000001</v>
      </c>
      <c r="M140" s="32">
        <f>VLOOKUP($C140,'Four Factors - Road'!$B:$O,12,FALSE)</f>
        <v>0.315</v>
      </c>
      <c r="N140" s="32">
        <f>VLOOKUP($C140,'Four Factors - Road'!$B:$O,13,FALSE)/100</f>
        <v>0.14499999999999999</v>
      </c>
      <c r="O140" s="32">
        <f>VLOOKUP($C140,'Four Factors - Road'!$B:$O,14,FALSE)/100</f>
        <v>0.24100000000000002</v>
      </c>
      <c r="P140" s="21">
        <f>VLOOKUP($C140,'Advanced - Road'!B:T,18,FALSE)</f>
        <v>98.46</v>
      </c>
      <c r="Q140" s="21">
        <f>(P140+'Advanced - Road'!$S$33)/2</f>
        <v>98.61990467111535</v>
      </c>
      <c r="R140" s="32">
        <f t="shared" ref="R140" si="1107">AVERAGE(H140,L141)</f>
        <v>0.495</v>
      </c>
      <c r="S140" s="32">
        <f t="shared" ref="S140" si="1108">AVERAGE(I140,M141)</f>
        <v>0.26250000000000001</v>
      </c>
      <c r="T140" s="32">
        <f t="shared" ref="T140" si="1109">AVERAGE(J140,N141)</f>
        <v>0.13600000000000001</v>
      </c>
      <c r="U140" s="32">
        <f t="shared" ref="U140" si="1110">AVERAGE(K140,O141)</f>
        <v>0.2175</v>
      </c>
      <c r="V140" s="21">
        <f>Q140*Q141/'Advanced - Home'!$S$33</f>
        <v>100.479122162138</v>
      </c>
      <c r="W140" s="21">
        <f t="shared" ref="W140" si="1111">AVERAGE(V140:V141)</f>
        <v>100.47702763538661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106</v>
      </c>
      <c r="Z140" s="23">
        <f t="shared" ref="Z140" si="1112">Y141-Y140</f>
        <v>8</v>
      </c>
      <c r="AA140" s="23">
        <f t="shared" ref="AA140" si="1113">Y140+Y141</f>
        <v>220</v>
      </c>
      <c r="AB140" s="22">
        <f t="shared" ref="AB140" si="1114">D140-Z140</f>
        <v>-8</v>
      </c>
      <c r="AC140" s="22">
        <f t="shared" ref="AC140" si="1115">AA140-E140</f>
        <v>220</v>
      </c>
      <c r="AD140" s="22">
        <f t="shared" si="655"/>
        <v>106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0.58599999999999997</v>
      </c>
      <c r="I141" s="32">
        <f>VLOOKUP($C141,'Four Factors - Home'!$B:$O,8,FALSE)</f>
        <v>0.255</v>
      </c>
      <c r="J141" s="32">
        <f>VLOOKUP($C141,'Four Factors - Home'!$B:$O,9,FALSE)/100</f>
        <v>0.14300000000000002</v>
      </c>
      <c r="K141" s="32">
        <f>VLOOKUP($C141,'Four Factors - Home'!$B:$O,10,FALSE)/100</f>
        <v>0.22600000000000001</v>
      </c>
      <c r="L141" s="32">
        <f>VLOOKUP($C141,'Four Factors - Home'!$B:$O,11,FALSE)/100</f>
        <v>0.47499999999999998</v>
      </c>
      <c r="M141" s="32">
        <f>VLOOKUP($C141,'Four Factors - Home'!$B:$O,12,FALSE)</f>
        <v>0.251</v>
      </c>
      <c r="N141" s="32">
        <f>VLOOKUP($C141,'Four Factors - Home'!$B:$O,13,FALSE)/100</f>
        <v>0.14499999999999999</v>
      </c>
      <c r="O141" s="32">
        <f>VLOOKUP($C141,'Four Factors - Home'!$B:$O,14,FALSE)/100</f>
        <v>0.23800000000000002</v>
      </c>
      <c r="P141" s="21">
        <f>VLOOKUP($C141,'Advanced - Home'!B:T,18,FALSE)</f>
        <v>102.5</v>
      </c>
      <c r="Q141" s="21">
        <f>(P141+'Advanced - Home'!$S$33)/2</f>
        <v>100.63784556720685</v>
      </c>
      <c r="R141" s="32">
        <f t="shared" ref="R141" si="1119">AVERAGE(H141,L140)</f>
        <v>0.54749999999999999</v>
      </c>
      <c r="S141" s="32">
        <f t="shared" ref="S141" si="1120">AVERAGE(I141,M140)</f>
        <v>0.28500000000000003</v>
      </c>
      <c r="T141" s="32">
        <f t="shared" ref="T141" si="1121">AVERAGE(J141,N140)</f>
        <v>0.14400000000000002</v>
      </c>
      <c r="U141" s="32">
        <f t="shared" ref="U141" si="1122">AVERAGE(K141,O140)</f>
        <v>0.23350000000000001</v>
      </c>
      <c r="V141" s="21">
        <f>Q141*Q140/'Advanced - Road'!$S$33</f>
        <v>100.4749331086352</v>
      </c>
      <c r="W141" s="21">
        <f t="shared" ref="W141" si="1123">W140</f>
        <v>100.47702763538661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114</v>
      </c>
      <c r="Z141" s="23">
        <f t="shared" ref="Z141" si="1124">-Z140</f>
        <v>-8</v>
      </c>
      <c r="AA141" s="23">
        <f t="shared" ref="AA141" si="1125">AA140</f>
        <v>220</v>
      </c>
      <c r="AB141" s="22"/>
      <c r="AC141" s="22"/>
      <c r="AD141" s="22">
        <f t="shared" si="655"/>
        <v>114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0.51500000000000001</v>
      </c>
      <c r="I142" s="31">
        <f>VLOOKUP($C142,'Four Factors - Road'!$B:$O,8,FALSE)</f>
        <v>0.27400000000000002</v>
      </c>
      <c r="J142" s="31">
        <f>VLOOKUP($C142,'Four Factors - Road'!$B:$O,9,FALSE)/100</f>
        <v>0.127</v>
      </c>
      <c r="K142" s="31">
        <f>VLOOKUP($C142,'Four Factors - Road'!$B:$O,10,FALSE)/100</f>
        <v>0.19699999999999998</v>
      </c>
      <c r="L142" s="31">
        <f>VLOOKUP($C142,'Four Factors - Road'!$B:$O,11,FALSE)/100</f>
        <v>0.50900000000000001</v>
      </c>
      <c r="M142" s="31">
        <f>VLOOKUP($C142,'Four Factors - Road'!$B:$O,12,FALSE)</f>
        <v>0.315</v>
      </c>
      <c r="N142" s="31">
        <f>VLOOKUP($C142,'Four Factors - Road'!$B:$O,13,FALSE)/100</f>
        <v>0.14499999999999999</v>
      </c>
      <c r="O142" s="31">
        <f>VLOOKUP($C142,'Four Factors - Road'!$B:$O,14,FALSE)/100</f>
        <v>0.24100000000000002</v>
      </c>
      <c r="P142" s="17">
        <f>VLOOKUP($C142,'Advanced - Road'!B:T,18,FALSE)</f>
        <v>98.46</v>
      </c>
      <c r="Q142" s="17">
        <f>(P142+'Advanced - Road'!$S$33)/2</f>
        <v>98.61990467111535</v>
      </c>
      <c r="R142" s="31">
        <f t="shared" ref="R142" si="1127">AVERAGE(H142,L143)</f>
        <v>0.51500000000000001</v>
      </c>
      <c r="S142" s="31">
        <f t="shared" ref="S142" si="1128">AVERAGE(I142,M143)</f>
        <v>0.2555</v>
      </c>
      <c r="T142" s="31">
        <f t="shared" ref="T142" si="1129">AVERAGE(J142,N143)</f>
        <v>0.14000000000000001</v>
      </c>
      <c r="U142" s="31">
        <f t="shared" ref="U142" si="1130">AVERAGE(K142,O143)</f>
        <v>0.21949999999999997</v>
      </c>
      <c r="V142" s="17">
        <f>Q142*Q143/'Advanced - Home'!$S$33</f>
        <v>100.46414581974976</v>
      </c>
      <c r="W142" s="17">
        <f t="shared" ref="W142" si="1131">AVERAGE(V142:V143)</f>
        <v>100.46205160518609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108</v>
      </c>
      <c r="Z142" s="19">
        <f t="shared" ref="Z142" si="1132">Y143-Y142</f>
        <v>5</v>
      </c>
      <c r="AA142" s="19">
        <f t="shared" ref="AA142" si="1133">Y142+Y143</f>
        <v>221</v>
      </c>
      <c r="AB142" s="4">
        <f t="shared" ref="AB142" si="1134">D142-Z142</f>
        <v>-5</v>
      </c>
      <c r="AC142" s="4">
        <f t="shared" ref="AC142" si="1135">AA142-E142</f>
        <v>221</v>
      </c>
      <c r="AD142" s="4">
        <f t="shared" si="655"/>
        <v>108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0.54700000000000004</v>
      </c>
      <c r="I143" s="31">
        <f>VLOOKUP($C143,'Four Factors - Home'!$B:$O,8,FALSE)</f>
        <v>0.316</v>
      </c>
      <c r="J143" s="31">
        <f>VLOOKUP($C143,'Four Factors - Home'!$B:$O,9,FALSE)/100</f>
        <v>0.13500000000000001</v>
      </c>
      <c r="K143" s="31">
        <f>VLOOKUP($C143,'Four Factors - Home'!$B:$O,10,FALSE)/100</f>
        <v>0.253</v>
      </c>
      <c r="L143" s="31">
        <f>VLOOKUP($C143,'Four Factors - Home'!$B:$O,11,FALSE)/100</f>
        <v>0.51500000000000001</v>
      </c>
      <c r="M143" s="31">
        <f>VLOOKUP($C143,'Four Factors - Home'!$B:$O,12,FALSE)</f>
        <v>0.23699999999999999</v>
      </c>
      <c r="N143" s="31">
        <f>VLOOKUP($C143,'Four Factors - Home'!$B:$O,13,FALSE)/100</f>
        <v>0.153</v>
      </c>
      <c r="O143" s="31">
        <f>VLOOKUP($C143,'Four Factors - Home'!$B:$O,14,FALSE)/100</f>
        <v>0.24199999999999999</v>
      </c>
      <c r="P143" s="17">
        <f>VLOOKUP($C143,'Advanced - Home'!B:T,18,FALSE)</f>
        <v>102.47</v>
      </c>
      <c r="Q143" s="17">
        <f>(P143+'Advanced - Home'!$S$33)/2</f>
        <v>100.62284556720687</v>
      </c>
      <c r="R143" s="31">
        <f t="shared" ref="R143" si="1139">AVERAGE(H143,L142)</f>
        <v>0.52800000000000002</v>
      </c>
      <c r="S143" s="31">
        <f t="shared" ref="S143" si="1140">AVERAGE(I143,M142)</f>
        <v>0.3155</v>
      </c>
      <c r="T143" s="31">
        <f t="shared" ref="T143" si="1141">AVERAGE(J143,N142)</f>
        <v>0.14000000000000001</v>
      </c>
      <c r="U143" s="31">
        <f t="shared" ref="U143" si="1142">AVERAGE(K143,O142)</f>
        <v>0.247</v>
      </c>
      <c r="V143" s="17">
        <f>Q143*Q142/'Advanced - Road'!$S$33</f>
        <v>100.45995739062242</v>
      </c>
      <c r="W143" s="17">
        <f t="shared" ref="W143" si="1143">W142</f>
        <v>100.46205160518609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-5</v>
      </c>
      <c r="AA143" s="19">
        <f t="shared" ref="AA143" si="1145">AA142</f>
        <v>221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0.51500000000000001</v>
      </c>
      <c r="I144" s="32">
        <f>VLOOKUP($C144,'Four Factors - Road'!$B:$O,8,FALSE)</f>
        <v>0.27400000000000002</v>
      </c>
      <c r="J144" s="32">
        <f>VLOOKUP($C144,'Four Factors - Road'!$B:$O,9,FALSE)/100</f>
        <v>0.127</v>
      </c>
      <c r="K144" s="32">
        <f>VLOOKUP($C144,'Four Factors - Road'!$B:$O,10,FALSE)/100</f>
        <v>0.19699999999999998</v>
      </c>
      <c r="L144" s="32">
        <f>VLOOKUP($C144,'Four Factors - Road'!$B:$O,11,FALSE)/100</f>
        <v>0.50900000000000001</v>
      </c>
      <c r="M144" s="32">
        <f>VLOOKUP($C144,'Four Factors - Road'!$B:$O,12,FALSE)</f>
        <v>0.315</v>
      </c>
      <c r="N144" s="32">
        <f>VLOOKUP($C144,'Four Factors - Road'!$B:$O,13,FALSE)/100</f>
        <v>0.14499999999999999</v>
      </c>
      <c r="O144" s="32">
        <f>VLOOKUP($C144,'Four Factors - Road'!$B:$O,14,FALSE)/100</f>
        <v>0.24100000000000002</v>
      </c>
      <c r="P144" s="21">
        <f>VLOOKUP($C144,'Advanced - Road'!B:T,18,FALSE)</f>
        <v>98.46</v>
      </c>
      <c r="Q144" s="21">
        <f>(P144+'Advanced - Road'!$S$33)/2</f>
        <v>98.61990467111535</v>
      </c>
      <c r="R144" s="32">
        <f t="shared" ref="R144" si="1147">AVERAGE(H144,L145)</f>
        <v>0.504</v>
      </c>
      <c r="S144" s="32">
        <f t="shared" ref="S144" si="1148">AVERAGE(I144,M145)</f>
        <v>0.27300000000000002</v>
      </c>
      <c r="T144" s="32">
        <f t="shared" ref="T144" si="1149">AVERAGE(J144,N145)</f>
        <v>0.13650000000000001</v>
      </c>
      <c r="U144" s="32">
        <f t="shared" ref="U144" si="1150">AVERAGE(K144,O145)</f>
        <v>0.21799999999999997</v>
      </c>
      <c r="V144" s="21">
        <f>Q144*Q145/'Advanced - Home'!$S$33</f>
        <v>98.277599831062716</v>
      </c>
      <c r="W144" s="21">
        <f t="shared" ref="W144" si="1151">AVERAGE(V144:V145)</f>
        <v>98.275551195908662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0.52500000000000002</v>
      </c>
      <c r="I145" s="32">
        <f>VLOOKUP($C145,'Four Factors - Home'!$B:$O,8,FALSE)</f>
        <v>0.251</v>
      </c>
      <c r="J145" s="32">
        <f>VLOOKUP($C145,'Four Factors - Home'!$B:$O,9,FALSE)/100</f>
        <v>0.129</v>
      </c>
      <c r="K145" s="32">
        <f>VLOOKUP($C145,'Four Factors - Home'!$B:$O,10,FALSE)/100</f>
        <v>0.19699999999999998</v>
      </c>
      <c r="L145" s="32">
        <f>VLOOKUP($C145,'Four Factors - Home'!$B:$O,11,FALSE)/100</f>
        <v>0.49299999999999999</v>
      </c>
      <c r="M145" s="32">
        <f>VLOOKUP($C145,'Four Factors - Home'!$B:$O,12,FALSE)</f>
        <v>0.27200000000000002</v>
      </c>
      <c r="N145" s="32">
        <f>VLOOKUP($C145,'Four Factors - Home'!$B:$O,13,FALSE)/100</f>
        <v>0.14599999999999999</v>
      </c>
      <c r="O145" s="32">
        <f>VLOOKUP($C145,'Four Factors - Home'!$B:$O,14,FALSE)/100</f>
        <v>0.23899999999999999</v>
      </c>
      <c r="P145" s="21">
        <f>VLOOKUP($C145,'Advanced - Home'!B:T,18,FALSE)</f>
        <v>98.09</v>
      </c>
      <c r="Q145" s="21">
        <f>(P145+'Advanced - Home'!$S$33)/2</f>
        <v>98.432845567206869</v>
      </c>
      <c r="R145" s="32">
        <f t="shared" ref="R145" si="1159">AVERAGE(H145,L144)</f>
        <v>0.51700000000000002</v>
      </c>
      <c r="S145" s="32">
        <f t="shared" ref="S145" si="1160">AVERAGE(I145,M144)</f>
        <v>0.28300000000000003</v>
      </c>
      <c r="T145" s="32">
        <f t="shared" ref="T145" si="1161">AVERAGE(J145,N144)</f>
        <v>0.13700000000000001</v>
      </c>
      <c r="U145" s="32">
        <f t="shared" ref="U145" si="1162">AVERAGE(K145,O144)</f>
        <v>0.219</v>
      </c>
      <c r="V145" s="21">
        <f>Q145*Q144/'Advanced - Road'!$S$33</f>
        <v>98.273502560754608</v>
      </c>
      <c r="W145" s="21">
        <f t="shared" ref="W145" si="1163">W144</f>
        <v>98.275551195908662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0.51500000000000001</v>
      </c>
      <c r="I146" s="31">
        <f>VLOOKUP($C146,'Four Factors - Road'!$B:$O,8,FALSE)</f>
        <v>0.27400000000000002</v>
      </c>
      <c r="J146" s="31">
        <f>VLOOKUP($C146,'Four Factors - Road'!$B:$O,9,FALSE)/100</f>
        <v>0.127</v>
      </c>
      <c r="K146" s="31">
        <f>VLOOKUP($C146,'Four Factors - Road'!$B:$O,10,FALSE)/100</f>
        <v>0.19699999999999998</v>
      </c>
      <c r="L146" s="31">
        <f>VLOOKUP($C146,'Four Factors - Road'!$B:$O,11,FALSE)/100</f>
        <v>0.50900000000000001</v>
      </c>
      <c r="M146" s="31">
        <f>VLOOKUP($C146,'Four Factors - Road'!$B:$O,12,FALSE)</f>
        <v>0.315</v>
      </c>
      <c r="N146" s="31">
        <f>VLOOKUP($C146,'Four Factors - Road'!$B:$O,13,FALSE)/100</f>
        <v>0.14499999999999999</v>
      </c>
      <c r="O146" s="31">
        <f>VLOOKUP($C146,'Four Factors - Road'!$B:$O,14,FALSE)/100</f>
        <v>0.24100000000000002</v>
      </c>
      <c r="P146" s="17">
        <f>VLOOKUP($C146,'Advanced - Road'!B:T,18,FALSE)</f>
        <v>98.46</v>
      </c>
      <c r="Q146" s="17">
        <f>(P146+'Advanced - Road'!$S$33)/2</f>
        <v>98.61990467111535</v>
      </c>
      <c r="R146" s="31">
        <f t="shared" ref="R146" si="1167">AVERAGE(H146,L147)</f>
        <v>0.501</v>
      </c>
      <c r="S146" s="31">
        <f t="shared" ref="S146" si="1168">AVERAGE(I146,M147)</f>
        <v>0.27550000000000002</v>
      </c>
      <c r="T146" s="31">
        <f t="shared" ref="T146" si="1169">AVERAGE(J146,N147)</f>
        <v>0.13700000000000001</v>
      </c>
      <c r="U146" s="31">
        <f t="shared" ref="U146" si="1170">AVERAGE(K146,O147)</f>
        <v>0.21599999999999997</v>
      </c>
      <c r="V146" s="17">
        <f>Q146*Q147/'Advanced - Home'!$S$33</f>
        <v>98.417379026686532</v>
      </c>
      <c r="W146" s="17">
        <f t="shared" ref="W146" si="1171">AVERAGE(V146:V147)</f>
        <v>98.415327477780266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105</v>
      </c>
      <c r="Z146" s="19">
        <f t="shared" ref="Z146" si="1172">Y147-Y146</f>
        <v>5</v>
      </c>
      <c r="AA146" s="19">
        <f t="shared" ref="AA146" si="1173">Y146+Y147</f>
        <v>215</v>
      </c>
      <c r="AB146" s="4">
        <f t="shared" ref="AB146" si="1174">D146-Z146</f>
        <v>-5</v>
      </c>
      <c r="AC146" s="4">
        <f t="shared" ref="AC146" si="1175">AA146-E146</f>
        <v>215</v>
      </c>
      <c r="AD146" s="4">
        <f t="shared" si="655"/>
        <v>105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0.31</v>
      </c>
      <c r="J147" s="31">
        <f>VLOOKUP($C147,'Four Factors - Home'!$B:$O,9,FALSE)/100</f>
        <v>0.13600000000000001</v>
      </c>
      <c r="K147" s="31">
        <f>VLOOKUP($C147,'Four Factors - Home'!$B:$O,10,FALSE)/100</f>
        <v>0.21600000000000003</v>
      </c>
      <c r="L147" s="31">
        <f>VLOOKUP($C147,'Four Factors - Home'!$B:$O,11,FALSE)/100</f>
        <v>0.48700000000000004</v>
      </c>
      <c r="M147" s="31">
        <f>VLOOKUP($C147,'Four Factors - Home'!$B:$O,12,FALSE)</f>
        <v>0.27700000000000002</v>
      </c>
      <c r="N147" s="31">
        <f>VLOOKUP($C147,'Four Factors - Home'!$B:$O,13,FALSE)/100</f>
        <v>0.14699999999999999</v>
      </c>
      <c r="O147" s="31">
        <f>VLOOKUP($C147,'Four Factors - Home'!$B:$O,14,FALSE)/100</f>
        <v>0.23499999999999999</v>
      </c>
      <c r="P147" s="17">
        <f>VLOOKUP($C147,'Advanced - Home'!B:T,18,FALSE)</f>
        <v>98.37</v>
      </c>
      <c r="Q147" s="17">
        <f>(P147+'Advanced - Home'!$S$33)/2</f>
        <v>98.572845567206855</v>
      </c>
      <c r="R147" s="31">
        <f t="shared" ref="R147" si="1179">AVERAGE(H147,L146)</f>
        <v>0.52449999999999997</v>
      </c>
      <c r="S147" s="31">
        <f t="shared" ref="S147" si="1180">AVERAGE(I147,M146)</f>
        <v>0.3125</v>
      </c>
      <c r="T147" s="31">
        <f t="shared" ref="T147" si="1181">AVERAGE(J147,N146)</f>
        <v>0.14050000000000001</v>
      </c>
      <c r="U147" s="31">
        <f t="shared" ref="U147" si="1182">AVERAGE(K147,O146)</f>
        <v>0.22850000000000004</v>
      </c>
      <c r="V147" s="17">
        <f>Q147*Q146/'Advanced - Road'!$S$33</f>
        <v>98.413275928874</v>
      </c>
      <c r="W147" s="17">
        <f t="shared" ref="W147" si="1183">W146</f>
        <v>98.415327477780266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-5</v>
      </c>
      <c r="AA147" s="19">
        <f t="shared" ref="AA147" si="1185">AA146</f>
        <v>215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0.51500000000000001</v>
      </c>
      <c r="I148" s="32">
        <f>VLOOKUP($C148,'Four Factors - Road'!$B:$O,8,FALSE)</f>
        <v>0.27400000000000002</v>
      </c>
      <c r="J148" s="32">
        <f>VLOOKUP($C148,'Four Factors - Road'!$B:$O,9,FALSE)/100</f>
        <v>0.127</v>
      </c>
      <c r="K148" s="32">
        <f>VLOOKUP($C148,'Four Factors - Road'!$B:$O,10,FALSE)/100</f>
        <v>0.19699999999999998</v>
      </c>
      <c r="L148" s="32">
        <f>VLOOKUP($C148,'Four Factors - Road'!$B:$O,11,FALSE)/100</f>
        <v>0.50900000000000001</v>
      </c>
      <c r="M148" s="32">
        <f>VLOOKUP($C148,'Four Factors - Road'!$B:$O,12,FALSE)</f>
        <v>0.315</v>
      </c>
      <c r="N148" s="32">
        <f>VLOOKUP($C148,'Four Factors - Road'!$B:$O,13,FALSE)/100</f>
        <v>0.14499999999999999</v>
      </c>
      <c r="O148" s="32">
        <f>VLOOKUP($C148,'Four Factors - Road'!$B:$O,14,FALSE)/100</f>
        <v>0.24100000000000002</v>
      </c>
      <c r="P148" s="21">
        <f>VLOOKUP($C148,'Advanced - Road'!B:T,18,FALSE)</f>
        <v>98.46</v>
      </c>
      <c r="Q148" s="21">
        <f>(P148+'Advanced - Road'!$S$33)/2</f>
        <v>98.61990467111535</v>
      </c>
      <c r="R148" s="32">
        <f t="shared" ref="R148" si="1187">AVERAGE(H148,L149)</f>
        <v>0.52500000000000002</v>
      </c>
      <c r="S148" s="32">
        <f t="shared" ref="S148" si="1188">AVERAGE(I148,M149)</f>
        <v>0.27550000000000002</v>
      </c>
      <c r="T148" s="32">
        <f t="shared" ref="T148" si="1189">AVERAGE(J148,N149)</f>
        <v>0.13500000000000001</v>
      </c>
      <c r="U148" s="32">
        <f t="shared" ref="U148" si="1190">AVERAGE(K148,O149)</f>
        <v>0.21449999999999997</v>
      </c>
      <c r="V148" s="21">
        <f>Q148*Q149/'Advanced - Home'!$S$33</f>
        <v>99.435770309088724</v>
      </c>
      <c r="W148" s="21">
        <f t="shared" ref="W148" si="1191">AVERAGE(V148:V149)</f>
        <v>99.433697531416328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0.51800000000000002</v>
      </c>
      <c r="I149" s="32">
        <f>VLOOKUP($C149,'Four Factors - Home'!$B:$O,8,FALSE)</f>
        <v>0.26300000000000001</v>
      </c>
      <c r="J149" s="32">
        <f>VLOOKUP($C149,'Four Factors - Home'!$B:$O,9,FALSE)/100</f>
        <v>0.14499999999999999</v>
      </c>
      <c r="K149" s="32">
        <f>VLOOKUP($C149,'Four Factors - Home'!$B:$O,10,FALSE)/100</f>
        <v>0.26100000000000001</v>
      </c>
      <c r="L149" s="32">
        <f>VLOOKUP($C149,'Four Factors - Home'!$B:$O,11,FALSE)/100</f>
        <v>0.53500000000000003</v>
      </c>
      <c r="M149" s="32">
        <f>VLOOKUP($C149,'Four Factors - Home'!$B:$O,12,FALSE)</f>
        <v>0.27700000000000002</v>
      </c>
      <c r="N149" s="32">
        <f>VLOOKUP($C149,'Four Factors - Home'!$B:$O,13,FALSE)/100</f>
        <v>0.14300000000000002</v>
      </c>
      <c r="O149" s="32">
        <f>VLOOKUP($C149,'Four Factors - Home'!$B:$O,14,FALSE)/100</f>
        <v>0.23199999999999998</v>
      </c>
      <c r="P149" s="21">
        <f>VLOOKUP($C149,'Advanced - Home'!B:T,18,FALSE)</f>
        <v>100.41</v>
      </c>
      <c r="Q149" s="21">
        <f>(P149+'Advanced - Home'!$S$33)/2</f>
        <v>99.592845567206865</v>
      </c>
      <c r="R149" s="32">
        <f t="shared" ref="R149" si="1199">AVERAGE(H149,L148)</f>
        <v>0.51350000000000007</v>
      </c>
      <c r="S149" s="32">
        <f t="shared" ref="S149" si="1200">AVERAGE(I149,M148)</f>
        <v>0.28900000000000003</v>
      </c>
      <c r="T149" s="32">
        <f t="shared" ref="T149" si="1201">AVERAGE(J149,N148)</f>
        <v>0.14499999999999999</v>
      </c>
      <c r="U149" s="32">
        <f t="shared" ref="U149" si="1202">AVERAGE(K149,O148)</f>
        <v>0.251</v>
      </c>
      <c r="V149" s="21">
        <f>Q149*Q148/'Advanced - Road'!$S$33</f>
        <v>99.431624753743947</v>
      </c>
      <c r="W149" s="21">
        <f t="shared" ref="W149" si="1203">W148</f>
        <v>99.433697531416328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0.51500000000000001</v>
      </c>
      <c r="I150" s="31">
        <f>VLOOKUP($C150,'Four Factors - Road'!$B:$O,8,FALSE)</f>
        <v>0.27400000000000002</v>
      </c>
      <c r="J150" s="31">
        <f>VLOOKUP($C150,'Four Factors - Road'!$B:$O,9,FALSE)/100</f>
        <v>0.127</v>
      </c>
      <c r="K150" s="31">
        <f>VLOOKUP($C150,'Four Factors - Road'!$B:$O,10,FALSE)/100</f>
        <v>0.19699999999999998</v>
      </c>
      <c r="L150" s="31">
        <f>VLOOKUP($C150,'Four Factors - Road'!$B:$O,11,FALSE)/100</f>
        <v>0.50900000000000001</v>
      </c>
      <c r="M150" s="31">
        <f>VLOOKUP($C150,'Four Factors - Road'!$B:$O,12,FALSE)</f>
        <v>0.315</v>
      </c>
      <c r="N150" s="31">
        <f>VLOOKUP($C150,'Four Factors - Road'!$B:$O,13,FALSE)/100</f>
        <v>0.14499999999999999</v>
      </c>
      <c r="O150" s="31">
        <f>VLOOKUP($C150,'Four Factors - Road'!$B:$O,14,FALSE)/100</f>
        <v>0.24100000000000002</v>
      </c>
      <c r="P150" s="17">
        <f>VLOOKUP($C150,'Advanced - Road'!B:T,18,FALSE)</f>
        <v>98.46</v>
      </c>
      <c r="Q150" s="17">
        <f>(P150+'Advanced - Road'!$S$33)/2</f>
        <v>98.61990467111535</v>
      </c>
      <c r="R150" s="31">
        <f t="shared" ref="R150" si="1207">AVERAGE(H150,L151)</f>
        <v>0.503</v>
      </c>
      <c r="S150" s="31">
        <f t="shared" ref="S150" si="1208">AVERAGE(I150,M151)</f>
        <v>0.314</v>
      </c>
      <c r="T150" s="31">
        <f t="shared" ref="T150" si="1209">AVERAGE(J150,N151)</f>
        <v>0.14050000000000001</v>
      </c>
      <c r="U150" s="31">
        <f t="shared" ref="U150" si="1210">AVERAGE(K150,O151)</f>
        <v>0.20449999999999999</v>
      </c>
      <c r="V150" s="17">
        <f>Q150*Q151/'Advanced - Home'!$S$33</f>
        <v>97.109445124777835</v>
      </c>
      <c r="W150" s="17">
        <f t="shared" ref="W150" si="1211">AVERAGE(V150:V151)</f>
        <v>97.107420840267267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104</v>
      </c>
      <c r="Z150" s="19">
        <f t="shared" ref="Z150" si="1212">Y151-Y150</f>
        <v>1</v>
      </c>
      <c r="AA150" s="19">
        <f t="shared" ref="AA150" si="1213">Y150+Y151</f>
        <v>209</v>
      </c>
      <c r="AB150" s="4">
        <f t="shared" ref="AB150" si="1214">D150-Z150</f>
        <v>-1</v>
      </c>
      <c r="AC150" s="4">
        <f t="shared" ref="AC150" si="1215">AA150-E150</f>
        <v>209</v>
      </c>
      <c r="AD150" s="4">
        <f t="shared" si="655"/>
        <v>104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0.47299999999999998</v>
      </c>
      <c r="I151" s="31">
        <f>VLOOKUP($C151,'Four Factors - Home'!$B:$O,8,FALSE)</f>
        <v>0.30299999999999999</v>
      </c>
      <c r="J151" s="31">
        <f>VLOOKUP($C151,'Four Factors - Home'!$B:$O,9,FALSE)/100</f>
        <v>0.14000000000000001</v>
      </c>
      <c r="K151" s="31">
        <f>VLOOKUP($C151,'Four Factors - Home'!$B:$O,10,FALSE)/100</f>
        <v>0.26500000000000001</v>
      </c>
      <c r="L151" s="31">
        <f>VLOOKUP($C151,'Four Factors - Home'!$B:$O,11,FALSE)/100</f>
        <v>0.49099999999999999</v>
      </c>
      <c r="M151" s="31">
        <f>VLOOKUP($C151,'Four Factors - Home'!$B:$O,12,FALSE)</f>
        <v>0.35399999999999998</v>
      </c>
      <c r="N151" s="31">
        <f>VLOOKUP($C151,'Four Factors - Home'!$B:$O,13,FALSE)/100</f>
        <v>0.154</v>
      </c>
      <c r="O151" s="31">
        <f>VLOOKUP($C151,'Four Factors - Home'!$B:$O,14,FALSE)/100</f>
        <v>0.21199999999999999</v>
      </c>
      <c r="P151" s="17">
        <f>VLOOKUP($C151,'Advanced - Home'!B:T,18,FALSE)</f>
        <v>95.75</v>
      </c>
      <c r="Q151" s="17">
        <f>(P151+'Advanced - Home'!$S$33)/2</f>
        <v>97.262845567206853</v>
      </c>
      <c r="R151" s="31">
        <f t="shared" ref="R151" si="1219">AVERAGE(H151,L150)</f>
        <v>0.49099999999999999</v>
      </c>
      <c r="S151" s="31">
        <f t="shared" ref="S151" si="1220">AVERAGE(I151,M150)</f>
        <v>0.309</v>
      </c>
      <c r="T151" s="31">
        <f t="shared" ref="T151" si="1221">AVERAGE(J151,N150)</f>
        <v>0.14250000000000002</v>
      </c>
      <c r="U151" s="31">
        <f t="shared" ref="U151" si="1222">AVERAGE(K151,O150)</f>
        <v>0.253</v>
      </c>
      <c r="V151" s="17">
        <f>Q151*Q150/'Advanced - Road'!$S$33</f>
        <v>97.105396555756698</v>
      </c>
      <c r="W151" s="17">
        <f t="shared" ref="W151" si="1223">W150</f>
        <v>97.107420840267267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105</v>
      </c>
      <c r="Z151" s="19">
        <f t="shared" ref="Z151" si="1224">-Z150</f>
        <v>-1</v>
      </c>
      <c r="AA151" s="19">
        <f t="shared" ref="AA151" si="1225">AA150</f>
        <v>209</v>
      </c>
      <c r="AB151" s="4"/>
      <c r="AC151" s="4"/>
      <c r="AD151" s="4">
        <f t="shared" si="655"/>
        <v>105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0.51500000000000001</v>
      </c>
      <c r="I152" s="32">
        <f>VLOOKUP($C152,'Four Factors - Road'!$B:$O,8,FALSE)</f>
        <v>0.27400000000000002</v>
      </c>
      <c r="J152" s="32">
        <f>VLOOKUP($C152,'Four Factors - Road'!$B:$O,9,FALSE)/100</f>
        <v>0.127</v>
      </c>
      <c r="K152" s="32">
        <f>VLOOKUP($C152,'Four Factors - Road'!$B:$O,10,FALSE)/100</f>
        <v>0.19699999999999998</v>
      </c>
      <c r="L152" s="32">
        <f>VLOOKUP($C152,'Four Factors - Road'!$B:$O,11,FALSE)/100</f>
        <v>0.50900000000000001</v>
      </c>
      <c r="M152" s="32">
        <f>VLOOKUP($C152,'Four Factors - Road'!$B:$O,12,FALSE)</f>
        <v>0.315</v>
      </c>
      <c r="N152" s="32">
        <f>VLOOKUP($C152,'Four Factors - Road'!$B:$O,13,FALSE)/100</f>
        <v>0.14499999999999999</v>
      </c>
      <c r="O152" s="32">
        <f>VLOOKUP($C152,'Four Factors - Road'!$B:$O,14,FALSE)/100</f>
        <v>0.24100000000000002</v>
      </c>
      <c r="P152" s="21">
        <f>VLOOKUP($C152,'Advanced - Road'!B:T,18,FALSE)</f>
        <v>98.46</v>
      </c>
      <c r="Q152" s="21">
        <f>(P152+'Advanced - Road'!$S$33)/2</f>
        <v>98.61990467111535</v>
      </c>
      <c r="R152" s="32">
        <f t="shared" ref="R152" si="1227">AVERAGE(H152,L153)</f>
        <v>0.503</v>
      </c>
      <c r="S152" s="32">
        <f t="shared" ref="S152" si="1228">AVERAGE(I152,M153)</f>
        <v>0.26950000000000002</v>
      </c>
      <c r="T152" s="32">
        <f t="shared" ref="T152" si="1229">AVERAGE(J152,N153)</f>
        <v>0.1305</v>
      </c>
      <c r="U152" s="32">
        <f t="shared" ref="U152" si="1230">AVERAGE(K152,O153)</f>
        <v>0.21149999999999999</v>
      </c>
      <c r="V152" s="21">
        <f>Q152*Q153/'Advanced - Home'!$S$33</f>
        <v>98.222686575639059</v>
      </c>
      <c r="W152" s="21">
        <f t="shared" ref="W152" si="1231">AVERAGE(V152:V153)</f>
        <v>98.220639085173374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0.53700000000000003</v>
      </c>
      <c r="I153" s="32">
        <f>VLOOKUP($C153,'Four Factors - Home'!$B:$O,8,FALSE)</f>
        <v>0.27100000000000002</v>
      </c>
      <c r="J153" s="32">
        <f>VLOOKUP($C153,'Four Factors - Home'!$B:$O,9,FALSE)/100</f>
        <v>0.13800000000000001</v>
      </c>
      <c r="K153" s="32">
        <f>VLOOKUP($C153,'Four Factors - Home'!$B:$O,10,FALSE)/100</f>
        <v>0.22699999999999998</v>
      </c>
      <c r="L153" s="32">
        <f>VLOOKUP($C153,'Four Factors - Home'!$B:$O,11,FALSE)/100</f>
        <v>0.49099999999999999</v>
      </c>
      <c r="M153" s="32">
        <f>VLOOKUP($C153,'Four Factors - Home'!$B:$O,12,FALSE)</f>
        <v>0.26500000000000001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0.22600000000000001</v>
      </c>
      <c r="P153" s="21">
        <f>VLOOKUP($C153,'Advanced - Home'!B:T,18,FALSE)</f>
        <v>97.98</v>
      </c>
      <c r="Q153" s="21">
        <f>(P153+'Advanced - Home'!$S$33)/2</f>
        <v>98.377845567206862</v>
      </c>
      <c r="R153" s="32">
        <f t="shared" ref="R153" si="1239">AVERAGE(H153,L152)</f>
        <v>0.52300000000000002</v>
      </c>
      <c r="S153" s="32">
        <f t="shared" ref="S153" si="1240">AVERAGE(I153,M152)</f>
        <v>0.29300000000000004</v>
      </c>
      <c r="T153" s="32">
        <f t="shared" ref="T153" si="1241">AVERAGE(J153,N152)</f>
        <v>0.14150000000000001</v>
      </c>
      <c r="U153" s="32">
        <f t="shared" ref="U153" si="1242">AVERAGE(K153,O152)</f>
        <v>0.23399999999999999</v>
      </c>
      <c r="V153" s="21">
        <f>Q153*Q152/'Advanced - Road'!$S$33</f>
        <v>98.218591594707689</v>
      </c>
      <c r="W153" s="21">
        <f t="shared" ref="W153" si="1243">W152</f>
        <v>98.220639085173374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0.51500000000000001</v>
      </c>
      <c r="I154" s="31">
        <f>VLOOKUP($C154,'Four Factors - Road'!$B:$O,8,FALSE)</f>
        <v>0.27400000000000002</v>
      </c>
      <c r="J154" s="31">
        <f>VLOOKUP($C154,'Four Factors - Road'!$B:$O,9,FALSE)/100</f>
        <v>0.127</v>
      </c>
      <c r="K154" s="31">
        <f>VLOOKUP($C154,'Four Factors - Road'!$B:$O,10,FALSE)/100</f>
        <v>0.19699999999999998</v>
      </c>
      <c r="L154" s="31">
        <f>VLOOKUP($C154,'Four Factors - Road'!$B:$O,11,FALSE)/100</f>
        <v>0.50900000000000001</v>
      </c>
      <c r="M154" s="31">
        <f>VLOOKUP($C154,'Four Factors - Road'!$B:$O,12,FALSE)</f>
        <v>0.315</v>
      </c>
      <c r="N154" s="31">
        <f>VLOOKUP($C154,'Four Factors - Road'!$B:$O,13,FALSE)/100</f>
        <v>0.14499999999999999</v>
      </c>
      <c r="O154" s="31">
        <f>VLOOKUP($C154,'Four Factors - Road'!$B:$O,14,FALSE)/100</f>
        <v>0.24100000000000002</v>
      </c>
      <c r="P154" s="17">
        <f>VLOOKUP($C154,'Advanced - Road'!B:T,18,FALSE)</f>
        <v>98.46</v>
      </c>
      <c r="Q154" s="17">
        <f>(P154+'Advanced - Road'!$S$33)/2</f>
        <v>98.61990467111535</v>
      </c>
      <c r="R154" s="31">
        <f t="shared" ref="R154" si="1247">AVERAGE(H154,L155)</f>
        <v>0.51800000000000002</v>
      </c>
      <c r="S154" s="31">
        <f t="shared" ref="S154" si="1248">AVERAGE(I154,M155)</f>
        <v>0.28549999999999998</v>
      </c>
      <c r="T154" s="31">
        <f t="shared" ref="T154" si="1249">AVERAGE(J154,N155)</f>
        <v>0.14500000000000002</v>
      </c>
      <c r="U154" s="31">
        <f t="shared" ref="U154" si="1250">AVERAGE(K154,O155)</f>
        <v>0.21549999999999997</v>
      </c>
      <c r="V154" s="17">
        <f>Q154*Q155/'Advanced - Home'!$S$33</f>
        <v>98.217694461509637</v>
      </c>
      <c r="W154" s="17">
        <f t="shared" ref="W154" si="1251">AVERAGE(V154:V155)</f>
        <v>98.215647075106531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107</v>
      </c>
      <c r="Z154" s="19">
        <f t="shared" ref="Z154" si="1252">Y155-Y154</f>
        <v>2</v>
      </c>
      <c r="AA154" s="19">
        <f t="shared" ref="AA154" si="1253">Y154+Y155</f>
        <v>216</v>
      </c>
      <c r="AB154" s="4">
        <f t="shared" ref="AB154" si="1254">D154-Z154</f>
        <v>-2</v>
      </c>
      <c r="AC154" s="4">
        <f t="shared" ref="AC154" si="1255">AA154-E154</f>
        <v>216</v>
      </c>
      <c r="AD154" s="4">
        <f t="shared" si="655"/>
        <v>107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0.53400000000000003</v>
      </c>
      <c r="I155" s="31">
        <f>VLOOKUP($C155,'Four Factors - Home'!$B:$O,8,FALSE)</f>
        <v>0.30099999999999999</v>
      </c>
      <c r="J155" s="31">
        <f>VLOOKUP($C155,'Four Factors - Home'!$B:$O,9,FALSE)/100</f>
        <v>0.14199999999999999</v>
      </c>
      <c r="K155" s="31">
        <f>VLOOKUP($C155,'Four Factors - Home'!$B:$O,10,FALSE)/100</f>
        <v>0.214</v>
      </c>
      <c r="L155" s="31">
        <f>VLOOKUP($C155,'Four Factors - Home'!$B:$O,11,FALSE)/100</f>
        <v>0.52100000000000002</v>
      </c>
      <c r="M155" s="31">
        <f>VLOOKUP($C155,'Four Factors - Home'!$B:$O,12,FALSE)</f>
        <v>0.29699999999999999</v>
      </c>
      <c r="N155" s="31">
        <f>VLOOKUP($C155,'Four Factors - Home'!$B:$O,13,FALSE)/100</f>
        <v>0.16300000000000001</v>
      </c>
      <c r="O155" s="31">
        <f>VLOOKUP($C155,'Four Factors - Home'!$B:$O,14,FALSE)/100</f>
        <v>0.23399999999999999</v>
      </c>
      <c r="P155" s="17">
        <f>VLOOKUP($C155,'Advanced - Home'!B:T,18,FALSE)</f>
        <v>97.97</v>
      </c>
      <c r="Q155" s="17">
        <f>(P155+'Advanced - Home'!$S$33)/2</f>
        <v>98.372845567206866</v>
      </c>
      <c r="R155" s="31">
        <f t="shared" ref="R155" si="1259">AVERAGE(H155,L154)</f>
        <v>0.52150000000000007</v>
      </c>
      <c r="S155" s="31">
        <f t="shared" ref="S155" si="1260">AVERAGE(I155,M154)</f>
        <v>0.308</v>
      </c>
      <c r="T155" s="31">
        <f t="shared" ref="T155" si="1261">AVERAGE(J155,N154)</f>
        <v>0.14349999999999999</v>
      </c>
      <c r="U155" s="31">
        <f t="shared" ref="U155" si="1262">AVERAGE(K155,O154)</f>
        <v>0.22750000000000001</v>
      </c>
      <c r="V155" s="17">
        <f>Q155*Q154/'Advanced - Road'!$S$33</f>
        <v>98.213599688703425</v>
      </c>
      <c r="W155" s="17">
        <f t="shared" ref="W155" si="1263">W154</f>
        <v>98.215647075106531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-2</v>
      </c>
      <c r="AA155" s="19">
        <f t="shared" ref="AA155" si="1265">AA154</f>
        <v>216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0.51500000000000001</v>
      </c>
      <c r="I156" s="32">
        <f>VLOOKUP($C156,'Four Factors - Road'!$B:$O,8,FALSE)</f>
        <v>0.27400000000000002</v>
      </c>
      <c r="J156" s="32">
        <f>VLOOKUP($C156,'Four Factors - Road'!$B:$O,9,FALSE)/100</f>
        <v>0.127</v>
      </c>
      <c r="K156" s="32">
        <f>VLOOKUP($C156,'Four Factors - Road'!$B:$O,10,FALSE)/100</f>
        <v>0.19699999999999998</v>
      </c>
      <c r="L156" s="32">
        <f>VLOOKUP($C156,'Four Factors - Road'!$B:$O,11,FALSE)/100</f>
        <v>0.50900000000000001</v>
      </c>
      <c r="M156" s="32">
        <f>VLOOKUP($C156,'Four Factors - Road'!$B:$O,12,FALSE)</f>
        <v>0.315</v>
      </c>
      <c r="N156" s="32">
        <f>VLOOKUP($C156,'Four Factors - Road'!$B:$O,13,FALSE)/100</f>
        <v>0.14499999999999999</v>
      </c>
      <c r="O156" s="32">
        <f>VLOOKUP($C156,'Four Factors - Road'!$B:$O,14,FALSE)/100</f>
        <v>0.24100000000000002</v>
      </c>
      <c r="P156" s="21">
        <f>VLOOKUP($C156,'Advanced - Road'!B:T,18,FALSE)</f>
        <v>98.46</v>
      </c>
      <c r="Q156" s="21">
        <f>(P156+'Advanced - Road'!$S$33)/2</f>
        <v>98.61990467111535</v>
      </c>
      <c r="R156" s="32">
        <f t="shared" ref="R156" si="1267">AVERAGE(H156,L157)</f>
        <v>0.52049999999999996</v>
      </c>
      <c r="S156" s="32">
        <f t="shared" ref="S156" si="1268">AVERAGE(I156,M157)</f>
        <v>0.27300000000000002</v>
      </c>
      <c r="T156" s="32">
        <f t="shared" ref="T156" si="1269">AVERAGE(J156,N157)</f>
        <v>0.13950000000000001</v>
      </c>
      <c r="U156" s="32">
        <f t="shared" ref="U156" si="1270">AVERAGE(K156,O157)</f>
        <v>0.20699999999999999</v>
      </c>
      <c r="V156" s="21">
        <f>Q156*Q157/'Advanced - Home'!$S$33</f>
        <v>97.638609222496612</v>
      </c>
      <c r="W156" s="21">
        <f t="shared" ref="W156" si="1271">AVERAGE(V156:V157)</f>
        <v>97.63657390735267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106</v>
      </c>
      <c r="Z156" s="23">
        <f t="shared" ref="Z156" si="1272">Y157-Y156</f>
        <v>2</v>
      </c>
      <c r="AA156" s="23">
        <f t="shared" ref="AA156" si="1273">Y156+Y157</f>
        <v>214</v>
      </c>
      <c r="AB156" s="22">
        <f t="shared" ref="AB156" si="1274">D156-Z156</f>
        <v>-2</v>
      </c>
      <c r="AC156" s="22">
        <f t="shared" ref="AC156" si="1275">AA156-E156</f>
        <v>214</v>
      </c>
      <c r="AD156" s="22">
        <f t="shared" si="655"/>
        <v>106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0.29299999999999998</v>
      </c>
      <c r="J157" s="32">
        <f>VLOOKUP($C157,'Four Factors - Home'!$B:$O,9,FALSE)/100</f>
        <v>0.14899999999999999</v>
      </c>
      <c r="K157" s="32">
        <f>VLOOKUP($C157,'Four Factors - Home'!$B:$O,10,FALSE)/100</f>
        <v>0.27100000000000002</v>
      </c>
      <c r="L157" s="32">
        <f>VLOOKUP($C157,'Four Factors - Home'!$B:$O,11,FALSE)/100</f>
        <v>0.52600000000000002</v>
      </c>
      <c r="M157" s="32">
        <f>VLOOKUP($C157,'Four Factors - Home'!$B:$O,12,FALSE)</f>
        <v>0.27200000000000002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96.81</v>
      </c>
      <c r="Q157" s="21">
        <f>(P157+'Advanced - Home'!$S$33)/2</f>
        <v>97.792845567206854</v>
      </c>
      <c r="R157" s="32">
        <f t="shared" ref="R157" si="1279">AVERAGE(H157,L156)</f>
        <v>0.51649999999999996</v>
      </c>
      <c r="S157" s="32">
        <f t="shared" ref="S157" si="1280">AVERAGE(I157,M156)</f>
        <v>0.30399999999999999</v>
      </c>
      <c r="T157" s="32">
        <f t="shared" ref="T157" si="1281">AVERAGE(J157,N156)</f>
        <v>0.14699999999999999</v>
      </c>
      <c r="U157" s="32">
        <f t="shared" ref="U157" si="1282">AVERAGE(K157,O156)</f>
        <v>0.25600000000000001</v>
      </c>
      <c r="V157" s="21">
        <f>Q157*Q156/'Advanced - Road'!$S$33</f>
        <v>97.634538592208727</v>
      </c>
      <c r="W157" s="21">
        <f t="shared" ref="W157" si="1283">W156</f>
        <v>97.63657390735267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-2</v>
      </c>
      <c r="AA157" s="23">
        <f t="shared" ref="AA157" si="1285">AA156</f>
        <v>214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0.51500000000000001</v>
      </c>
      <c r="I158" s="31">
        <f>VLOOKUP($C158,'Four Factors - Road'!$B:$O,8,FALSE)</f>
        <v>0.27400000000000002</v>
      </c>
      <c r="J158" s="31">
        <f>VLOOKUP($C158,'Four Factors - Road'!$B:$O,9,FALSE)/100</f>
        <v>0.127</v>
      </c>
      <c r="K158" s="31">
        <f>VLOOKUP($C158,'Four Factors - Road'!$B:$O,10,FALSE)/100</f>
        <v>0.19699999999999998</v>
      </c>
      <c r="L158" s="31">
        <f>VLOOKUP($C158,'Four Factors - Road'!$B:$O,11,FALSE)/100</f>
        <v>0.50900000000000001</v>
      </c>
      <c r="M158" s="31">
        <f>VLOOKUP($C158,'Four Factors - Road'!$B:$O,12,FALSE)</f>
        <v>0.315</v>
      </c>
      <c r="N158" s="31">
        <f>VLOOKUP($C158,'Four Factors - Road'!$B:$O,13,FALSE)/100</f>
        <v>0.14499999999999999</v>
      </c>
      <c r="O158" s="31">
        <f>VLOOKUP($C158,'Four Factors - Road'!$B:$O,14,FALSE)/100</f>
        <v>0.24100000000000002</v>
      </c>
      <c r="P158" s="17">
        <f>VLOOKUP($C158,'Advanced - Road'!B:T,18,FALSE)</f>
        <v>98.46</v>
      </c>
      <c r="Q158" s="17">
        <f>(P158+'Advanced - Road'!$S$33)/2</f>
        <v>98.61990467111535</v>
      </c>
      <c r="R158" s="31">
        <f t="shared" ref="R158" si="1287">AVERAGE(H158,L159)</f>
        <v>0.50849999999999995</v>
      </c>
      <c r="S158" s="31">
        <f t="shared" ref="S158" si="1288">AVERAGE(I158,M159)</f>
        <v>0.26</v>
      </c>
      <c r="T158" s="31">
        <f t="shared" ref="T158" si="1289">AVERAGE(J158,N159)</f>
        <v>0.13</v>
      </c>
      <c r="U158" s="31">
        <f t="shared" ref="U158" si="1290">AVERAGE(K158,O159)</f>
        <v>0.20949999999999999</v>
      </c>
      <c r="V158" s="17">
        <f>Q158*Q159/'Advanced - Home'!$S$33</f>
        <v>99.495675678641788</v>
      </c>
      <c r="W158" s="17">
        <f t="shared" ref="W158" si="1291">AVERAGE(V158:V159)</f>
        <v>99.493601652218445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107</v>
      </c>
      <c r="Z158" s="19">
        <f t="shared" ref="Z158" si="1293">Y159-Y158</f>
        <v>1</v>
      </c>
      <c r="AA158" s="19">
        <f t="shared" ref="AA158" si="1294">Y158+Y159</f>
        <v>215</v>
      </c>
      <c r="AB158" s="4">
        <f t="shared" ref="AB158" si="1295">D158-Z158</f>
        <v>-1</v>
      </c>
      <c r="AC158" s="4">
        <f t="shared" ref="AC158" si="1296">AA158-E158</f>
        <v>215</v>
      </c>
      <c r="AD158" s="4">
        <f t="shared" ref="AD158:AD221" si="1297">Y158-X158</f>
        <v>107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0.50900000000000001</v>
      </c>
      <c r="I159" s="31">
        <f>VLOOKUP($C159,'Four Factors - Home'!$B:$O,8,FALSE)</f>
        <v>0.26100000000000001</v>
      </c>
      <c r="J159" s="31">
        <f>VLOOKUP($C159,'Four Factors - Home'!$B:$O,9,FALSE)/100</f>
        <v>0.12300000000000001</v>
      </c>
      <c r="K159" s="31">
        <f>VLOOKUP($C159,'Four Factors - Home'!$B:$O,10,FALSE)/100</f>
        <v>0.184</v>
      </c>
      <c r="L159" s="31">
        <f>VLOOKUP($C159,'Four Factors - Home'!$B:$O,11,FALSE)/100</f>
        <v>0.502</v>
      </c>
      <c r="M159" s="31">
        <f>VLOOKUP($C159,'Four Factors - Home'!$B:$O,12,FALSE)</f>
        <v>0.246</v>
      </c>
      <c r="N159" s="31">
        <f>VLOOKUP($C159,'Four Factors - Home'!$B:$O,13,FALSE)/100</f>
        <v>0.13300000000000001</v>
      </c>
      <c r="O159" s="31">
        <f>VLOOKUP($C159,'Four Factors - Home'!$B:$O,14,FALSE)/100</f>
        <v>0.222</v>
      </c>
      <c r="P159" s="17">
        <f>VLOOKUP($C159,'Advanced - Home'!B:T,18,FALSE)</f>
        <v>100.53</v>
      </c>
      <c r="Q159" s="17">
        <f>(P159+'Advanced - Home'!$S$33)/2</f>
        <v>99.652845567206867</v>
      </c>
      <c r="R159" s="31">
        <f t="shared" ref="R159" si="1301">AVERAGE(H159,L158)</f>
        <v>0.50900000000000001</v>
      </c>
      <c r="S159" s="31">
        <f t="shared" ref="S159" si="1302">AVERAGE(I159,M158)</f>
        <v>0.28800000000000003</v>
      </c>
      <c r="T159" s="31">
        <f t="shared" ref="T159" si="1303">AVERAGE(J159,N158)</f>
        <v>0.13400000000000001</v>
      </c>
      <c r="U159" s="31">
        <f t="shared" ref="U159" si="1304">AVERAGE(K159,O158)</f>
        <v>0.21250000000000002</v>
      </c>
      <c r="V159" s="17">
        <f>Q159*Q158/'Advanced - Road'!$S$33</f>
        <v>99.491527625795115</v>
      </c>
      <c r="W159" s="17">
        <f t="shared" ref="W159" si="1305">W158</f>
        <v>99.493601652218445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-1</v>
      </c>
      <c r="AA159" s="19">
        <f t="shared" ref="AA159" si="1307">AA158</f>
        <v>215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0.51500000000000001</v>
      </c>
      <c r="I160" s="32">
        <f>VLOOKUP($C160,'Four Factors - Road'!$B:$O,8,FALSE)</f>
        <v>0.27400000000000002</v>
      </c>
      <c r="J160" s="32">
        <f>VLOOKUP($C160,'Four Factors - Road'!$B:$O,9,FALSE)/100</f>
        <v>0.127</v>
      </c>
      <c r="K160" s="32">
        <f>VLOOKUP($C160,'Four Factors - Road'!$B:$O,10,FALSE)/100</f>
        <v>0.19699999999999998</v>
      </c>
      <c r="L160" s="32">
        <f>VLOOKUP($C160,'Four Factors - Road'!$B:$O,11,FALSE)/100</f>
        <v>0.50900000000000001</v>
      </c>
      <c r="M160" s="32">
        <f>VLOOKUP($C160,'Four Factors - Road'!$B:$O,12,FALSE)</f>
        <v>0.315</v>
      </c>
      <c r="N160" s="32">
        <f>VLOOKUP($C160,'Four Factors - Road'!$B:$O,13,FALSE)/100</f>
        <v>0.14499999999999999</v>
      </c>
      <c r="O160" s="32">
        <f>VLOOKUP($C160,'Four Factors - Road'!$B:$O,14,FALSE)/100</f>
        <v>0.24100000000000002</v>
      </c>
      <c r="P160" s="21">
        <f>VLOOKUP($C160,'Advanced - Road'!B:T,18,FALSE)</f>
        <v>98.46</v>
      </c>
      <c r="Q160" s="21">
        <f>(P160+'Advanced - Road'!$S$33)/2</f>
        <v>98.61990467111535</v>
      </c>
      <c r="R160" s="32">
        <f t="shared" ref="R160" si="1309">AVERAGE(H160,L161)</f>
        <v>0.51049999999999995</v>
      </c>
      <c r="S160" s="32">
        <f t="shared" ref="S160" si="1310">AVERAGE(I160,M161)</f>
        <v>0.26950000000000002</v>
      </c>
      <c r="T160" s="32">
        <f t="shared" ref="T160" si="1311">AVERAGE(J160,N161)</f>
        <v>0.1285</v>
      </c>
      <c r="U160" s="32">
        <f t="shared" ref="U160" si="1312">AVERAGE(K160,O161)</f>
        <v>0.23299999999999998</v>
      </c>
      <c r="V160" s="21">
        <f>Q160*Q161/'Advanced - Home'!$S$33</f>
        <v>98.297568287580376</v>
      </c>
      <c r="W160" s="21">
        <f t="shared" ref="W160" si="1313">AVERAGE(V160:V161)</f>
        <v>98.295519236176006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108</v>
      </c>
      <c r="Z160" s="23">
        <f t="shared" ref="Z160" si="1314">Y161-Y160</f>
        <v>0</v>
      </c>
      <c r="AA160" s="23">
        <f t="shared" ref="AA160" si="1315">Y160+Y161</f>
        <v>216</v>
      </c>
      <c r="AB160" s="22">
        <f t="shared" ref="AB160" si="1316">D160-Z160</f>
        <v>0</v>
      </c>
      <c r="AC160" s="22">
        <f t="shared" ref="AC160" si="1317">AA160-E160</f>
        <v>216</v>
      </c>
      <c r="AD160" s="22">
        <f t="shared" si="1297"/>
        <v>108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0.51700000000000002</v>
      </c>
      <c r="I161" s="32">
        <f>VLOOKUP($C161,'Four Factors - Home'!$B:$O,8,FALSE)</f>
        <v>0.23</v>
      </c>
      <c r="J161" s="32">
        <f>VLOOKUP($C161,'Four Factors - Home'!$B:$O,9,FALSE)/100</f>
        <v>0.14300000000000002</v>
      </c>
      <c r="K161" s="32">
        <f>VLOOKUP($C161,'Four Factors - Home'!$B:$O,10,FALSE)/100</f>
        <v>0.26700000000000002</v>
      </c>
      <c r="L161" s="32">
        <f>VLOOKUP($C161,'Four Factors - Home'!$B:$O,11,FALSE)/100</f>
        <v>0.50600000000000001</v>
      </c>
      <c r="M161" s="32">
        <f>VLOOKUP($C161,'Four Factors - Home'!$B:$O,12,FALSE)</f>
        <v>0.26500000000000001</v>
      </c>
      <c r="N161" s="32">
        <f>VLOOKUP($C161,'Four Factors - Home'!$B:$O,13,FALSE)/100</f>
        <v>0.13</v>
      </c>
      <c r="O161" s="32">
        <f>VLOOKUP($C161,'Four Factors - Home'!$B:$O,14,FALSE)/100</f>
        <v>0.26899999999999996</v>
      </c>
      <c r="P161" s="21">
        <f>VLOOKUP($C161,'Advanced - Home'!B:T,18,FALSE)</f>
        <v>98.13</v>
      </c>
      <c r="Q161" s="21">
        <f>(P161+'Advanced - Home'!$S$33)/2</f>
        <v>98.45284556720685</v>
      </c>
      <c r="R161" s="32">
        <f t="shared" ref="R161" si="1321">AVERAGE(H161,L160)</f>
        <v>0.51300000000000001</v>
      </c>
      <c r="S161" s="32">
        <f t="shared" ref="S161" si="1322">AVERAGE(I161,M160)</f>
        <v>0.27250000000000002</v>
      </c>
      <c r="T161" s="32">
        <f t="shared" ref="T161" si="1323">AVERAGE(J161,N160)</f>
        <v>0.14400000000000002</v>
      </c>
      <c r="U161" s="32">
        <f t="shared" ref="U161" si="1324">AVERAGE(K161,O160)</f>
        <v>0.254</v>
      </c>
      <c r="V161" s="21">
        <f>Q161*Q160/'Advanced - Road'!$S$33</f>
        <v>98.293470184771635</v>
      </c>
      <c r="W161" s="21">
        <f t="shared" ref="W161" si="1325">W160</f>
        <v>98.295519236176006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0</v>
      </c>
      <c r="AA161" s="23">
        <f t="shared" ref="AA161" si="1327">AA160</f>
        <v>216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0.51500000000000001</v>
      </c>
      <c r="I162" s="31">
        <f>VLOOKUP($C162,'Four Factors - Road'!$B:$O,8,FALSE)</f>
        <v>0.27400000000000002</v>
      </c>
      <c r="J162" s="31">
        <f>VLOOKUP($C162,'Four Factors - Road'!$B:$O,9,FALSE)/100</f>
        <v>0.127</v>
      </c>
      <c r="K162" s="31">
        <f>VLOOKUP($C162,'Four Factors - Road'!$B:$O,10,FALSE)/100</f>
        <v>0.19699999999999998</v>
      </c>
      <c r="L162" s="31">
        <f>VLOOKUP($C162,'Four Factors - Road'!$B:$O,11,FALSE)/100</f>
        <v>0.50900000000000001</v>
      </c>
      <c r="M162" s="31">
        <f>VLOOKUP($C162,'Four Factors - Road'!$B:$O,12,FALSE)</f>
        <v>0.315</v>
      </c>
      <c r="N162" s="31">
        <f>VLOOKUP($C162,'Four Factors - Road'!$B:$O,13,FALSE)/100</f>
        <v>0.14499999999999999</v>
      </c>
      <c r="O162" s="31">
        <f>VLOOKUP($C162,'Four Factors - Road'!$B:$O,14,FALSE)/100</f>
        <v>0.24100000000000002</v>
      </c>
      <c r="P162" s="17">
        <f>VLOOKUP($C162,'Advanced - Road'!B:T,18,FALSE)</f>
        <v>98.46</v>
      </c>
      <c r="Q162" s="17">
        <f>(P162+'Advanced - Road'!$S$33)/2</f>
        <v>98.61990467111535</v>
      </c>
      <c r="R162" s="31">
        <f t="shared" ref="R162" si="1329">AVERAGE(H162,L163)</f>
        <v>0.50750000000000006</v>
      </c>
      <c r="S162" s="31">
        <f t="shared" ref="S162" si="1330">AVERAGE(I162,M163)</f>
        <v>0.27200000000000002</v>
      </c>
      <c r="T162" s="31">
        <f t="shared" ref="T162" si="1331">AVERAGE(J162,N163)</f>
        <v>0.13100000000000001</v>
      </c>
      <c r="U162" s="31">
        <f t="shared" ref="U162" si="1332">AVERAGE(K162,O163)</f>
        <v>0.21049999999999996</v>
      </c>
      <c r="V162" s="17">
        <f>Q162*Q163/'Advanced - Home'!$S$33</f>
        <v>99.410809738441614</v>
      </c>
      <c r="W162" s="17">
        <f t="shared" ref="W162" si="1333">AVERAGE(V162:V163)</f>
        <v>99.408737481082113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107</v>
      </c>
      <c r="Z162" s="19">
        <f t="shared" ref="Z162" si="1334">Y163-Y162</f>
        <v>3</v>
      </c>
      <c r="AA162" s="19">
        <f t="shared" ref="AA162" si="1335">Y162+Y163</f>
        <v>217</v>
      </c>
      <c r="AB162" s="4">
        <f t="shared" ref="AB162" si="1336">D162-Z162</f>
        <v>-3</v>
      </c>
      <c r="AC162" s="4">
        <f t="shared" ref="AC162" si="1337">AA162-E162</f>
        <v>217</v>
      </c>
      <c r="AD162" s="4">
        <f t="shared" si="1297"/>
        <v>107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0.52</v>
      </c>
      <c r="I163" s="31">
        <f>VLOOKUP($C163,'Four Factors - Home'!$B:$O,8,FALSE)</f>
        <v>0.30199999999999999</v>
      </c>
      <c r="J163" s="31">
        <f>VLOOKUP($C163,'Four Factors - Home'!$B:$O,9,FALSE)/100</f>
        <v>0.14599999999999999</v>
      </c>
      <c r="K163" s="31">
        <f>VLOOKUP($C163,'Four Factors - Home'!$B:$O,10,FALSE)/100</f>
        <v>0.27300000000000002</v>
      </c>
      <c r="L163" s="31">
        <f>VLOOKUP($C163,'Four Factors - Home'!$B:$O,11,FALSE)/100</f>
        <v>0.5</v>
      </c>
      <c r="M163" s="31">
        <f>VLOOKUP($C163,'Four Factors - Home'!$B:$O,12,FALSE)</f>
        <v>0.27</v>
      </c>
      <c r="N163" s="31">
        <f>VLOOKUP($C163,'Four Factors - Home'!$B:$O,13,FALSE)/100</f>
        <v>0.13500000000000001</v>
      </c>
      <c r="O163" s="31">
        <f>VLOOKUP($C163,'Four Factors - Home'!$B:$O,14,FALSE)/100</f>
        <v>0.22399999999999998</v>
      </c>
      <c r="P163" s="17">
        <f>VLOOKUP($C163,'Advanced - Home'!B:T,18,FALSE)</f>
        <v>100.36</v>
      </c>
      <c r="Q163" s="17">
        <f>(P163+'Advanced - Home'!$S$33)/2</f>
        <v>99.567845567206859</v>
      </c>
      <c r="R163" s="31">
        <f t="shared" ref="R163" si="1341">AVERAGE(H163,L162)</f>
        <v>0.51449999999999996</v>
      </c>
      <c r="S163" s="31">
        <f t="shared" ref="S163" si="1342">AVERAGE(I163,M162)</f>
        <v>0.3085</v>
      </c>
      <c r="T163" s="31">
        <f t="shared" ref="T163" si="1343">AVERAGE(J163,N162)</f>
        <v>0.14549999999999999</v>
      </c>
      <c r="U163" s="31">
        <f t="shared" ref="U163" si="1344">AVERAGE(K163,O162)</f>
        <v>0.25700000000000001</v>
      </c>
      <c r="V163" s="17">
        <f>Q163*Q162/'Advanced - Road'!$S$33</f>
        <v>99.406665223722626</v>
      </c>
      <c r="W163" s="17">
        <f t="shared" ref="W163" si="1345">W162</f>
        <v>99.408737481082113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-3</v>
      </c>
      <c r="AA163" s="19">
        <f t="shared" ref="AA163" si="1347">AA162</f>
        <v>217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0.51500000000000001</v>
      </c>
      <c r="I164" s="32">
        <f>VLOOKUP($C164,'Four Factors - Road'!$B:$O,8,FALSE)</f>
        <v>0.27400000000000002</v>
      </c>
      <c r="J164" s="32">
        <f>VLOOKUP($C164,'Four Factors - Road'!$B:$O,9,FALSE)/100</f>
        <v>0.127</v>
      </c>
      <c r="K164" s="32">
        <f>VLOOKUP($C164,'Four Factors - Road'!$B:$O,10,FALSE)/100</f>
        <v>0.19699999999999998</v>
      </c>
      <c r="L164" s="32">
        <f>VLOOKUP($C164,'Four Factors - Road'!$B:$O,11,FALSE)/100</f>
        <v>0.50900000000000001</v>
      </c>
      <c r="M164" s="32">
        <f>VLOOKUP($C164,'Four Factors - Road'!$B:$O,12,FALSE)</f>
        <v>0.315</v>
      </c>
      <c r="N164" s="32">
        <f>VLOOKUP($C164,'Four Factors - Road'!$B:$O,13,FALSE)/100</f>
        <v>0.14499999999999999</v>
      </c>
      <c r="O164" s="32">
        <f>VLOOKUP($C164,'Four Factors - Road'!$B:$O,14,FALSE)/100</f>
        <v>0.24100000000000002</v>
      </c>
      <c r="P164" s="21">
        <f>VLOOKUP($C164,'Advanced - Road'!B:T,18,FALSE)</f>
        <v>98.46</v>
      </c>
      <c r="Q164" s="21">
        <f>(P164+'Advanced - Road'!$S$33)/2</f>
        <v>98.61990467111535</v>
      </c>
      <c r="R164" s="32">
        <f t="shared" ref="R164" si="1349">AVERAGE(H164,L165)</f>
        <v>0.51150000000000007</v>
      </c>
      <c r="S164" s="32">
        <f t="shared" ref="S164" si="1350">AVERAGE(I164,M165)</f>
        <v>0.27200000000000002</v>
      </c>
      <c r="T164" s="32">
        <f t="shared" ref="T164" si="1351">AVERAGE(J164,N165)</f>
        <v>0.13250000000000001</v>
      </c>
      <c r="U164" s="32">
        <f t="shared" ref="U164" si="1352">AVERAGE(K164,O165)</f>
        <v>0.21249999999999999</v>
      </c>
      <c r="V164" s="21">
        <f>Q164*Q165/'Advanced - Home'!$S$33</f>
        <v>98.057946809368119</v>
      </c>
      <c r="W164" s="21">
        <f t="shared" ref="W164" si="1353">AVERAGE(V164:V165)</f>
        <v>98.05590275296754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0.47499999999999998</v>
      </c>
      <c r="I165" s="32">
        <f>VLOOKUP($C165,'Four Factors - Home'!$B:$O,8,FALSE)</f>
        <v>0.26700000000000002</v>
      </c>
      <c r="J165" s="32">
        <f>VLOOKUP($C165,'Four Factors - Home'!$B:$O,9,FALSE)/100</f>
        <v>0.13100000000000001</v>
      </c>
      <c r="K165" s="32">
        <f>VLOOKUP($C165,'Four Factors - Home'!$B:$O,10,FALSE)/100</f>
        <v>0.23199999999999998</v>
      </c>
      <c r="L165" s="32">
        <f>VLOOKUP($C165,'Four Factors - Home'!$B:$O,11,FALSE)/100</f>
        <v>0.50800000000000001</v>
      </c>
      <c r="M165" s="32">
        <f>VLOOKUP($C165,'Four Factors - Home'!$B:$O,12,FALSE)</f>
        <v>0.27</v>
      </c>
      <c r="N165" s="32">
        <f>VLOOKUP($C165,'Four Factors - Home'!$B:$O,13,FALSE)/100</f>
        <v>0.13800000000000001</v>
      </c>
      <c r="O165" s="32">
        <f>VLOOKUP($C165,'Four Factors - Home'!$B:$O,14,FALSE)/100</f>
        <v>0.22800000000000001</v>
      </c>
      <c r="P165" s="21">
        <f>VLOOKUP($C165,'Advanced - Home'!B:T,18,FALSE)</f>
        <v>97.65</v>
      </c>
      <c r="Q165" s="21">
        <f>(P165+'Advanced - Home'!$S$33)/2</f>
        <v>98.21284556720687</v>
      </c>
      <c r="R165" s="32">
        <f t="shared" ref="R165" si="1361">AVERAGE(H165,L164)</f>
        <v>0.49199999999999999</v>
      </c>
      <c r="S165" s="32">
        <f t="shared" ref="S165" si="1362">AVERAGE(I165,M164)</f>
        <v>0.29100000000000004</v>
      </c>
      <c r="T165" s="32">
        <f t="shared" ref="T165" si="1363">AVERAGE(J165,N164)</f>
        <v>0.13800000000000001</v>
      </c>
      <c r="U165" s="32">
        <f t="shared" ref="U165" si="1364">AVERAGE(K165,O164)</f>
        <v>0.23649999999999999</v>
      </c>
      <c r="V165" s="21">
        <f>Q165*Q164/'Advanced - Road'!$S$33</f>
        <v>98.053858696566962</v>
      </c>
      <c r="W165" s="21">
        <f t="shared" ref="W165" si="1365">W164</f>
        <v>98.05590275296754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0.51500000000000001</v>
      </c>
      <c r="I166" s="31">
        <f>VLOOKUP($C166,'Four Factors - Road'!$B:$O,8,FALSE)</f>
        <v>0.27400000000000002</v>
      </c>
      <c r="J166" s="31">
        <f>VLOOKUP($C166,'Four Factors - Road'!$B:$O,9,FALSE)/100</f>
        <v>0.127</v>
      </c>
      <c r="K166" s="31">
        <f>VLOOKUP($C166,'Four Factors - Road'!$B:$O,10,FALSE)/100</f>
        <v>0.19699999999999998</v>
      </c>
      <c r="L166" s="31">
        <f>VLOOKUP($C166,'Four Factors - Road'!$B:$O,11,FALSE)/100</f>
        <v>0.50900000000000001</v>
      </c>
      <c r="M166" s="31">
        <f>VLOOKUP($C166,'Four Factors - Road'!$B:$O,12,FALSE)</f>
        <v>0.315</v>
      </c>
      <c r="N166" s="31">
        <f>VLOOKUP($C166,'Four Factors - Road'!$B:$O,13,FALSE)/100</f>
        <v>0.14499999999999999</v>
      </c>
      <c r="O166" s="31">
        <f>VLOOKUP($C166,'Four Factors - Road'!$B:$O,14,FALSE)/100</f>
        <v>0.24100000000000002</v>
      </c>
      <c r="P166" s="17">
        <f>VLOOKUP($C166,'Advanced - Road'!B:T,18,FALSE)</f>
        <v>98.46</v>
      </c>
      <c r="Q166" s="17">
        <f>(P166+'Advanced - Road'!$S$33)/2</f>
        <v>98.61990467111535</v>
      </c>
      <c r="R166" s="31">
        <f t="shared" ref="R166" si="1369">AVERAGE(H166,L167)</f>
        <v>0.504</v>
      </c>
      <c r="S166" s="31">
        <f t="shared" ref="S166" si="1370">AVERAGE(I166,M167)</f>
        <v>0.29249999999999998</v>
      </c>
      <c r="T166" s="31">
        <f t="shared" ref="T166" si="1371">AVERAGE(J166,N167)</f>
        <v>0.13500000000000001</v>
      </c>
      <c r="U166" s="31">
        <f t="shared" ref="U166" si="1372">AVERAGE(K166,O167)</f>
        <v>0.21449999999999997</v>
      </c>
      <c r="V166" s="17">
        <f>Q166*Q167/'Advanced - Home'!$S$33</f>
        <v>99.575549504712541</v>
      </c>
      <c r="W166" s="17">
        <f t="shared" ref="W166" si="1373">AVERAGE(V166:V167)</f>
        <v>99.573473813287933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107</v>
      </c>
      <c r="Z166" s="19">
        <f t="shared" ref="Z166" si="1374">Y167-Y166</f>
        <v>-1</v>
      </c>
      <c r="AA166" s="19">
        <f t="shared" ref="AA166" si="1375">Y166+Y167</f>
        <v>213</v>
      </c>
      <c r="AB166" s="4">
        <f t="shared" ref="AB166" si="1376">D166-Z166</f>
        <v>1</v>
      </c>
      <c r="AC166" s="4">
        <f t="shared" ref="AC166" si="1377">AA166-E166</f>
        <v>213</v>
      </c>
      <c r="AD166" s="4">
        <f t="shared" si="1297"/>
        <v>107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0.50900000000000001</v>
      </c>
      <c r="I167" s="31">
        <f>VLOOKUP($C167,'Four Factors - Home'!$B:$O,8,FALSE)</f>
        <v>0.26500000000000001</v>
      </c>
      <c r="J167" s="31">
        <f>VLOOKUP($C167,'Four Factors - Home'!$B:$O,9,FALSE)/100</f>
        <v>0.16500000000000001</v>
      </c>
      <c r="K167" s="31">
        <f>VLOOKUP($C167,'Four Factors - Home'!$B:$O,10,FALSE)/100</f>
        <v>0.217</v>
      </c>
      <c r="L167" s="31">
        <f>VLOOKUP($C167,'Four Factors - Home'!$B:$O,11,FALSE)/100</f>
        <v>0.49299999999999999</v>
      </c>
      <c r="M167" s="31">
        <f>VLOOKUP($C167,'Four Factors - Home'!$B:$O,12,FALSE)</f>
        <v>0.311</v>
      </c>
      <c r="N167" s="31">
        <f>VLOOKUP($C167,'Four Factors - Home'!$B:$O,13,FALSE)/100</f>
        <v>0.14300000000000002</v>
      </c>
      <c r="O167" s="31">
        <f>VLOOKUP($C167,'Four Factors - Home'!$B:$O,14,FALSE)/100</f>
        <v>0.23199999999999998</v>
      </c>
      <c r="P167" s="17">
        <f>VLOOKUP($C167,'Advanced - Home'!B:T,18,FALSE)</f>
        <v>100.69</v>
      </c>
      <c r="Q167" s="17">
        <f>(P167+'Advanced - Home'!$S$33)/2</f>
        <v>99.732845567206851</v>
      </c>
      <c r="R167" s="31">
        <f t="shared" ref="R167" si="1381">AVERAGE(H167,L166)</f>
        <v>0.50900000000000001</v>
      </c>
      <c r="S167" s="31">
        <f t="shared" ref="S167" si="1382">AVERAGE(I167,M166)</f>
        <v>0.29000000000000004</v>
      </c>
      <c r="T167" s="31">
        <f t="shared" ref="T167" si="1383">AVERAGE(J167,N166)</f>
        <v>0.155</v>
      </c>
      <c r="U167" s="31">
        <f t="shared" ref="U167" si="1384">AVERAGE(K167,O166)</f>
        <v>0.22900000000000001</v>
      </c>
      <c r="V167" s="17">
        <f>Q167*Q166/'Advanced - Road'!$S$33</f>
        <v>99.571398121863339</v>
      </c>
      <c r="W167" s="17">
        <f t="shared" ref="W167" si="1385">W166</f>
        <v>99.573473813287933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1</v>
      </c>
      <c r="AA167" s="19">
        <f t="shared" ref="AA167" si="1387">AA166</f>
        <v>213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0.51500000000000001</v>
      </c>
      <c r="I168" s="32">
        <f>VLOOKUP($C168,'Four Factors - Road'!$B:$O,8,FALSE)</f>
        <v>0.27400000000000002</v>
      </c>
      <c r="J168" s="32">
        <f>VLOOKUP($C168,'Four Factors - Road'!$B:$O,9,FALSE)/100</f>
        <v>0.127</v>
      </c>
      <c r="K168" s="32">
        <f>VLOOKUP($C168,'Four Factors - Road'!$B:$O,10,FALSE)/100</f>
        <v>0.19699999999999998</v>
      </c>
      <c r="L168" s="32">
        <f>VLOOKUP($C168,'Four Factors - Road'!$B:$O,11,FALSE)/100</f>
        <v>0.50900000000000001</v>
      </c>
      <c r="M168" s="32">
        <f>VLOOKUP($C168,'Four Factors - Road'!$B:$O,12,FALSE)</f>
        <v>0.315</v>
      </c>
      <c r="N168" s="32">
        <f>VLOOKUP($C168,'Four Factors - Road'!$B:$O,13,FALSE)/100</f>
        <v>0.14499999999999999</v>
      </c>
      <c r="O168" s="32">
        <f>VLOOKUP($C168,'Four Factors - Road'!$B:$O,14,FALSE)/100</f>
        <v>0.24100000000000002</v>
      </c>
      <c r="P168" s="21">
        <f>VLOOKUP($C168,'Advanced - Road'!B:T,18,FALSE)</f>
        <v>98.46</v>
      </c>
      <c r="Q168" s="21">
        <f>(P168+'Advanced - Road'!$S$33)/2</f>
        <v>98.61990467111535</v>
      </c>
      <c r="R168" s="32">
        <f t="shared" ref="R168" si="1389">AVERAGE(H168,L169)</f>
        <v>0.51449999999999996</v>
      </c>
      <c r="S168" s="32">
        <f t="shared" ref="S168" si="1390">AVERAGE(I168,M169)</f>
        <v>0.30549999999999999</v>
      </c>
      <c r="T168" s="32">
        <f t="shared" ref="T168" si="1391">AVERAGE(J168,N169)</f>
        <v>0.13500000000000001</v>
      </c>
      <c r="U168" s="32">
        <f t="shared" ref="U168" si="1392">AVERAGE(K168,O169)</f>
        <v>0.20899999999999999</v>
      </c>
      <c r="V168" s="21">
        <f>Q168*Q169/'Advanced - Home'!$S$33</f>
        <v>100.59893290124415</v>
      </c>
      <c r="W168" s="21">
        <f t="shared" ref="W168" si="1393">AVERAGE(V168:V169)</f>
        <v>100.59683587699085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0.49700000000000005</v>
      </c>
      <c r="I169" s="32">
        <f>VLOOKUP($C169,'Four Factors - Home'!$B:$O,8,FALSE)</f>
        <v>0.29599999999999999</v>
      </c>
      <c r="J169" s="32">
        <f>VLOOKUP($C169,'Four Factors - Home'!$B:$O,9,FALSE)/100</f>
        <v>0.151</v>
      </c>
      <c r="K169" s="32">
        <f>VLOOKUP($C169,'Four Factors - Home'!$B:$O,10,FALSE)/100</f>
        <v>0.26500000000000001</v>
      </c>
      <c r="L169" s="32">
        <f>VLOOKUP($C169,'Four Factors - Home'!$B:$O,11,FALSE)/100</f>
        <v>0.51400000000000001</v>
      </c>
      <c r="M169" s="32">
        <f>VLOOKUP($C169,'Four Factors - Home'!$B:$O,12,FALSE)</f>
        <v>0.33700000000000002</v>
      </c>
      <c r="N169" s="32">
        <f>VLOOKUP($C169,'Four Factors - Home'!$B:$O,13,FALSE)/100</f>
        <v>0.14300000000000002</v>
      </c>
      <c r="O169" s="32">
        <f>VLOOKUP($C169,'Four Factors - Home'!$B:$O,14,FALSE)/100</f>
        <v>0.221</v>
      </c>
      <c r="P169" s="21">
        <f>VLOOKUP($C169,'Advanced - Home'!B:T,18,FALSE)</f>
        <v>102.74</v>
      </c>
      <c r="Q169" s="21">
        <f>(P169+'Advanced - Home'!$S$33)/2</f>
        <v>100.75784556720686</v>
      </c>
      <c r="R169" s="32">
        <f t="shared" ref="R169" si="1401">AVERAGE(H169,L168)</f>
        <v>0.503</v>
      </c>
      <c r="S169" s="32">
        <f t="shared" ref="S169" si="1402">AVERAGE(I169,M168)</f>
        <v>0.30549999999999999</v>
      </c>
      <c r="T169" s="32">
        <f t="shared" ref="T169" si="1403">AVERAGE(J169,N168)</f>
        <v>0.14799999999999999</v>
      </c>
      <c r="U169" s="32">
        <f t="shared" ref="U169" si="1404">AVERAGE(K169,O168)</f>
        <v>0.253</v>
      </c>
      <c r="V169" s="21">
        <f>Q169*Q168/'Advanced - Road'!$S$33</f>
        <v>100.59473885273755</v>
      </c>
      <c r="W169" s="21">
        <f t="shared" ref="W169" si="1405">W168</f>
        <v>100.59683587699085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0.51500000000000001</v>
      </c>
      <c r="I170" s="31">
        <f>VLOOKUP($C170,'Four Factors - Road'!$B:$O,8,FALSE)</f>
        <v>0.27400000000000002</v>
      </c>
      <c r="J170" s="31">
        <f>VLOOKUP($C170,'Four Factors - Road'!$B:$O,9,FALSE)/100</f>
        <v>0.127</v>
      </c>
      <c r="K170" s="31">
        <f>VLOOKUP($C170,'Four Factors - Road'!$B:$O,10,FALSE)/100</f>
        <v>0.19699999999999998</v>
      </c>
      <c r="L170" s="31">
        <f>VLOOKUP($C170,'Four Factors - Road'!$B:$O,11,FALSE)/100</f>
        <v>0.50900000000000001</v>
      </c>
      <c r="M170" s="31">
        <f>VLOOKUP($C170,'Four Factors - Road'!$B:$O,12,FALSE)</f>
        <v>0.315</v>
      </c>
      <c r="N170" s="31">
        <f>VLOOKUP($C170,'Four Factors - Road'!$B:$O,13,FALSE)/100</f>
        <v>0.14499999999999999</v>
      </c>
      <c r="O170" s="31">
        <f>VLOOKUP($C170,'Four Factors - Road'!$B:$O,14,FALSE)/100</f>
        <v>0.24100000000000002</v>
      </c>
      <c r="P170" s="17">
        <f>VLOOKUP($C170,'Advanced - Road'!B:T,18,FALSE)</f>
        <v>98.46</v>
      </c>
      <c r="Q170" s="17">
        <f>(P170+'Advanced - Road'!$S$33)/2</f>
        <v>98.61990467111535</v>
      </c>
      <c r="R170" s="31">
        <f t="shared" ref="R170" si="1409">AVERAGE(H170,L171)</f>
        <v>0.51150000000000007</v>
      </c>
      <c r="S170" s="31">
        <f t="shared" ref="S170" si="1410">AVERAGE(I170,M171)</f>
        <v>0.29500000000000004</v>
      </c>
      <c r="T170" s="31">
        <f t="shared" ref="T170" si="1411">AVERAGE(J170,N171)</f>
        <v>0.1285</v>
      </c>
      <c r="U170" s="31">
        <f t="shared" ref="U170" si="1412">AVERAGE(K170,O171)</f>
        <v>0.21249999999999999</v>
      </c>
      <c r="V170" s="17">
        <f>Q170*Q171/'Advanced - Home'!$S$33</f>
        <v>98.726890102710726</v>
      </c>
      <c r="W170" s="17">
        <f t="shared" ref="W170" si="1413">AVERAGE(V170:V171)</f>
        <v>98.724832101924562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0</v>
      </c>
      <c r="AA170" s="19">
        <f t="shared" ref="AA170" si="1415">Y170+Y171</f>
        <v>218</v>
      </c>
      <c r="AB170" s="4">
        <f t="shared" ref="AB170" si="1416">D170-Z170</f>
        <v>0</v>
      </c>
      <c r="AC170" s="4">
        <f t="shared" ref="AC170" si="1417">AA170-E170</f>
        <v>218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0.13600000000000001</v>
      </c>
      <c r="K171" s="31">
        <f>VLOOKUP($C171,'Four Factors - Home'!$B:$O,10,FALSE)/100</f>
        <v>0.23100000000000001</v>
      </c>
      <c r="L171" s="31">
        <f>VLOOKUP($C171,'Four Factors - Home'!$B:$O,11,FALSE)/100</f>
        <v>0.50800000000000001</v>
      </c>
      <c r="M171" s="31">
        <f>VLOOKUP($C171,'Four Factors - Home'!$B:$O,12,FALSE)</f>
        <v>0.316</v>
      </c>
      <c r="N171" s="31">
        <f>VLOOKUP($C171,'Four Factors - Home'!$B:$O,13,FALSE)/100</f>
        <v>0.13</v>
      </c>
      <c r="O171" s="31">
        <f>VLOOKUP($C171,'Four Factors - Home'!$B:$O,14,FALSE)/100</f>
        <v>0.22800000000000001</v>
      </c>
      <c r="P171" s="17">
        <f>VLOOKUP($C171,'Advanced - Home'!B:T,18,FALSE)</f>
        <v>98.99</v>
      </c>
      <c r="Q171" s="17">
        <f>(P171+'Advanced - Home'!$S$33)/2</f>
        <v>98.882845567206857</v>
      </c>
      <c r="R171" s="31">
        <f t="shared" ref="R171" si="1421">AVERAGE(H171,L170)</f>
        <v>0.52</v>
      </c>
      <c r="S171" s="31">
        <f t="shared" ref="S171" si="1422">AVERAGE(I171,M170)</f>
        <v>0.29100000000000004</v>
      </c>
      <c r="T171" s="31">
        <f t="shared" ref="T171" si="1423">AVERAGE(J171,N170)</f>
        <v>0.14050000000000001</v>
      </c>
      <c r="U171" s="31">
        <f t="shared" ref="U171" si="1424">AVERAGE(K171,O170)</f>
        <v>0.23600000000000002</v>
      </c>
      <c r="V171" s="17">
        <f>Q171*Q170/'Advanced - Road'!$S$33</f>
        <v>98.722774101138384</v>
      </c>
      <c r="W171" s="17">
        <f t="shared" ref="W171" si="1425">W170</f>
        <v>98.724832101924562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109</v>
      </c>
      <c r="Z171" s="19">
        <f t="shared" ref="Z171" si="1426">-Z170</f>
        <v>0</v>
      </c>
      <c r="AA171" s="19">
        <f t="shared" ref="AA171" si="1427">AA170</f>
        <v>218</v>
      </c>
      <c r="AB171" s="4"/>
      <c r="AC171" s="4"/>
      <c r="AD171" s="4">
        <f t="shared" si="1297"/>
        <v>109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0.51500000000000001</v>
      </c>
      <c r="I172" s="32">
        <f>VLOOKUP($C172,'Four Factors - Road'!$B:$O,8,FALSE)</f>
        <v>0.27400000000000002</v>
      </c>
      <c r="J172" s="32">
        <f>VLOOKUP($C172,'Four Factors - Road'!$B:$O,9,FALSE)/100</f>
        <v>0.127</v>
      </c>
      <c r="K172" s="32">
        <f>VLOOKUP($C172,'Four Factors - Road'!$B:$O,10,FALSE)/100</f>
        <v>0.19699999999999998</v>
      </c>
      <c r="L172" s="32">
        <f>VLOOKUP($C172,'Four Factors - Road'!$B:$O,11,FALSE)/100</f>
        <v>0.50900000000000001</v>
      </c>
      <c r="M172" s="32">
        <f>VLOOKUP($C172,'Four Factors - Road'!$B:$O,12,FALSE)</f>
        <v>0.315</v>
      </c>
      <c r="N172" s="32">
        <f>VLOOKUP($C172,'Four Factors - Road'!$B:$O,13,FALSE)/100</f>
        <v>0.14499999999999999</v>
      </c>
      <c r="O172" s="32">
        <f>VLOOKUP($C172,'Four Factors - Road'!$B:$O,14,FALSE)/100</f>
        <v>0.24100000000000002</v>
      </c>
      <c r="P172" s="21">
        <f>VLOOKUP($C172,'Advanced - Road'!B:T,18,FALSE)</f>
        <v>98.46</v>
      </c>
      <c r="Q172" s="21">
        <f>(P172+'Advanced - Road'!$S$33)/2</f>
        <v>98.61990467111535</v>
      </c>
      <c r="R172" s="32">
        <f t="shared" ref="R172" si="1429">AVERAGE(H172,L173)</f>
        <v>0.52100000000000002</v>
      </c>
      <c r="S172" s="32">
        <f t="shared" ref="S172" si="1430">AVERAGE(I172,M173)</f>
        <v>0.28349999999999997</v>
      </c>
      <c r="T172" s="32">
        <f t="shared" ref="T172" si="1431">AVERAGE(J172,N173)</f>
        <v>0.13500000000000001</v>
      </c>
      <c r="U172" s="32">
        <f t="shared" ref="U172" si="1432">AVERAGE(K172,O173)</f>
        <v>0.21299999999999997</v>
      </c>
      <c r="V172" s="21">
        <f>Q172*Q173/'Advanced - Home'!$S$33</f>
        <v>98.102875836532917</v>
      </c>
      <c r="W172" s="21">
        <f t="shared" ref="W172" si="1433">AVERAGE(V172:V173)</f>
        <v>98.100830843569128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0.52900000000000003</v>
      </c>
      <c r="I173" s="32">
        <f>VLOOKUP($C173,'Four Factors - Home'!$B:$O,8,FALSE)</f>
        <v>0.29299999999999998</v>
      </c>
      <c r="J173" s="32">
        <f>VLOOKUP($C173,'Four Factors - Home'!$B:$O,9,FALSE)/100</f>
        <v>0.154</v>
      </c>
      <c r="K173" s="32">
        <f>VLOOKUP($C173,'Four Factors - Home'!$B:$O,10,FALSE)/100</f>
        <v>0.20300000000000001</v>
      </c>
      <c r="L173" s="32">
        <f>VLOOKUP($C173,'Four Factors - Home'!$B:$O,11,FALSE)/100</f>
        <v>0.52700000000000002</v>
      </c>
      <c r="M173" s="32">
        <f>VLOOKUP($C173,'Four Factors - Home'!$B:$O,12,FALSE)</f>
        <v>0.29299999999999998</v>
      </c>
      <c r="N173" s="32">
        <f>VLOOKUP($C173,'Four Factors - Home'!$B:$O,13,FALSE)/100</f>
        <v>0.14300000000000002</v>
      </c>
      <c r="O173" s="32">
        <f>VLOOKUP($C173,'Four Factors - Home'!$B:$O,14,FALSE)/100</f>
        <v>0.22899999999999998</v>
      </c>
      <c r="P173" s="21">
        <f>VLOOKUP($C173,'Advanced - Home'!B:T,18,FALSE)</f>
        <v>97.74</v>
      </c>
      <c r="Q173" s="21">
        <f>(P173+'Advanced - Home'!$S$33)/2</f>
        <v>98.257845567206857</v>
      </c>
      <c r="R173" s="32">
        <f t="shared" ref="R173" si="1441">AVERAGE(H173,L172)</f>
        <v>0.51900000000000002</v>
      </c>
      <c r="S173" s="32">
        <f t="shared" ref="S173" si="1442">AVERAGE(I173,M172)</f>
        <v>0.30399999999999999</v>
      </c>
      <c r="T173" s="32">
        <f t="shared" ref="T173" si="1443">AVERAGE(J173,N172)</f>
        <v>0.14949999999999999</v>
      </c>
      <c r="U173" s="32">
        <f t="shared" ref="U173" si="1444">AVERAGE(K173,O172)</f>
        <v>0.22200000000000003</v>
      </c>
      <c r="V173" s="21">
        <f>Q173*Q172/'Advanced - Road'!$S$33</f>
        <v>98.098785850605339</v>
      </c>
      <c r="W173" s="21">
        <f t="shared" ref="W173" si="1445">W172</f>
        <v>98.100830843569128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0.51500000000000001</v>
      </c>
      <c r="I174" s="31">
        <f>VLOOKUP($C174,'Four Factors - Road'!$B:$O,8,FALSE)</f>
        <v>0.27400000000000002</v>
      </c>
      <c r="J174" s="31">
        <f>VLOOKUP($C174,'Four Factors - Road'!$B:$O,9,FALSE)/100</f>
        <v>0.127</v>
      </c>
      <c r="K174" s="31">
        <f>VLOOKUP($C174,'Four Factors - Road'!$B:$O,10,FALSE)/100</f>
        <v>0.19699999999999998</v>
      </c>
      <c r="L174" s="31">
        <f>VLOOKUP($C174,'Four Factors - Road'!$B:$O,11,FALSE)/100</f>
        <v>0.50900000000000001</v>
      </c>
      <c r="M174" s="31">
        <f>VLOOKUP($C174,'Four Factors - Road'!$B:$O,12,FALSE)</f>
        <v>0.315</v>
      </c>
      <c r="N174" s="31">
        <f>VLOOKUP($C174,'Four Factors - Road'!$B:$O,13,FALSE)/100</f>
        <v>0.14499999999999999</v>
      </c>
      <c r="O174" s="31">
        <f>VLOOKUP($C174,'Four Factors - Road'!$B:$O,14,FALSE)/100</f>
        <v>0.24100000000000002</v>
      </c>
      <c r="P174" s="17">
        <f>VLOOKUP($C174,'Advanced - Road'!B:T,18,FALSE)</f>
        <v>98.46</v>
      </c>
      <c r="Q174" s="17">
        <f>(P174+'Advanced - Road'!$S$33)/2</f>
        <v>98.61990467111535</v>
      </c>
      <c r="R174" s="31">
        <f t="shared" ref="R174" si="1449">AVERAGE(H174,L175)</f>
        <v>0.502</v>
      </c>
      <c r="S174" s="31">
        <f t="shared" ref="S174" si="1450">AVERAGE(I174,M175)</f>
        <v>0.26350000000000001</v>
      </c>
      <c r="T174" s="31">
        <f t="shared" ref="T174" si="1451">AVERAGE(J174,N175)</f>
        <v>0.13850000000000001</v>
      </c>
      <c r="U174" s="31">
        <f t="shared" ref="U174" si="1452">AVERAGE(K174,O175)</f>
        <v>0.20549999999999999</v>
      </c>
      <c r="V174" s="17">
        <f>Q174*Q175/'Advanced - Home'!$S$33</f>
        <v>97.963096640909086</v>
      </c>
      <c r="W174" s="17">
        <f t="shared" ref="W174" si="1453">AVERAGE(V174:V175)</f>
        <v>97.961054561697509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0.53500000000000003</v>
      </c>
      <c r="I175" s="31">
        <f>VLOOKUP($C175,'Four Factors - Home'!$B:$O,8,FALSE)</f>
        <v>0.28199999999999997</v>
      </c>
      <c r="J175" s="31">
        <f>VLOOKUP($C175,'Four Factors - Home'!$B:$O,9,FALSE)/100</f>
        <v>0.13900000000000001</v>
      </c>
      <c r="K175" s="31">
        <f>VLOOKUP($C175,'Four Factors - Home'!$B:$O,10,FALSE)/100</f>
        <v>0.22500000000000001</v>
      </c>
      <c r="L175" s="31">
        <f>VLOOKUP($C175,'Four Factors - Home'!$B:$O,11,FALSE)/100</f>
        <v>0.48899999999999999</v>
      </c>
      <c r="M175" s="31">
        <f>VLOOKUP($C175,'Four Factors - Home'!$B:$O,12,FALSE)</f>
        <v>0.253</v>
      </c>
      <c r="N175" s="31">
        <f>VLOOKUP($C175,'Four Factors - Home'!$B:$O,13,FALSE)/100</f>
        <v>0.15</v>
      </c>
      <c r="O175" s="31">
        <f>VLOOKUP($C175,'Four Factors - Home'!$B:$O,14,FALSE)/100</f>
        <v>0.214</v>
      </c>
      <c r="P175" s="17">
        <f>VLOOKUP($C175,'Advanced - Home'!B:T,18,FALSE)</f>
        <v>97.46</v>
      </c>
      <c r="Q175" s="17">
        <f>(P175+'Advanced - Home'!$S$33)/2</f>
        <v>98.117845567206857</v>
      </c>
      <c r="R175" s="31">
        <f t="shared" ref="R175" si="1461">AVERAGE(H175,L174)</f>
        <v>0.52200000000000002</v>
      </c>
      <c r="S175" s="31">
        <f t="shared" ref="S175" si="1462">AVERAGE(I175,M174)</f>
        <v>0.29849999999999999</v>
      </c>
      <c r="T175" s="31">
        <f t="shared" ref="T175" si="1463">AVERAGE(J175,N174)</f>
        <v>0.14200000000000002</v>
      </c>
      <c r="U175" s="31">
        <f t="shared" ref="U175" si="1464">AVERAGE(K175,O174)</f>
        <v>0.23300000000000001</v>
      </c>
      <c r="V175" s="17">
        <f>Q175*Q174/'Advanced - Road'!$S$33</f>
        <v>97.959012482485932</v>
      </c>
      <c r="W175" s="17">
        <f t="shared" ref="W175" si="1465">W174</f>
        <v>97.961054561697509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0.51500000000000001</v>
      </c>
      <c r="I176" s="32">
        <f>VLOOKUP($C176,'Four Factors - Road'!$B:$O,8,FALSE)</f>
        <v>0.27400000000000002</v>
      </c>
      <c r="J176" s="32">
        <f>VLOOKUP($C176,'Four Factors - Road'!$B:$O,9,FALSE)/100</f>
        <v>0.127</v>
      </c>
      <c r="K176" s="32">
        <f>VLOOKUP($C176,'Four Factors - Road'!$B:$O,10,FALSE)/100</f>
        <v>0.19699999999999998</v>
      </c>
      <c r="L176" s="32">
        <f>VLOOKUP($C176,'Four Factors - Road'!$B:$O,11,FALSE)/100</f>
        <v>0.50900000000000001</v>
      </c>
      <c r="M176" s="32">
        <f>VLOOKUP($C176,'Four Factors - Road'!$B:$O,12,FALSE)</f>
        <v>0.315</v>
      </c>
      <c r="N176" s="32">
        <f>VLOOKUP($C176,'Four Factors - Road'!$B:$O,13,FALSE)/100</f>
        <v>0.14499999999999999</v>
      </c>
      <c r="O176" s="32">
        <f>VLOOKUP($C176,'Four Factors - Road'!$B:$O,14,FALSE)/100</f>
        <v>0.24100000000000002</v>
      </c>
      <c r="P176" s="21">
        <f>VLOOKUP($C176,'Advanced - Road'!B:T,18,FALSE)</f>
        <v>98.46</v>
      </c>
      <c r="Q176" s="21">
        <f>(P176+'Advanced - Road'!$S$33)/2</f>
        <v>98.61990467111535</v>
      </c>
      <c r="R176" s="32">
        <f t="shared" ref="R176" si="1469">AVERAGE(H176,L177)</f>
        <v>0.50900000000000001</v>
      </c>
      <c r="S176" s="32">
        <f t="shared" ref="S176" si="1470">AVERAGE(I176,M177)</f>
        <v>0.27150000000000002</v>
      </c>
      <c r="T176" s="32">
        <f t="shared" ref="T176" si="1471">AVERAGE(J176,N177)</f>
        <v>0.13450000000000001</v>
      </c>
      <c r="U176" s="32">
        <f t="shared" ref="U176" si="1472">AVERAGE(K176,O177)</f>
        <v>0.21799999999999997</v>
      </c>
      <c r="V176" s="21">
        <f>Q176*Q177/'Advanced - Home'!$S$33</f>
        <v>97.983065097426774</v>
      </c>
      <c r="W176" s="21">
        <f t="shared" ref="W176" si="1473">AVERAGE(V176:V177)</f>
        <v>97.981022601964867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106</v>
      </c>
      <c r="Z176" s="23">
        <f t="shared" ref="Z176" si="1474">Y177-Y176</f>
        <v>4</v>
      </c>
      <c r="AA176" s="23">
        <f t="shared" ref="AA176" si="1475">Y176+Y177</f>
        <v>216</v>
      </c>
      <c r="AB176" s="22">
        <f t="shared" ref="AB176" si="1476">D176-Z176</f>
        <v>-4</v>
      </c>
      <c r="AC176" s="22">
        <f t="shared" ref="AC176" si="1477">AA176-E176</f>
        <v>216</v>
      </c>
      <c r="AD176" s="22">
        <f t="shared" si="1297"/>
        <v>106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</v>
      </c>
      <c r="J177" s="32">
        <f>VLOOKUP($C177,'Four Factors - Home'!$B:$O,9,FALSE)/100</f>
        <v>0.129</v>
      </c>
      <c r="K177" s="32">
        <f>VLOOKUP($C177,'Four Factors - Home'!$B:$O,10,FALSE)/100</f>
        <v>0.26700000000000002</v>
      </c>
      <c r="L177" s="32">
        <f>VLOOKUP($C177,'Four Factors - Home'!$B:$O,11,FALSE)/100</f>
        <v>0.503</v>
      </c>
      <c r="M177" s="32">
        <f>VLOOKUP($C177,'Four Factors - Home'!$B:$O,12,FALSE)</f>
        <v>0.26900000000000002</v>
      </c>
      <c r="N177" s="32">
        <f>VLOOKUP($C177,'Four Factors - Home'!$B:$O,13,FALSE)/100</f>
        <v>0.14199999999999999</v>
      </c>
      <c r="O177" s="32">
        <f>VLOOKUP($C177,'Four Factors - Home'!$B:$O,14,FALSE)/100</f>
        <v>0.23899999999999999</v>
      </c>
      <c r="P177" s="21">
        <f>VLOOKUP($C177,'Advanced - Home'!B:T,18,FALSE)</f>
        <v>97.5</v>
      </c>
      <c r="Q177" s="21">
        <f>(P177+'Advanced - Home'!$S$33)/2</f>
        <v>98.137845567206853</v>
      </c>
      <c r="R177" s="32">
        <f t="shared" ref="R177" si="1481">AVERAGE(H177,L176)</f>
        <v>0.51750000000000007</v>
      </c>
      <c r="S177" s="32">
        <f t="shared" ref="S177" si="1482">AVERAGE(I177,M176)</f>
        <v>0.3125</v>
      </c>
      <c r="T177" s="32">
        <f t="shared" ref="T177" si="1483">AVERAGE(J177,N176)</f>
        <v>0.13700000000000001</v>
      </c>
      <c r="U177" s="32">
        <f t="shared" ref="U177" si="1484">AVERAGE(K177,O176)</f>
        <v>0.254</v>
      </c>
      <c r="V177" s="21">
        <f>Q177*Q176/'Advanced - Road'!$S$33</f>
        <v>97.978980106502974</v>
      </c>
      <c r="W177" s="21">
        <f t="shared" ref="W177" si="1485">W176</f>
        <v>97.981022601964867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110</v>
      </c>
      <c r="Z177" s="23">
        <f t="shared" ref="Z177" si="1486">-Z176</f>
        <v>-4</v>
      </c>
      <c r="AA177" s="23">
        <f t="shared" ref="AA177" si="1487">AA176</f>
        <v>216</v>
      </c>
      <c r="AB177" s="22"/>
      <c r="AC177" s="22"/>
      <c r="AD177" s="22">
        <f t="shared" si="1297"/>
        <v>110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0.51500000000000001</v>
      </c>
      <c r="I178" s="31">
        <f>VLOOKUP($C178,'Four Factors - Road'!$B:$O,8,FALSE)</f>
        <v>0.27400000000000002</v>
      </c>
      <c r="J178" s="31">
        <f>VLOOKUP($C178,'Four Factors - Road'!$B:$O,9,FALSE)/100</f>
        <v>0.127</v>
      </c>
      <c r="K178" s="31">
        <f>VLOOKUP($C178,'Four Factors - Road'!$B:$O,10,FALSE)/100</f>
        <v>0.19699999999999998</v>
      </c>
      <c r="L178" s="31">
        <f>VLOOKUP($C178,'Four Factors - Road'!$B:$O,11,FALSE)/100</f>
        <v>0.50900000000000001</v>
      </c>
      <c r="M178" s="31">
        <f>VLOOKUP($C178,'Four Factors - Road'!$B:$O,12,FALSE)</f>
        <v>0.315</v>
      </c>
      <c r="N178" s="31">
        <f>VLOOKUP($C178,'Four Factors - Road'!$B:$O,13,FALSE)/100</f>
        <v>0.14499999999999999</v>
      </c>
      <c r="O178" s="31">
        <f>VLOOKUP($C178,'Four Factors - Road'!$B:$O,14,FALSE)/100</f>
        <v>0.24100000000000002</v>
      </c>
      <c r="P178" s="17">
        <f>VLOOKUP($C178,'Advanced - Road'!B:T,18,FALSE)</f>
        <v>98.46</v>
      </c>
      <c r="Q178" s="17">
        <f>(P178+'Advanced - Road'!$S$33)/2</f>
        <v>98.61990467111535</v>
      </c>
      <c r="R178" s="31">
        <f t="shared" ref="R178" si="1489">AVERAGE(H178,L179)</f>
        <v>0.501</v>
      </c>
      <c r="S178" s="31">
        <f t="shared" ref="S178" si="1490">AVERAGE(I178,M179)</f>
        <v>0.2555</v>
      </c>
      <c r="T178" s="31">
        <f t="shared" ref="T178" si="1491">AVERAGE(J178,N179)</f>
        <v>0.1305</v>
      </c>
      <c r="U178" s="31">
        <f t="shared" ref="U178" si="1492">AVERAGE(K178,O179)</f>
        <v>0.20150000000000001</v>
      </c>
      <c r="V178" s="17">
        <f>Q178*Q179/'Advanced - Home'!$S$33</f>
        <v>96.106030184763938</v>
      </c>
      <c r="W178" s="17">
        <f t="shared" ref="W178" si="1493">AVERAGE(V178:V179)</f>
        <v>96.104026816831748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102</v>
      </c>
      <c r="Z178" s="19">
        <f t="shared" ref="Z178" si="1494">Y179-Y178</f>
        <v>4</v>
      </c>
      <c r="AA178" s="19">
        <f t="shared" ref="AA178" si="1495">Y178+Y179</f>
        <v>208</v>
      </c>
      <c r="AB178" s="4">
        <f t="shared" ref="AB178" si="1496">D178-Z178</f>
        <v>-4</v>
      </c>
      <c r="AC178" s="4">
        <f t="shared" ref="AC178" si="1497">AA178-E178</f>
        <v>208</v>
      </c>
      <c r="AD178" s="4">
        <f t="shared" si="1297"/>
        <v>102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0.52600000000000002</v>
      </c>
      <c r="I179" s="31">
        <f>VLOOKUP($C179,'Four Factors - Home'!$B:$O,8,FALSE)</f>
        <v>0.307</v>
      </c>
      <c r="J179" s="31">
        <f>VLOOKUP($C179,'Four Factors - Home'!$B:$O,9,FALSE)/100</f>
        <v>0.14499999999999999</v>
      </c>
      <c r="K179" s="31">
        <f>VLOOKUP($C179,'Four Factors - Home'!$B:$O,10,FALSE)/100</f>
        <v>0.217</v>
      </c>
      <c r="L179" s="31">
        <f>VLOOKUP($C179,'Four Factors - Home'!$B:$O,11,FALSE)/100</f>
        <v>0.48700000000000004</v>
      </c>
      <c r="M179" s="31">
        <f>VLOOKUP($C179,'Four Factors - Home'!$B:$O,12,FALSE)</f>
        <v>0.23699999999999999</v>
      </c>
      <c r="N179" s="31">
        <f>VLOOKUP($C179,'Four Factors - Home'!$B:$O,13,FALSE)/100</f>
        <v>0.13400000000000001</v>
      </c>
      <c r="O179" s="31">
        <f>VLOOKUP($C179,'Four Factors - Home'!$B:$O,14,FALSE)/100</f>
        <v>0.20600000000000002</v>
      </c>
      <c r="P179" s="17">
        <f>VLOOKUP($C179,'Advanced - Home'!B:T,18,FALSE)</f>
        <v>93.74</v>
      </c>
      <c r="Q179" s="17">
        <f>(P179+'Advanced - Home'!$S$33)/2</f>
        <v>96.257845567206857</v>
      </c>
      <c r="R179" s="31">
        <f t="shared" ref="R179" si="1501">AVERAGE(H179,L178)</f>
        <v>0.51750000000000007</v>
      </c>
      <c r="S179" s="31">
        <f t="shared" ref="S179" si="1502">AVERAGE(I179,M178)</f>
        <v>0.311</v>
      </c>
      <c r="T179" s="31">
        <f t="shared" ref="T179" si="1503">AVERAGE(J179,N178)</f>
        <v>0.14499999999999999</v>
      </c>
      <c r="U179" s="31">
        <f t="shared" ref="U179" si="1504">AVERAGE(K179,O178)</f>
        <v>0.22900000000000001</v>
      </c>
      <c r="V179" s="17">
        <f>Q179*Q178/'Advanced - Road'!$S$33</f>
        <v>96.102023448899573</v>
      </c>
      <c r="W179" s="17">
        <f t="shared" ref="W179" si="1505">W178</f>
        <v>96.104026816831748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-4</v>
      </c>
      <c r="AA179" s="19">
        <f t="shared" ref="AA179" si="1507">AA178</f>
        <v>208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0.51500000000000001</v>
      </c>
      <c r="I180" s="32">
        <f>VLOOKUP($C180,'Four Factors - Road'!$B:$O,8,FALSE)</f>
        <v>0.27400000000000002</v>
      </c>
      <c r="J180" s="32">
        <f>VLOOKUP($C180,'Four Factors - Road'!$B:$O,9,FALSE)/100</f>
        <v>0.127</v>
      </c>
      <c r="K180" s="32">
        <f>VLOOKUP($C180,'Four Factors - Road'!$B:$O,10,FALSE)/100</f>
        <v>0.19699999999999998</v>
      </c>
      <c r="L180" s="32">
        <f>VLOOKUP($C180,'Four Factors - Road'!$B:$O,11,FALSE)/100</f>
        <v>0.50900000000000001</v>
      </c>
      <c r="M180" s="32">
        <f>VLOOKUP($C180,'Four Factors - Road'!$B:$O,12,FALSE)</f>
        <v>0.315</v>
      </c>
      <c r="N180" s="32">
        <f>VLOOKUP($C180,'Four Factors - Road'!$B:$O,13,FALSE)/100</f>
        <v>0.14499999999999999</v>
      </c>
      <c r="O180" s="32">
        <f>VLOOKUP($C180,'Four Factors - Road'!$B:$O,14,FALSE)/100</f>
        <v>0.24100000000000002</v>
      </c>
      <c r="P180" s="21">
        <f>VLOOKUP($C180,'Advanced - Road'!B:T,18,FALSE)</f>
        <v>98.46</v>
      </c>
      <c r="Q180" s="21">
        <f>(P180+'Advanced - Road'!$S$33)/2</f>
        <v>98.61990467111535</v>
      </c>
      <c r="R180" s="32">
        <f t="shared" ref="R180" si="1509">AVERAGE(H180,L181)</f>
        <v>0.51700000000000002</v>
      </c>
      <c r="S180" s="32">
        <f t="shared" ref="S180" si="1510">AVERAGE(I180,M181)</f>
        <v>0.28200000000000003</v>
      </c>
      <c r="T180" s="32">
        <f t="shared" ref="T180" si="1511">AVERAGE(J180,N181)</f>
        <v>0.14450000000000002</v>
      </c>
      <c r="U180" s="32">
        <f t="shared" ref="U180" si="1512">AVERAGE(K180,O181)</f>
        <v>0.22599999999999998</v>
      </c>
      <c r="V180" s="21">
        <f>Q180*Q181/'Advanced - Home'!$S$33</f>
        <v>98.876653526593401</v>
      </c>
      <c r="W180" s="21">
        <f t="shared" ref="W180" si="1513">AVERAGE(V180:V181)</f>
        <v>98.874592403929853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0.25900000000000001</v>
      </c>
      <c r="J181" s="32">
        <f>VLOOKUP($C181,'Four Factors - Home'!$B:$O,9,FALSE)/100</f>
        <v>0.14699999999999999</v>
      </c>
      <c r="K181" s="32">
        <f>VLOOKUP($C181,'Four Factors - Home'!$B:$O,10,FALSE)/100</f>
        <v>0.25</v>
      </c>
      <c r="L181" s="32">
        <f>VLOOKUP($C181,'Four Factors - Home'!$B:$O,11,FALSE)/100</f>
        <v>0.51900000000000002</v>
      </c>
      <c r="M181" s="32">
        <f>VLOOKUP($C181,'Four Factors - Home'!$B:$O,12,FALSE)</f>
        <v>0.28999999999999998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0.255</v>
      </c>
      <c r="P181" s="21">
        <f>VLOOKUP($C181,'Advanced - Home'!B:T,18,FALSE)</f>
        <v>99.29</v>
      </c>
      <c r="Q181" s="21">
        <f>(P181+'Advanced - Home'!$S$33)/2</f>
        <v>99.032845567206863</v>
      </c>
      <c r="R181" s="32">
        <f t="shared" ref="R181" si="1521">AVERAGE(H181,L180)</f>
        <v>0.52449999999999997</v>
      </c>
      <c r="S181" s="32">
        <f t="shared" ref="S181" si="1522">AVERAGE(I181,M180)</f>
        <v>0.28700000000000003</v>
      </c>
      <c r="T181" s="32">
        <f t="shared" ref="T181" si="1523">AVERAGE(J181,N180)</f>
        <v>0.14599999999999999</v>
      </c>
      <c r="U181" s="32">
        <f t="shared" ref="U181" si="1524">AVERAGE(K181,O180)</f>
        <v>0.2455</v>
      </c>
      <c r="V181" s="21">
        <f>Q181*Q180/'Advanced - Road'!$S$33</f>
        <v>98.872531281266319</v>
      </c>
      <c r="W181" s="21">
        <f t="shared" ref="W181" si="1525">W180</f>
        <v>98.874592403929853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0.49399999999999999</v>
      </c>
      <c r="I182" s="31">
        <f>VLOOKUP($C182,'Four Factors - Road'!$B:$O,8,FALSE)</f>
        <v>0.26</v>
      </c>
      <c r="J182" s="31">
        <f>VLOOKUP($C182,'Four Factors - Road'!$B:$O,9,FALSE)/100</f>
        <v>0.12300000000000001</v>
      </c>
      <c r="K182" s="31">
        <f>VLOOKUP($C182,'Four Factors - Road'!$B:$O,10,FALSE)/100</f>
        <v>0.191</v>
      </c>
      <c r="L182" s="31">
        <f>VLOOKUP($C182,'Four Factors - Road'!$B:$O,11,FALSE)/100</f>
        <v>0.52400000000000002</v>
      </c>
      <c r="M182" s="31">
        <f>VLOOKUP($C182,'Four Factors - Road'!$B:$O,12,FALSE)</f>
        <v>0.22900000000000001</v>
      </c>
      <c r="N182" s="31">
        <f>VLOOKUP($C182,'Four Factors - Road'!$B:$O,13,FALSE)/100</f>
        <v>0.13</v>
      </c>
      <c r="O182" s="31">
        <f>VLOOKUP($C182,'Four Factors - Road'!$B:$O,14,FALSE)/100</f>
        <v>0.21</v>
      </c>
      <c r="P182" s="17">
        <f>VLOOKUP($C182,'Advanced - Road'!B:T,18,FALSE)</f>
        <v>98.23</v>
      </c>
      <c r="Q182" s="17">
        <f>(P182+'Advanced - Road'!$S$33)/2</f>
        <v>98.504904671115355</v>
      </c>
      <c r="R182" s="31">
        <f t="shared" ref="R182" si="1529">AVERAGE(H182,L183)</f>
        <v>0.50849999999999995</v>
      </c>
      <c r="S182" s="31">
        <f t="shared" ref="S182" si="1530">AVERAGE(I182,M183)</f>
        <v>0.24149999999999999</v>
      </c>
      <c r="T182" s="31">
        <f t="shared" ref="T182" si="1531">AVERAGE(J182,N183)</f>
        <v>0.14150000000000001</v>
      </c>
      <c r="U182" s="31">
        <f t="shared" ref="U182" si="1532">AVERAGE(K182,O183)</f>
        <v>0.2195</v>
      </c>
      <c r="V182" s="17">
        <f>Q182*Q183/'Advanced - Home'!$S$33</f>
        <v>98.731436376344931</v>
      </c>
      <c r="W182" s="17">
        <f t="shared" ref="W182" si="1533">AVERAGE(V182:V183)</f>
        <v>98.729378280789916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0.51200000000000001</v>
      </c>
      <c r="I183" s="31">
        <f>VLOOKUP($C183,'Four Factors - Home'!$B:$O,8,FALSE)</f>
        <v>0.30199999999999999</v>
      </c>
      <c r="J183" s="31">
        <f>VLOOKUP($C183,'Four Factors - Home'!$B:$O,9,FALSE)/100</f>
        <v>0.152</v>
      </c>
      <c r="K183" s="31">
        <f>VLOOKUP($C183,'Four Factors - Home'!$B:$O,10,FALSE)/100</f>
        <v>0.247</v>
      </c>
      <c r="L183" s="31">
        <f>VLOOKUP($C183,'Four Factors - Home'!$B:$O,11,FALSE)/100</f>
        <v>0.52300000000000002</v>
      </c>
      <c r="M183" s="31">
        <f>VLOOKUP($C183,'Four Factors - Home'!$B:$O,12,FALSE)</f>
        <v>0.223</v>
      </c>
      <c r="N183" s="31">
        <f>VLOOKUP($C183,'Four Factors - Home'!$B:$O,13,FALSE)/100</f>
        <v>0.16</v>
      </c>
      <c r="O183" s="31">
        <f>VLOOKUP($C183,'Four Factors - Home'!$B:$O,14,FALSE)/100</f>
        <v>0.248</v>
      </c>
      <c r="P183" s="17">
        <f>VLOOKUP($C183,'Advanced - Home'!B:T,18,FALSE)</f>
        <v>99.23</v>
      </c>
      <c r="Q183" s="17">
        <f>(P183+'Advanced - Home'!$S$33)/2</f>
        <v>99.002845567206862</v>
      </c>
      <c r="R183" s="31">
        <f t="shared" ref="R183" si="1541">AVERAGE(H183,L182)</f>
        <v>0.51800000000000002</v>
      </c>
      <c r="S183" s="31">
        <f t="shared" ref="S183" si="1542">AVERAGE(I183,M182)</f>
        <v>0.26550000000000001</v>
      </c>
      <c r="T183" s="31">
        <f t="shared" ref="T183" si="1543">AVERAGE(J183,N182)</f>
        <v>0.14100000000000001</v>
      </c>
      <c r="U183" s="31">
        <f t="shared" ref="U183" si="1544">AVERAGE(K183,O182)</f>
        <v>0.22849999999999998</v>
      </c>
      <c r="V183" s="17">
        <f>Q183*Q182/'Advanced - Road'!$S$33</f>
        <v>98.727320185234888</v>
      </c>
      <c r="W183" s="17">
        <f t="shared" ref="W183" si="1545">W182</f>
        <v>98.729378280789916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0.49399999999999999</v>
      </c>
      <c r="I184" s="32">
        <f>VLOOKUP($C184,'Four Factors - Road'!$B:$O,8,FALSE)</f>
        <v>0.26</v>
      </c>
      <c r="J184" s="32">
        <f>VLOOKUP($C184,'Four Factors - Road'!$B:$O,9,FALSE)/100</f>
        <v>0.12300000000000001</v>
      </c>
      <c r="K184" s="32">
        <f>VLOOKUP($C184,'Four Factors - Road'!$B:$O,10,FALSE)/100</f>
        <v>0.191</v>
      </c>
      <c r="L184" s="32">
        <f>VLOOKUP($C184,'Four Factors - Road'!$B:$O,11,FALSE)/100</f>
        <v>0.52400000000000002</v>
      </c>
      <c r="M184" s="32">
        <f>VLOOKUP($C184,'Four Factors - Road'!$B:$O,12,FALSE)</f>
        <v>0.22900000000000001</v>
      </c>
      <c r="N184" s="32">
        <f>VLOOKUP($C184,'Four Factors - Road'!$B:$O,13,FALSE)/100</f>
        <v>0.13</v>
      </c>
      <c r="O184" s="32">
        <f>VLOOKUP($C184,'Four Factors - Road'!$B:$O,14,FALSE)/100</f>
        <v>0.21</v>
      </c>
      <c r="P184" s="21">
        <f>VLOOKUP($C184,'Advanced - Road'!B:T,18,FALSE)</f>
        <v>98.23</v>
      </c>
      <c r="Q184" s="21">
        <f>(P184+'Advanced - Road'!$S$33)/2</f>
        <v>98.504904671115355</v>
      </c>
      <c r="R184" s="32">
        <f t="shared" ref="R184" si="1549">AVERAGE(H184,L185)</f>
        <v>0.501</v>
      </c>
      <c r="S184" s="32">
        <f t="shared" ref="S184" si="1550">AVERAGE(I184,M185)</f>
        <v>0.26850000000000002</v>
      </c>
      <c r="T184" s="32">
        <f t="shared" ref="T184" si="1551">AVERAGE(J184,N185)</f>
        <v>0.125</v>
      </c>
      <c r="U184" s="32">
        <f t="shared" ref="U184" si="1552">AVERAGE(K184,O185)</f>
        <v>0.217</v>
      </c>
      <c r="V184" s="21">
        <f>Q184*Q185/'Advanced - Home'!$S$33</f>
        <v>100.54644697705506</v>
      </c>
      <c r="W184" s="21">
        <f t="shared" ref="W184" si="1553">AVERAGE(V184:V185)</f>
        <v>100.54435104689145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0.499</v>
      </c>
      <c r="I185" s="32">
        <f>VLOOKUP($C185,'Four Factors - Home'!$B:$O,8,FALSE)</f>
        <v>0.28399999999999997</v>
      </c>
      <c r="J185" s="32">
        <f>VLOOKUP($C185,'Four Factors - Home'!$B:$O,9,FALSE)/100</f>
        <v>0.16600000000000001</v>
      </c>
      <c r="K185" s="32">
        <f>VLOOKUP($C185,'Four Factors - Home'!$B:$O,10,FALSE)/100</f>
        <v>0.20399999999999999</v>
      </c>
      <c r="L185" s="32">
        <f>VLOOKUP($C185,'Four Factors - Home'!$B:$O,11,FALSE)/100</f>
        <v>0.50800000000000001</v>
      </c>
      <c r="M185" s="32">
        <f>VLOOKUP($C185,'Four Factors - Home'!$B:$O,12,FALSE)</f>
        <v>0.27700000000000002</v>
      </c>
      <c r="N185" s="32">
        <f>VLOOKUP($C185,'Four Factors - Home'!$B:$O,13,FALSE)/100</f>
        <v>0.127</v>
      </c>
      <c r="O185" s="32">
        <f>VLOOKUP($C185,'Four Factors - Home'!$B:$O,14,FALSE)/100</f>
        <v>0.24299999999999999</v>
      </c>
      <c r="P185" s="21">
        <f>VLOOKUP($C185,'Advanced - Home'!B:T,18,FALSE)</f>
        <v>102.87</v>
      </c>
      <c r="Q185" s="21">
        <f>(P185+'Advanced - Home'!$S$33)/2</f>
        <v>100.82284556720685</v>
      </c>
      <c r="R185" s="32">
        <f t="shared" ref="R185" si="1561">AVERAGE(H185,L184)</f>
        <v>0.51150000000000007</v>
      </c>
      <c r="S185" s="32">
        <f t="shared" ref="S185" si="1562">AVERAGE(I185,M184)</f>
        <v>0.25650000000000001</v>
      </c>
      <c r="T185" s="32">
        <f t="shared" ref="T185" si="1563">AVERAGE(J185,N184)</f>
        <v>0.14800000000000002</v>
      </c>
      <c r="U185" s="32">
        <f t="shared" ref="U185" si="1564">AVERAGE(K185,O184)</f>
        <v>0.20699999999999999</v>
      </c>
      <c r="V185" s="21">
        <f>Q185*Q184/'Advanced - Road'!$S$33</f>
        <v>100.54225511672784</v>
      </c>
      <c r="W185" s="21">
        <f t="shared" ref="W185" si="1565">W184</f>
        <v>100.54435104689145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0.49399999999999999</v>
      </c>
      <c r="I186" s="31">
        <f>VLOOKUP($C186,'Four Factors - Road'!$B:$O,8,FALSE)</f>
        <v>0.26</v>
      </c>
      <c r="J186" s="31">
        <f>VLOOKUP($C186,'Four Factors - Road'!$B:$O,9,FALSE)/100</f>
        <v>0.12300000000000001</v>
      </c>
      <c r="K186" s="31">
        <f>VLOOKUP($C186,'Four Factors - Road'!$B:$O,10,FALSE)/100</f>
        <v>0.191</v>
      </c>
      <c r="L186" s="31">
        <f>VLOOKUP($C186,'Four Factors - Road'!$B:$O,11,FALSE)/100</f>
        <v>0.52400000000000002</v>
      </c>
      <c r="M186" s="31">
        <f>VLOOKUP($C186,'Four Factors - Road'!$B:$O,12,FALSE)</f>
        <v>0.22900000000000001</v>
      </c>
      <c r="N186" s="31">
        <f>VLOOKUP($C186,'Four Factors - Road'!$B:$O,13,FALSE)/100</f>
        <v>0.13</v>
      </c>
      <c r="O186" s="31">
        <f>VLOOKUP($C186,'Four Factors - Road'!$B:$O,14,FALSE)/100</f>
        <v>0.21</v>
      </c>
      <c r="P186" s="17">
        <f>VLOOKUP($C186,'Advanced - Road'!B:T,18,FALSE)</f>
        <v>98.23</v>
      </c>
      <c r="Q186" s="17">
        <f>(P186+'Advanced - Road'!$S$33)/2</f>
        <v>98.504904671115355</v>
      </c>
      <c r="R186" s="31">
        <f t="shared" ref="R186" si="1569">AVERAGE(H186,L187)</f>
        <v>0.4965</v>
      </c>
      <c r="S186" s="31">
        <f t="shared" ref="S186" si="1570">AVERAGE(I186,M187)</f>
        <v>0.25850000000000001</v>
      </c>
      <c r="T186" s="31">
        <f t="shared" ref="T186" si="1571">AVERAGE(J186,N187)</f>
        <v>0.13</v>
      </c>
      <c r="U186" s="31">
        <f t="shared" ref="U186" si="1572">AVERAGE(K186,O187)</f>
        <v>0.222</v>
      </c>
      <c r="V186" s="17">
        <f>Q186*Q187/'Advanced - Home'!$S$33</f>
        <v>98.950833262145068</v>
      </c>
      <c r="W186" s="17">
        <f t="shared" ref="W186" si="1573">AVERAGE(V186:V187)</f>
        <v>98.948770593175823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106</v>
      </c>
      <c r="Z186" s="19">
        <f t="shared" ref="Z186" si="1574">Y187-Y186</f>
        <v>3</v>
      </c>
      <c r="AA186" s="19">
        <f t="shared" ref="AA186" si="1575">Y186+Y187</f>
        <v>215</v>
      </c>
      <c r="AB186" s="4">
        <f t="shared" ref="AB186" si="1576">D186-Z186</f>
        <v>-3</v>
      </c>
      <c r="AC186" s="4">
        <f t="shared" ref="AC186" si="1577">AA186-E186</f>
        <v>215</v>
      </c>
      <c r="AD186" s="4">
        <f t="shared" si="1297"/>
        <v>106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0.53100000000000003</v>
      </c>
      <c r="I187" s="31">
        <f>VLOOKUP($C187,'Four Factors - Home'!$B:$O,8,FALSE)</f>
        <v>0.26100000000000001</v>
      </c>
      <c r="J187" s="31">
        <f>VLOOKUP($C187,'Four Factors - Home'!$B:$O,9,FALSE)/100</f>
        <v>0.14000000000000001</v>
      </c>
      <c r="K187" s="31">
        <f>VLOOKUP($C187,'Four Factors - Home'!$B:$O,10,FALSE)/100</f>
        <v>0.22899999999999998</v>
      </c>
      <c r="L187" s="31">
        <f>VLOOKUP($C187,'Four Factors - Home'!$B:$O,11,FALSE)/100</f>
        <v>0.499</v>
      </c>
      <c r="M187" s="31">
        <f>VLOOKUP($C187,'Four Factors - Home'!$B:$O,12,FALSE)</f>
        <v>0.25700000000000001</v>
      </c>
      <c r="N187" s="31">
        <f>VLOOKUP($C187,'Four Factors - Home'!$B:$O,13,FALSE)/100</f>
        <v>0.13699999999999998</v>
      </c>
      <c r="O187" s="31">
        <f>VLOOKUP($C187,'Four Factors - Home'!$B:$O,14,FALSE)/100</f>
        <v>0.253</v>
      </c>
      <c r="P187" s="17">
        <f>VLOOKUP($C187,'Advanced - Home'!B:T,18,FALSE)</f>
        <v>99.67</v>
      </c>
      <c r="Q187" s="17">
        <f>(P187+'Advanced - Home'!$S$33)/2</f>
        <v>99.222845567206861</v>
      </c>
      <c r="R187" s="31">
        <f t="shared" ref="R187" si="1581">AVERAGE(H187,L186)</f>
        <v>0.52750000000000008</v>
      </c>
      <c r="S187" s="31">
        <f t="shared" ref="S187" si="1582">AVERAGE(I187,M186)</f>
        <v>0.245</v>
      </c>
      <c r="T187" s="31">
        <f t="shared" ref="T187" si="1583">AVERAGE(J187,N186)</f>
        <v>0.13500000000000001</v>
      </c>
      <c r="U187" s="31">
        <f t="shared" ref="U187" si="1584">AVERAGE(K187,O186)</f>
        <v>0.21949999999999997</v>
      </c>
      <c r="V187" s="17">
        <f>Q187*Q186/'Advanced - Road'!$S$33</f>
        <v>98.946707924206578</v>
      </c>
      <c r="W187" s="17">
        <f t="shared" ref="W187" si="1585">W186</f>
        <v>98.948770593175823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-3</v>
      </c>
      <c r="AA187" s="19">
        <f t="shared" ref="AA187" si="1587">AA186</f>
        <v>215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0.49399999999999999</v>
      </c>
      <c r="I188" s="32">
        <f>VLOOKUP($C188,'Four Factors - Road'!$B:$O,8,FALSE)</f>
        <v>0.26</v>
      </c>
      <c r="J188" s="32">
        <f>VLOOKUP($C188,'Four Factors - Road'!$B:$O,9,FALSE)/100</f>
        <v>0.12300000000000001</v>
      </c>
      <c r="K188" s="32">
        <f>VLOOKUP($C188,'Four Factors - Road'!$B:$O,10,FALSE)/100</f>
        <v>0.191</v>
      </c>
      <c r="L188" s="32">
        <f>VLOOKUP($C188,'Four Factors - Road'!$B:$O,11,FALSE)/100</f>
        <v>0.52400000000000002</v>
      </c>
      <c r="M188" s="32">
        <f>VLOOKUP($C188,'Four Factors - Road'!$B:$O,12,FALSE)</f>
        <v>0.22900000000000001</v>
      </c>
      <c r="N188" s="32">
        <f>VLOOKUP($C188,'Four Factors - Road'!$B:$O,13,FALSE)/100</f>
        <v>0.13</v>
      </c>
      <c r="O188" s="32">
        <f>VLOOKUP($C188,'Four Factors - Road'!$B:$O,14,FALSE)/100</f>
        <v>0.21</v>
      </c>
      <c r="P188" s="21">
        <f>VLOOKUP($C188,'Advanced - Road'!B:T,18,FALSE)</f>
        <v>98.23</v>
      </c>
      <c r="Q188" s="21">
        <f>(P188+'Advanced - Road'!$S$33)/2</f>
        <v>98.504904671115355</v>
      </c>
      <c r="R188" s="32">
        <f t="shared" ref="R188" si="1589">AVERAGE(H188,L189)</f>
        <v>0.499</v>
      </c>
      <c r="S188" s="32">
        <f t="shared" ref="S188" si="1590">AVERAGE(I188,M189)</f>
        <v>0.22900000000000001</v>
      </c>
      <c r="T188" s="32">
        <f t="shared" ref="T188" si="1591">AVERAGE(J188,N189)</f>
        <v>0.127</v>
      </c>
      <c r="U188" s="32">
        <f t="shared" ref="U188" si="1592">AVERAGE(K188,O189)</f>
        <v>0.19450000000000001</v>
      </c>
      <c r="V188" s="21">
        <f>Q188*Q189/'Advanced - Home'!$S$33</f>
        <v>98.262724847590135</v>
      </c>
      <c r="W188" s="21">
        <f t="shared" ref="W188" si="1593">AVERAGE(V188:V189)</f>
        <v>98.260676522510948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103</v>
      </c>
      <c r="Z188" s="23">
        <f t="shared" ref="Z188" si="1594">Y189-Y188</f>
        <v>5</v>
      </c>
      <c r="AA188" s="23">
        <f t="shared" ref="AA188" si="1595">Y188+Y189</f>
        <v>211</v>
      </c>
      <c r="AB188" s="22">
        <f t="shared" ref="AB188" si="1596">D188-Z188</f>
        <v>-5</v>
      </c>
      <c r="AC188" s="22">
        <f t="shared" ref="AC188" si="1597">AA188-E188</f>
        <v>211</v>
      </c>
      <c r="AD188" s="22">
        <f t="shared" si="1297"/>
        <v>103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0.504</v>
      </c>
      <c r="I189" s="32">
        <f>VLOOKUP($C189,'Four Factors - Home'!$B:$O,8,FALSE)</f>
        <v>0.29599999999999999</v>
      </c>
      <c r="J189" s="32">
        <f>VLOOKUP($C189,'Four Factors - Home'!$B:$O,9,FALSE)/100</f>
        <v>0.114</v>
      </c>
      <c r="K189" s="32">
        <f>VLOOKUP($C189,'Four Factors - Home'!$B:$O,10,FALSE)/100</f>
        <v>0.20499999999999999</v>
      </c>
      <c r="L189" s="32">
        <f>VLOOKUP($C189,'Four Factors - Home'!$B:$O,11,FALSE)/100</f>
        <v>0.504</v>
      </c>
      <c r="M189" s="32">
        <f>VLOOKUP($C189,'Four Factors - Home'!$B:$O,12,FALSE)</f>
        <v>0.19800000000000001</v>
      </c>
      <c r="N189" s="32">
        <f>VLOOKUP($C189,'Four Factors - Home'!$B:$O,13,FALSE)/100</f>
        <v>0.13100000000000001</v>
      </c>
      <c r="O189" s="32">
        <f>VLOOKUP($C189,'Four Factors - Home'!$B:$O,14,FALSE)/100</f>
        <v>0.19800000000000001</v>
      </c>
      <c r="P189" s="21">
        <f>VLOOKUP($C189,'Advanced - Home'!B:T,18,FALSE)</f>
        <v>98.29</v>
      </c>
      <c r="Q189" s="21">
        <f>(P189+'Advanced - Home'!$S$33)/2</f>
        <v>98.532845567206863</v>
      </c>
      <c r="R189" s="32">
        <f t="shared" ref="R189" si="1601">AVERAGE(H189,L188)</f>
        <v>0.51400000000000001</v>
      </c>
      <c r="S189" s="32">
        <f t="shared" ref="S189" si="1602">AVERAGE(I189,M188)</f>
        <v>0.26250000000000001</v>
      </c>
      <c r="T189" s="32">
        <f t="shared" ref="T189" si="1603">AVERAGE(J189,N188)</f>
        <v>0.122</v>
      </c>
      <c r="U189" s="32">
        <f t="shared" ref="U189" si="1604">AVERAGE(K189,O188)</f>
        <v>0.20749999999999999</v>
      </c>
      <c r="V189" s="21">
        <f>Q189*Q188/'Advanced - Road'!$S$33</f>
        <v>98.258628197431761</v>
      </c>
      <c r="W189" s="21">
        <f t="shared" ref="W189" si="1605">W188</f>
        <v>98.260676522510948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-5</v>
      </c>
      <c r="AA189" s="23">
        <f t="shared" ref="AA189" si="1607">AA188</f>
        <v>211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0.49399999999999999</v>
      </c>
      <c r="I190" s="31">
        <f>VLOOKUP($C190,'Four Factors - Road'!$B:$O,8,FALSE)</f>
        <v>0.26</v>
      </c>
      <c r="J190" s="31">
        <f>VLOOKUP($C190,'Four Factors - Road'!$B:$O,9,FALSE)/100</f>
        <v>0.12300000000000001</v>
      </c>
      <c r="K190" s="31">
        <f>VLOOKUP($C190,'Four Factors - Road'!$B:$O,10,FALSE)/100</f>
        <v>0.191</v>
      </c>
      <c r="L190" s="31">
        <f>VLOOKUP($C190,'Four Factors - Road'!$B:$O,11,FALSE)/100</f>
        <v>0.52400000000000002</v>
      </c>
      <c r="M190" s="31">
        <f>VLOOKUP($C190,'Four Factors - Road'!$B:$O,12,FALSE)</f>
        <v>0.22900000000000001</v>
      </c>
      <c r="N190" s="31">
        <f>VLOOKUP($C190,'Four Factors - Road'!$B:$O,13,FALSE)/100</f>
        <v>0.13</v>
      </c>
      <c r="O190" s="31">
        <f>VLOOKUP($C190,'Four Factors - Road'!$B:$O,14,FALSE)/100</f>
        <v>0.21</v>
      </c>
      <c r="P190" s="17">
        <f>VLOOKUP($C190,'Advanced - Road'!B:T,18,FALSE)</f>
        <v>98.23</v>
      </c>
      <c r="Q190" s="17">
        <f>(P190+'Advanced - Road'!$S$33)/2</f>
        <v>98.504904671115355</v>
      </c>
      <c r="R190" s="31">
        <f t="shared" ref="R190" si="1609">AVERAGE(H190,L191)</f>
        <v>0.504</v>
      </c>
      <c r="S190" s="31">
        <f t="shared" ref="S190" si="1610">AVERAGE(I190,M191)</f>
        <v>0.24349999999999999</v>
      </c>
      <c r="T190" s="31">
        <f t="shared" ref="T190" si="1611">AVERAGE(J190,N191)</f>
        <v>0.1305</v>
      </c>
      <c r="U190" s="31">
        <f t="shared" ref="U190" si="1612">AVERAGE(K190,O191)</f>
        <v>0.20100000000000001</v>
      </c>
      <c r="V190" s="17">
        <f>Q190*Q191/'Advanced - Home'!$S$33</f>
        <v>97.85384883314444</v>
      </c>
      <c r="W190" s="17">
        <f t="shared" ref="W190" si="1613">AVERAGE(V190:V191)</f>
        <v>97.851809031246319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104</v>
      </c>
      <c r="Z190" s="19">
        <f t="shared" ref="Z190" si="1614">Y191-Y190</f>
        <v>2</v>
      </c>
      <c r="AA190" s="19">
        <f t="shared" ref="AA190" si="1615">Y190+Y191</f>
        <v>210</v>
      </c>
      <c r="AB190" s="4">
        <f t="shared" ref="AB190" si="1616">D190-Z190</f>
        <v>-2</v>
      </c>
      <c r="AC190" s="4">
        <f t="shared" ref="AC190" si="1617">AA190-E190</f>
        <v>210</v>
      </c>
      <c r="AD190" s="4">
        <f t="shared" si="1297"/>
        <v>104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</v>
      </c>
      <c r="I191" s="31">
        <f>VLOOKUP($C191,'Four Factors - Home'!$B:$O,8,FALSE)</f>
        <v>0.27500000000000002</v>
      </c>
      <c r="J191" s="31">
        <f>VLOOKUP($C191,'Four Factors - Home'!$B:$O,9,FALSE)/100</f>
        <v>0.13100000000000001</v>
      </c>
      <c r="K191" s="31">
        <f>VLOOKUP($C191,'Four Factors - Home'!$B:$O,10,FALSE)/100</f>
        <v>0.28999999999999998</v>
      </c>
      <c r="L191" s="31">
        <f>VLOOKUP($C191,'Four Factors - Home'!$B:$O,11,FALSE)/100</f>
        <v>0.51400000000000001</v>
      </c>
      <c r="M191" s="31">
        <f>VLOOKUP($C191,'Four Factors - Home'!$B:$O,12,FALSE)</f>
        <v>0.22700000000000001</v>
      </c>
      <c r="N191" s="31">
        <f>VLOOKUP($C191,'Four Factors - Home'!$B:$O,13,FALSE)/100</f>
        <v>0.13800000000000001</v>
      </c>
      <c r="O191" s="31">
        <f>VLOOKUP($C191,'Four Factors - Home'!$B:$O,14,FALSE)/100</f>
        <v>0.21100000000000002</v>
      </c>
      <c r="P191" s="17">
        <f>VLOOKUP($C191,'Advanced - Home'!B:T,18,FALSE)</f>
        <v>97.47</v>
      </c>
      <c r="Q191" s="17">
        <f>(P191+'Advanced - Home'!$S$33)/2</f>
        <v>98.122845567206866</v>
      </c>
      <c r="R191" s="31">
        <f t="shared" ref="R191" si="1621">AVERAGE(H191,L190)</f>
        <v>0.497</v>
      </c>
      <c r="S191" s="31">
        <f t="shared" ref="S191" si="1622">AVERAGE(I191,M190)</f>
        <v>0.252</v>
      </c>
      <c r="T191" s="31">
        <f t="shared" ref="T191" si="1623">AVERAGE(J191,N190)</f>
        <v>0.1305</v>
      </c>
      <c r="U191" s="31">
        <f t="shared" ref="U191" si="1624">AVERAGE(K191,O190)</f>
        <v>0.25</v>
      </c>
      <c r="V191" s="17">
        <f>Q191*Q190/'Advanced - Road'!$S$33</f>
        <v>97.849769229348183</v>
      </c>
      <c r="W191" s="17">
        <f t="shared" ref="W191" si="1625">W190</f>
        <v>97.851809031246319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-2</v>
      </c>
      <c r="AA191" s="19">
        <f t="shared" ref="AA191" si="1627">AA190</f>
        <v>210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0.49399999999999999</v>
      </c>
      <c r="I192" s="32">
        <f>VLOOKUP($C192,'Four Factors - Road'!$B:$O,8,FALSE)</f>
        <v>0.26</v>
      </c>
      <c r="J192" s="32">
        <f>VLOOKUP($C192,'Four Factors - Road'!$B:$O,9,FALSE)/100</f>
        <v>0.12300000000000001</v>
      </c>
      <c r="K192" s="32">
        <f>VLOOKUP($C192,'Four Factors - Road'!$B:$O,10,FALSE)/100</f>
        <v>0.191</v>
      </c>
      <c r="L192" s="32">
        <f>VLOOKUP($C192,'Four Factors - Road'!$B:$O,11,FALSE)/100</f>
        <v>0.52400000000000002</v>
      </c>
      <c r="M192" s="32">
        <f>VLOOKUP($C192,'Four Factors - Road'!$B:$O,12,FALSE)</f>
        <v>0.22900000000000001</v>
      </c>
      <c r="N192" s="32">
        <f>VLOOKUP($C192,'Four Factors - Road'!$B:$O,13,FALSE)/100</f>
        <v>0.13</v>
      </c>
      <c r="O192" s="32">
        <f>VLOOKUP($C192,'Four Factors - Road'!$B:$O,14,FALSE)/100</f>
        <v>0.21</v>
      </c>
      <c r="P192" s="21">
        <f>VLOOKUP($C192,'Advanced - Road'!B:T,18,FALSE)</f>
        <v>98.23</v>
      </c>
      <c r="Q192" s="21">
        <f>(P192+'Advanced - Road'!$S$33)/2</f>
        <v>98.504904671115355</v>
      </c>
      <c r="R192" s="32">
        <f t="shared" ref="R192" si="1629">AVERAGE(H192,L193)</f>
        <v>0.495</v>
      </c>
      <c r="S192" s="32">
        <f t="shared" ref="S192" si="1630">AVERAGE(I192,M193)</f>
        <v>0.23499999999999999</v>
      </c>
      <c r="T192" s="32">
        <f t="shared" ref="T192" si="1631">AVERAGE(J192,N193)</f>
        <v>0.1245</v>
      </c>
      <c r="U192" s="32">
        <f t="shared" ref="U192" si="1632">AVERAGE(K192,O193)</f>
        <v>0.21350000000000002</v>
      </c>
      <c r="V192" s="21">
        <f>Q192*Q193/'Advanced - Home'!$S$33</f>
        <v>98.367436997631089</v>
      </c>
      <c r="W192" s="21">
        <f t="shared" ref="W192" si="1633">AVERAGE(V192:V193)</f>
        <v>98.365386489786019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104</v>
      </c>
      <c r="Z192" s="23">
        <f t="shared" ref="Z192" si="1634">Y193-Y192</f>
        <v>7</v>
      </c>
      <c r="AA192" s="23">
        <f t="shared" ref="AA192" si="1635">Y192+Y193</f>
        <v>215</v>
      </c>
      <c r="AB192" s="22">
        <f t="shared" ref="AB192" si="1636">D192-Z192</f>
        <v>-7</v>
      </c>
      <c r="AC192" s="22">
        <f t="shared" ref="AC192" si="1637">AA192-E192</f>
        <v>215</v>
      </c>
      <c r="AD192" s="22">
        <f t="shared" si="1297"/>
        <v>104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0.55700000000000005</v>
      </c>
      <c r="I193" s="32">
        <f>VLOOKUP($C193,'Four Factors - Home'!$B:$O,8,FALSE)</f>
        <v>0.28000000000000003</v>
      </c>
      <c r="J193" s="32">
        <f>VLOOKUP($C193,'Four Factors - Home'!$B:$O,9,FALSE)/100</f>
        <v>0.13</v>
      </c>
      <c r="K193" s="32">
        <f>VLOOKUP($C193,'Four Factors - Home'!$B:$O,10,FALSE)/100</f>
        <v>0.23399999999999999</v>
      </c>
      <c r="L193" s="32">
        <f>VLOOKUP($C193,'Four Factors - Home'!$B:$O,11,FALSE)/100</f>
        <v>0.496</v>
      </c>
      <c r="M193" s="32">
        <f>VLOOKUP($C193,'Four Factors - Home'!$B:$O,12,FALSE)</f>
        <v>0.21</v>
      </c>
      <c r="N193" s="32">
        <f>VLOOKUP($C193,'Four Factors - Home'!$B:$O,13,FALSE)/100</f>
        <v>0.126</v>
      </c>
      <c r="O193" s="32">
        <f>VLOOKUP($C193,'Four Factors - Home'!$B:$O,14,FALSE)/100</f>
        <v>0.23600000000000002</v>
      </c>
      <c r="P193" s="21">
        <f>VLOOKUP($C193,'Advanced - Home'!B:T,18,FALSE)</f>
        <v>98.5</v>
      </c>
      <c r="Q193" s="21">
        <f>(P193+'Advanced - Home'!$S$33)/2</f>
        <v>98.637845567206853</v>
      </c>
      <c r="R193" s="32">
        <f t="shared" ref="R193" si="1641">AVERAGE(H193,L192)</f>
        <v>0.54049999999999998</v>
      </c>
      <c r="S193" s="32">
        <f t="shared" ref="S193" si="1642">AVERAGE(I193,M192)</f>
        <v>0.2545</v>
      </c>
      <c r="T193" s="32">
        <f t="shared" ref="T193" si="1643">AVERAGE(J193,N192)</f>
        <v>0.13</v>
      </c>
      <c r="U193" s="32">
        <f t="shared" ref="U193" si="1644">AVERAGE(K193,O192)</f>
        <v>0.22199999999999998</v>
      </c>
      <c r="V193" s="21">
        <f>Q193*Q192/'Advanced - Road'!$S$33</f>
        <v>98.363335981940949</v>
      </c>
      <c r="W193" s="21">
        <f t="shared" ref="W193" si="1645">W192</f>
        <v>98.365386489786019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111</v>
      </c>
      <c r="Z193" s="23">
        <f t="shared" ref="Z193" si="1646">-Z192</f>
        <v>-7</v>
      </c>
      <c r="AA193" s="23">
        <f t="shared" ref="AA193" si="1647">AA192</f>
        <v>215</v>
      </c>
      <c r="AB193" s="22"/>
      <c r="AC193" s="22"/>
      <c r="AD193" s="22">
        <f t="shared" si="1297"/>
        <v>111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0.49399999999999999</v>
      </c>
      <c r="I194" s="31">
        <f>VLOOKUP($C194,'Four Factors - Road'!$B:$O,8,FALSE)</f>
        <v>0.26</v>
      </c>
      <c r="J194" s="31">
        <f>VLOOKUP($C194,'Four Factors - Road'!$B:$O,9,FALSE)/100</f>
        <v>0.12300000000000001</v>
      </c>
      <c r="K194" s="31">
        <f>VLOOKUP($C194,'Four Factors - Road'!$B:$O,10,FALSE)/100</f>
        <v>0.191</v>
      </c>
      <c r="L194" s="31">
        <f>VLOOKUP($C194,'Four Factors - Road'!$B:$O,11,FALSE)/100</f>
        <v>0.52400000000000002</v>
      </c>
      <c r="M194" s="31">
        <f>VLOOKUP($C194,'Four Factors - Road'!$B:$O,12,FALSE)</f>
        <v>0.22900000000000001</v>
      </c>
      <c r="N194" s="31">
        <f>VLOOKUP($C194,'Four Factors - Road'!$B:$O,13,FALSE)/100</f>
        <v>0.13</v>
      </c>
      <c r="O194" s="31">
        <f>VLOOKUP($C194,'Four Factors - Road'!$B:$O,14,FALSE)/100</f>
        <v>0.21</v>
      </c>
      <c r="P194" s="17">
        <f>VLOOKUP($C194,'Advanced - Road'!B:T,18,FALSE)</f>
        <v>98.23</v>
      </c>
      <c r="Q194" s="17">
        <f>(P194+'Advanced - Road'!$S$33)/2</f>
        <v>98.504904671115355</v>
      </c>
      <c r="R194" s="31">
        <f t="shared" ref="R194" si="1649">AVERAGE(H194,L195)</f>
        <v>0.4985</v>
      </c>
      <c r="S194" s="31">
        <f t="shared" ref="S194" si="1650">AVERAGE(I194,M195)</f>
        <v>0.26750000000000002</v>
      </c>
      <c r="T194" s="31">
        <f t="shared" ref="T194" si="1651">AVERAGE(J194,N195)</f>
        <v>0.14000000000000001</v>
      </c>
      <c r="U194" s="31">
        <f t="shared" ref="U194" si="1652">AVERAGE(K194,O195)</f>
        <v>0.20600000000000002</v>
      </c>
      <c r="V194" s="17">
        <f>Q194*Q195/'Advanced - Home'!$S$33</f>
        <v>96.123605211038893</v>
      </c>
      <c r="W194" s="17">
        <f t="shared" ref="W194" si="1653">AVERAGE(V194:V195)</f>
        <v>96.121601476748395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101</v>
      </c>
      <c r="Z194" s="19">
        <f t="shared" ref="Z194" si="1654">Y195-Y194</f>
        <v>4</v>
      </c>
      <c r="AA194" s="19">
        <f t="shared" ref="AA194" si="1655">Y194+Y195</f>
        <v>206</v>
      </c>
      <c r="AB194" s="4">
        <f t="shared" ref="AB194" si="1656">D194-Z194</f>
        <v>-4</v>
      </c>
      <c r="AC194" s="4">
        <f t="shared" ref="AC194" si="1657">AA194-E194</f>
        <v>206</v>
      </c>
      <c r="AD194" s="4">
        <f t="shared" si="1297"/>
        <v>101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0.51500000000000001</v>
      </c>
      <c r="I195" s="31">
        <f>VLOOKUP($C195,'Four Factors - Home'!$B:$O,8,FALSE)</f>
        <v>0.255</v>
      </c>
      <c r="J195" s="31">
        <f>VLOOKUP($C195,'Four Factors - Home'!$B:$O,9,FALSE)/100</f>
        <v>0.129</v>
      </c>
      <c r="K195" s="31">
        <f>VLOOKUP($C195,'Four Factors - Home'!$B:$O,10,FALSE)/100</f>
        <v>0.188</v>
      </c>
      <c r="L195" s="31">
        <f>VLOOKUP($C195,'Four Factors - Home'!$B:$O,11,FALSE)/100</f>
        <v>0.503</v>
      </c>
      <c r="M195" s="31">
        <f>VLOOKUP($C195,'Four Factors - Home'!$B:$O,12,FALSE)</f>
        <v>0.27500000000000002</v>
      </c>
      <c r="N195" s="31">
        <f>VLOOKUP($C195,'Four Factors - Home'!$B:$O,13,FALSE)/100</f>
        <v>0.157</v>
      </c>
      <c r="O195" s="31">
        <f>VLOOKUP($C195,'Four Factors - Home'!$B:$O,14,FALSE)/100</f>
        <v>0.221</v>
      </c>
      <c r="P195" s="17">
        <f>VLOOKUP($C195,'Advanced - Home'!B:T,18,FALSE)</f>
        <v>94</v>
      </c>
      <c r="Q195" s="17">
        <f>(P195+'Advanced - Home'!$S$33)/2</f>
        <v>96.387845567206853</v>
      </c>
      <c r="R195" s="31">
        <f t="shared" ref="R195" si="1661">AVERAGE(H195,L194)</f>
        <v>0.51950000000000007</v>
      </c>
      <c r="S195" s="31">
        <f t="shared" ref="S195" si="1662">AVERAGE(I195,M194)</f>
        <v>0.24199999999999999</v>
      </c>
      <c r="T195" s="31">
        <f t="shared" ref="T195" si="1663">AVERAGE(J195,N194)</f>
        <v>0.1295</v>
      </c>
      <c r="U195" s="31">
        <f t="shared" ref="U195" si="1664">AVERAGE(K195,O194)</f>
        <v>0.19900000000000001</v>
      </c>
      <c r="V195" s="17">
        <f>Q195*Q194/'Advanced - Road'!$S$33</f>
        <v>96.119597742457884</v>
      </c>
      <c r="W195" s="17">
        <f t="shared" ref="W195" si="1665">W194</f>
        <v>96.121601476748395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105</v>
      </c>
      <c r="Z195" s="19">
        <f t="shared" ref="Z195" si="1666">-Z194</f>
        <v>-4</v>
      </c>
      <c r="AA195" s="19">
        <f t="shared" ref="AA195" si="1667">AA194</f>
        <v>206</v>
      </c>
      <c r="AB195" s="4"/>
      <c r="AC195" s="4"/>
      <c r="AD195" s="4">
        <f t="shared" si="1297"/>
        <v>105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0.49399999999999999</v>
      </c>
      <c r="I196" s="32">
        <f>VLOOKUP($C196,'Four Factors - Road'!$B:$O,8,FALSE)</f>
        <v>0.26</v>
      </c>
      <c r="J196" s="32">
        <f>VLOOKUP($C196,'Four Factors - Road'!$B:$O,9,FALSE)/100</f>
        <v>0.12300000000000001</v>
      </c>
      <c r="K196" s="32">
        <f>VLOOKUP($C196,'Four Factors - Road'!$B:$O,10,FALSE)/100</f>
        <v>0.191</v>
      </c>
      <c r="L196" s="32">
        <f>VLOOKUP($C196,'Four Factors - Road'!$B:$O,11,FALSE)/100</f>
        <v>0.52400000000000002</v>
      </c>
      <c r="M196" s="32">
        <f>VLOOKUP($C196,'Four Factors - Road'!$B:$O,12,FALSE)</f>
        <v>0.22900000000000001</v>
      </c>
      <c r="N196" s="32">
        <f>VLOOKUP($C196,'Four Factors - Road'!$B:$O,13,FALSE)/100</f>
        <v>0.13</v>
      </c>
      <c r="O196" s="32">
        <f>VLOOKUP($C196,'Four Factors - Road'!$B:$O,14,FALSE)/100</f>
        <v>0.21</v>
      </c>
      <c r="P196" s="21">
        <f>VLOOKUP($C196,'Advanced - Road'!B:T,18,FALSE)</f>
        <v>98.23</v>
      </c>
      <c r="Q196" s="21">
        <f>(P196+'Advanced - Road'!$S$33)/2</f>
        <v>98.504904671115355</v>
      </c>
      <c r="R196" s="32">
        <f t="shared" ref="R196" si="1669">AVERAGE(H196,L197)</f>
        <v>0.51300000000000001</v>
      </c>
      <c r="S196" s="32">
        <f t="shared" ref="S196" si="1670">AVERAGE(I196,M197)</f>
        <v>0.25750000000000001</v>
      </c>
      <c r="T196" s="32">
        <f t="shared" ref="T196" si="1671">AVERAGE(J196,N197)</f>
        <v>0.12050000000000001</v>
      </c>
      <c r="U196" s="32">
        <f t="shared" ref="U196" si="1672">AVERAGE(K196,O197)</f>
        <v>0.20100000000000001</v>
      </c>
      <c r="V196" s="21">
        <f>Q196*Q197/'Advanced - Home'!$S$33</f>
        <v>99.165243855086104</v>
      </c>
      <c r="W196" s="21">
        <f t="shared" ref="W196" si="1673">AVERAGE(V196:V197)</f>
        <v>99.163176716643861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108</v>
      </c>
      <c r="Z196" s="23">
        <f t="shared" ref="Z196" si="1674">Y197-Y196</f>
        <v>3</v>
      </c>
      <c r="AA196" s="23">
        <f t="shared" ref="AA196" si="1675">Y196+Y197</f>
        <v>219</v>
      </c>
      <c r="AB196" s="22">
        <f t="shared" ref="AB196" si="1676">D196-Z196</f>
        <v>-3</v>
      </c>
      <c r="AC196" s="22">
        <f t="shared" ref="AC196" si="1677">AA196-E196</f>
        <v>219</v>
      </c>
      <c r="AD196" s="22">
        <f t="shared" si="1297"/>
        <v>108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0.54500000000000004</v>
      </c>
      <c r="I197" s="32">
        <f>VLOOKUP($C197,'Four Factors - Home'!$B:$O,8,FALSE)</f>
        <v>0.28699999999999998</v>
      </c>
      <c r="J197" s="32">
        <f>VLOOKUP($C197,'Four Factors - Home'!$B:$O,9,FALSE)/100</f>
        <v>0.14599999999999999</v>
      </c>
      <c r="K197" s="32">
        <f>VLOOKUP($C197,'Four Factors - Home'!$B:$O,10,FALSE)/100</f>
        <v>0.27399999999999997</v>
      </c>
      <c r="L197" s="32">
        <f>VLOOKUP($C197,'Four Factors - Home'!$B:$O,11,FALSE)/100</f>
        <v>0.53200000000000003</v>
      </c>
      <c r="M197" s="32">
        <f>VLOOKUP($C197,'Four Factors - Home'!$B:$O,12,FALSE)</f>
        <v>0.255</v>
      </c>
      <c r="N197" s="32">
        <f>VLOOKUP($C197,'Four Factors - Home'!$B:$O,13,FALSE)/100</f>
        <v>0.11800000000000001</v>
      </c>
      <c r="O197" s="32">
        <f>VLOOKUP($C197,'Four Factors - Home'!$B:$O,14,FALSE)/100</f>
        <v>0.21100000000000002</v>
      </c>
      <c r="P197" s="21">
        <f>VLOOKUP($C197,'Advanced - Home'!B:T,18,FALSE)</f>
        <v>100.1</v>
      </c>
      <c r="Q197" s="21">
        <f>(P197+'Advanced - Home'!$S$33)/2</f>
        <v>99.437845567206864</v>
      </c>
      <c r="R197" s="32">
        <f t="shared" ref="R197" si="1681">AVERAGE(H197,L196)</f>
        <v>0.53449999999999998</v>
      </c>
      <c r="S197" s="32">
        <f t="shared" ref="S197" si="1682">AVERAGE(I197,M196)</f>
        <v>0.25800000000000001</v>
      </c>
      <c r="T197" s="32">
        <f t="shared" ref="T197" si="1683">AVERAGE(J197,N196)</f>
        <v>0.13800000000000001</v>
      </c>
      <c r="U197" s="32">
        <f t="shared" ref="U197" si="1684">AVERAGE(K197,O196)</f>
        <v>0.24199999999999999</v>
      </c>
      <c r="V197" s="21">
        <f>Q197*Q196/'Advanced - Road'!$S$33</f>
        <v>99.161109578201618</v>
      </c>
      <c r="W197" s="21">
        <f t="shared" ref="W197" si="1685">W196</f>
        <v>99.163176716643861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-3</v>
      </c>
      <c r="AA197" s="23">
        <f t="shared" ref="AA197" si="1687">AA196</f>
        <v>219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0.49399999999999999</v>
      </c>
      <c r="I198" s="31">
        <f>VLOOKUP($C198,'Four Factors - Road'!$B:$O,8,FALSE)</f>
        <v>0.26</v>
      </c>
      <c r="J198" s="31">
        <f>VLOOKUP($C198,'Four Factors - Road'!$B:$O,9,FALSE)/100</f>
        <v>0.12300000000000001</v>
      </c>
      <c r="K198" s="31">
        <f>VLOOKUP($C198,'Four Factors - Road'!$B:$O,10,FALSE)/100</f>
        <v>0.191</v>
      </c>
      <c r="L198" s="31">
        <f>VLOOKUP($C198,'Four Factors - Road'!$B:$O,11,FALSE)/100</f>
        <v>0.52400000000000002</v>
      </c>
      <c r="M198" s="31">
        <f>VLOOKUP($C198,'Four Factors - Road'!$B:$O,12,FALSE)</f>
        <v>0.22900000000000001</v>
      </c>
      <c r="N198" s="31">
        <f>VLOOKUP($C198,'Four Factors - Road'!$B:$O,13,FALSE)/100</f>
        <v>0.13</v>
      </c>
      <c r="O198" s="31">
        <f>VLOOKUP($C198,'Four Factors - Road'!$B:$O,14,FALSE)/100</f>
        <v>0.21</v>
      </c>
      <c r="P198" s="17">
        <f>VLOOKUP($C198,'Advanced - Road'!B:T,18,FALSE)</f>
        <v>98.23</v>
      </c>
      <c r="Q198" s="17">
        <f>(P198+'Advanced - Road'!$S$33)/2</f>
        <v>98.504904671115355</v>
      </c>
      <c r="R198" s="31">
        <f t="shared" ref="R198" si="1689">AVERAGE(H198,L199)</f>
        <v>0.49149999999999999</v>
      </c>
      <c r="S198" s="31">
        <f t="shared" ref="S198" si="1690">AVERAGE(I198,M199)</f>
        <v>0.26300000000000001</v>
      </c>
      <c r="T198" s="31">
        <f t="shared" ref="T198" si="1691">AVERAGE(J198,N199)</f>
        <v>0.1295</v>
      </c>
      <c r="U198" s="31">
        <f t="shared" ref="U198" si="1692">AVERAGE(K198,O199)</f>
        <v>0.1895</v>
      </c>
      <c r="V198" s="17">
        <f>Q198*Q199/'Advanced - Home'!$S$33</f>
        <v>98.113136061817315</v>
      </c>
      <c r="W198" s="17">
        <f t="shared" ref="W198" si="1693">AVERAGE(V198:V199)</f>
        <v>98.111090854975089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</v>
      </c>
      <c r="I199" s="31">
        <f>VLOOKUP($C199,'Four Factors - Home'!$B:$O,8,FALSE)</f>
        <v>0.22600000000000001</v>
      </c>
      <c r="J199" s="31">
        <f>VLOOKUP($C199,'Four Factors - Home'!$B:$O,9,FALSE)/100</f>
        <v>0.12</v>
      </c>
      <c r="K199" s="31">
        <f>VLOOKUP($C199,'Four Factors - Home'!$B:$O,10,FALSE)/100</f>
        <v>0.24100000000000002</v>
      </c>
      <c r="L199" s="31">
        <f>VLOOKUP($C199,'Four Factors - Home'!$B:$O,11,FALSE)/100</f>
        <v>0.48899999999999999</v>
      </c>
      <c r="M199" s="31">
        <f>VLOOKUP($C199,'Four Factors - Home'!$B:$O,12,FALSE)</f>
        <v>0.26600000000000001</v>
      </c>
      <c r="N199" s="31">
        <f>VLOOKUP($C199,'Four Factors - Home'!$B:$O,13,FALSE)/100</f>
        <v>0.13600000000000001</v>
      </c>
      <c r="O199" s="31">
        <f>VLOOKUP($C199,'Four Factors - Home'!$B:$O,14,FALSE)/100</f>
        <v>0.188</v>
      </c>
      <c r="P199" s="17">
        <f>VLOOKUP($C199,'Advanced - Home'!B:T,18,FALSE)</f>
        <v>97.99</v>
      </c>
      <c r="Q199" s="17">
        <f>(P199+'Advanced - Home'!$S$33)/2</f>
        <v>98.382845567206857</v>
      </c>
      <c r="R199" s="31">
        <f t="shared" ref="R199" si="1701">AVERAGE(H199,L198)</f>
        <v>0.51200000000000001</v>
      </c>
      <c r="S199" s="31">
        <f t="shared" ref="S199" si="1702">AVERAGE(I199,M198)</f>
        <v>0.22750000000000001</v>
      </c>
      <c r="T199" s="31">
        <f t="shared" ref="T199" si="1703">AVERAGE(J199,N198)</f>
        <v>0.125</v>
      </c>
      <c r="U199" s="31">
        <f t="shared" ref="U199" si="1704">AVERAGE(K199,O198)</f>
        <v>0.22550000000000001</v>
      </c>
      <c r="V199" s="17">
        <f>Q199*Q198/'Advanced - Road'!$S$33</f>
        <v>98.109045648132877</v>
      </c>
      <c r="W199" s="17">
        <f t="shared" ref="W199" si="1705">W198</f>
        <v>98.111090854975089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0.49399999999999999</v>
      </c>
      <c r="I200" s="32">
        <f>VLOOKUP($C200,'Four Factors - Road'!$B:$O,8,FALSE)</f>
        <v>0.26</v>
      </c>
      <c r="J200" s="32">
        <f>VLOOKUP($C200,'Four Factors - Road'!$B:$O,9,FALSE)/100</f>
        <v>0.12300000000000001</v>
      </c>
      <c r="K200" s="32">
        <f>VLOOKUP($C200,'Four Factors - Road'!$B:$O,10,FALSE)/100</f>
        <v>0.191</v>
      </c>
      <c r="L200" s="32">
        <f>VLOOKUP($C200,'Four Factors - Road'!$B:$O,11,FALSE)/100</f>
        <v>0.52400000000000002</v>
      </c>
      <c r="M200" s="32">
        <f>VLOOKUP($C200,'Four Factors - Road'!$B:$O,12,FALSE)</f>
        <v>0.22900000000000001</v>
      </c>
      <c r="N200" s="32">
        <f>VLOOKUP($C200,'Four Factors - Road'!$B:$O,13,FALSE)/100</f>
        <v>0.13</v>
      </c>
      <c r="O200" s="32">
        <f>VLOOKUP($C200,'Four Factors - Road'!$B:$O,14,FALSE)/100</f>
        <v>0.21</v>
      </c>
      <c r="P200" s="21">
        <f>VLOOKUP($C200,'Advanced - Road'!B:T,18,FALSE)</f>
        <v>98.23</v>
      </c>
      <c r="Q200" s="21">
        <f>(P200+'Advanced - Road'!$S$33)/2</f>
        <v>98.504904671115355</v>
      </c>
      <c r="R200" s="32">
        <f t="shared" ref="R200" si="1709">AVERAGE(H200,L201)</f>
        <v>0.48449999999999999</v>
      </c>
      <c r="S200" s="32">
        <f t="shared" ref="S200" si="1710">AVERAGE(I200,M201)</f>
        <v>0.2555</v>
      </c>
      <c r="T200" s="32">
        <f t="shared" ref="T200" si="1711">AVERAGE(J200,N201)</f>
        <v>0.13400000000000001</v>
      </c>
      <c r="U200" s="32">
        <f t="shared" ref="U200" si="1712">AVERAGE(K200,O201)</f>
        <v>0.21450000000000002</v>
      </c>
      <c r="V200" s="21">
        <f>Q200*Q201/'Advanced - Home'!$S$33</f>
        <v>100.36195414126858</v>
      </c>
      <c r="W200" s="21">
        <f t="shared" ref="W200" si="1713">AVERAGE(V200:V201)</f>
        <v>100.35986205693058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104</v>
      </c>
      <c r="Z200" s="23">
        <f t="shared" ref="Z200" si="1714">Y201-Y200</f>
        <v>10</v>
      </c>
      <c r="AA200" s="23">
        <f t="shared" ref="AA200" si="1715">Y200+Y201</f>
        <v>218</v>
      </c>
      <c r="AB200" s="22">
        <f t="shared" ref="AB200" si="1716">D200-Z200</f>
        <v>-10</v>
      </c>
      <c r="AC200" s="22">
        <f t="shared" ref="AC200" si="1717">AA200-E200</f>
        <v>218</v>
      </c>
      <c r="AD200" s="22">
        <f t="shared" si="1297"/>
        <v>104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0.58599999999999997</v>
      </c>
      <c r="I201" s="32">
        <f>VLOOKUP($C201,'Four Factors - Home'!$B:$O,8,FALSE)</f>
        <v>0.255</v>
      </c>
      <c r="J201" s="32">
        <f>VLOOKUP($C201,'Four Factors - Home'!$B:$O,9,FALSE)/100</f>
        <v>0.14300000000000002</v>
      </c>
      <c r="K201" s="32">
        <f>VLOOKUP($C201,'Four Factors - Home'!$B:$O,10,FALSE)/100</f>
        <v>0.22600000000000001</v>
      </c>
      <c r="L201" s="32">
        <f>VLOOKUP($C201,'Four Factors - Home'!$B:$O,11,FALSE)/100</f>
        <v>0.47499999999999998</v>
      </c>
      <c r="M201" s="32">
        <f>VLOOKUP($C201,'Four Factors - Home'!$B:$O,12,FALSE)</f>
        <v>0.251</v>
      </c>
      <c r="N201" s="32">
        <f>VLOOKUP($C201,'Four Factors - Home'!$B:$O,13,FALSE)/100</f>
        <v>0.14499999999999999</v>
      </c>
      <c r="O201" s="32">
        <f>VLOOKUP($C201,'Four Factors - Home'!$B:$O,14,FALSE)/100</f>
        <v>0.23800000000000002</v>
      </c>
      <c r="P201" s="21">
        <f>VLOOKUP($C201,'Advanced - Home'!B:T,18,FALSE)</f>
        <v>102.5</v>
      </c>
      <c r="Q201" s="21">
        <f>(P201+'Advanced - Home'!$S$33)/2</f>
        <v>100.63784556720685</v>
      </c>
      <c r="R201" s="32">
        <f t="shared" ref="R201" si="1721">AVERAGE(H201,L200)</f>
        <v>0.55499999999999994</v>
      </c>
      <c r="S201" s="32">
        <f t="shared" ref="S201" si="1722">AVERAGE(I201,M200)</f>
        <v>0.24199999999999999</v>
      </c>
      <c r="T201" s="32">
        <f t="shared" ref="T201" si="1723">AVERAGE(J201,N200)</f>
        <v>0.13650000000000001</v>
      </c>
      <c r="U201" s="32">
        <f t="shared" ref="U201" si="1724">AVERAGE(K201,O200)</f>
        <v>0.218</v>
      </c>
      <c r="V201" s="21">
        <f>Q201*Q200/'Advanced - Road'!$S$33</f>
        <v>100.35776997259258</v>
      </c>
      <c r="W201" s="21">
        <f t="shared" ref="W201" si="1725">W200</f>
        <v>100.35986205693058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114</v>
      </c>
      <c r="Z201" s="23">
        <f t="shared" ref="Z201" si="1726">-Z200</f>
        <v>-10</v>
      </c>
      <c r="AA201" s="23">
        <f t="shared" ref="AA201" si="1727">AA200</f>
        <v>218</v>
      </c>
      <c r="AB201" s="22"/>
      <c r="AC201" s="22"/>
      <c r="AD201" s="22">
        <f t="shared" si="1297"/>
        <v>114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0.49399999999999999</v>
      </c>
      <c r="I202" s="31">
        <f>VLOOKUP($C202,'Four Factors - Road'!$B:$O,8,FALSE)</f>
        <v>0.26</v>
      </c>
      <c r="J202" s="31">
        <f>VLOOKUP($C202,'Four Factors - Road'!$B:$O,9,FALSE)/100</f>
        <v>0.12300000000000001</v>
      </c>
      <c r="K202" s="31">
        <f>VLOOKUP($C202,'Four Factors - Road'!$B:$O,10,FALSE)/100</f>
        <v>0.191</v>
      </c>
      <c r="L202" s="31">
        <f>VLOOKUP($C202,'Four Factors - Road'!$B:$O,11,FALSE)/100</f>
        <v>0.52400000000000002</v>
      </c>
      <c r="M202" s="31">
        <f>VLOOKUP($C202,'Four Factors - Road'!$B:$O,12,FALSE)</f>
        <v>0.22900000000000001</v>
      </c>
      <c r="N202" s="31">
        <f>VLOOKUP($C202,'Four Factors - Road'!$B:$O,13,FALSE)/100</f>
        <v>0.13</v>
      </c>
      <c r="O202" s="31">
        <f>VLOOKUP($C202,'Four Factors - Road'!$B:$O,14,FALSE)/100</f>
        <v>0.21</v>
      </c>
      <c r="P202" s="17">
        <f>VLOOKUP($C202,'Advanced - Road'!B:T,18,FALSE)</f>
        <v>98.23</v>
      </c>
      <c r="Q202" s="17">
        <f>(P202+'Advanced - Road'!$S$33)/2</f>
        <v>98.504904671115355</v>
      </c>
      <c r="R202" s="31">
        <f t="shared" ref="R202" si="1729">AVERAGE(H202,L203)</f>
        <v>0.50449999999999995</v>
      </c>
      <c r="S202" s="31">
        <f t="shared" ref="S202" si="1730">AVERAGE(I202,M203)</f>
        <v>0.2485</v>
      </c>
      <c r="T202" s="31">
        <f t="shared" ref="T202" si="1731">AVERAGE(J202,N203)</f>
        <v>0.13800000000000001</v>
      </c>
      <c r="U202" s="31">
        <f t="shared" ref="U202" si="1732">AVERAGE(K202,O203)</f>
        <v>0.2165</v>
      </c>
      <c r="V202" s="17">
        <f>Q202*Q203/'Advanced - Home'!$S$33</f>
        <v>100.34699526269132</v>
      </c>
      <c r="W202" s="17">
        <f t="shared" ref="W202" si="1733">AVERAGE(V202:V203)</f>
        <v>100.34490349017702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0.54700000000000004</v>
      </c>
      <c r="I203" s="31">
        <f>VLOOKUP($C203,'Four Factors - Home'!$B:$O,8,FALSE)</f>
        <v>0.316</v>
      </c>
      <c r="J203" s="31">
        <f>VLOOKUP($C203,'Four Factors - Home'!$B:$O,9,FALSE)/100</f>
        <v>0.13500000000000001</v>
      </c>
      <c r="K203" s="31">
        <f>VLOOKUP($C203,'Four Factors - Home'!$B:$O,10,FALSE)/100</f>
        <v>0.253</v>
      </c>
      <c r="L203" s="31">
        <f>VLOOKUP($C203,'Four Factors - Home'!$B:$O,11,FALSE)/100</f>
        <v>0.51500000000000001</v>
      </c>
      <c r="M203" s="31">
        <f>VLOOKUP($C203,'Four Factors - Home'!$B:$O,12,FALSE)</f>
        <v>0.23699999999999999</v>
      </c>
      <c r="N203" s="31">
        <f>VLOOKUP($C203,'Four Factors - Home'!$B:$O,13,FALSE)/100</f>
        <v>0.153</v>
      </c>
      <c r="O203" s="31">
        <f>VLOOKUP($C203,'Four Factors - Home'!$B:$O,14,FALSE)/100</f>
        <v>0.24199999999999999</v>
      </c>
      <c r="P203" s="17">
        <f>VLOOKUP($C203,'Advanced - Home'!B:T,18,FALSE)</f>
        <v>102.47</v>
      </c>
      <c r="Q203" s="17">
        <f>(P203+'Advanced - Home'!$S$33)/2</f>
        <v>100.62284556720687</v>
      </c>
      <c r="R203" s="31">
        <f t="shared" ref="R203" si="1741">AVERAGE(H203,L202)</f>
        <v>0.53550000000000009</v>
      </c>
      <c r="S203" s="31">
        <f t="shared" ref="S203" si="1742">AVERAGE(I203,M202)</f>
        <v>0.27250000000000002</v>
      </c>
      <c r="T203" s="31">
        <f t="shared" ref="T203" si="1743">AVERAGE(J203,N202)</f>
        <v>0.13250000000000001</v>
      </c>
      <c r="U203" s="31">
        <f t="shared" ref="U203" si="1744">AVERAGE(K203,O202)</f>
        <v>0.23149999999999998</v>
      </c>
      <c r="V203" s="17">
        <f>Q203*Q202/'Advanced - Road'!$S$33</f>
        <v>100.3428117176627</v>
      </c>
      <c r="W203" s="17">
        <f t="shared" ref="W203" si="1745">W202</f>
        <v>100.34490349017702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0.49399999999999999</v>
      </c>
      <c r="I204" s="32">
        <f>VLOOKUP($C204,'Four Factors - Road'!$B:$O,8,FALSE)</f>
        <v>0.26</v>
      </c>
      <c r="J204" s="32">
        <f>VLOOKUP($C204,'Four Factors - Road'!$B:$O,9,FALSE)/100</f>
        <v>0.12300000000000001</v>
      </c>
      <c r="K204" s="32">
        <f>VLOOKUP($C204,'Four Factors - Road'!$B:$O,10,FALSE)/100</f>
        <v>0.191</v>
      </c>
      <c r="L204" s="32">
        <f>VLOOKUP($C204,'Four Factors - Road'!$B:$O,11,FALSE)/100</f>
        <v>0.52400000000000002</v>
      </c>
      <c r="M204" s="32">
        <f>VLOOKUP($C204,'Four Factors - Road'!$B:$O,12,FALSE)</f>
        <v>0.22900000000000001</v>
      </c>
      <c r="N204" s="32">
        <f>VLOOKUP($C204,'Four Factors - Road'!$B:$O,13,FALSE)/100</f>
        <v>0.13</v>
      </c>
      <c r="O204" s="32">
        <f>VLOOKUP($C204,'Four Factors - Road'!$B:$O,14,FALSE)/100</f>
        <v>0.21</v>
      </c>
      <c r="P204" s="21">
        <f>VLOOKUP($C204,'Advanced - Road'!B:T,18,FALSE)</f>
        <v>98.23</v>
      </c>
      <c r="Q204" s="21">
        <f>(P204+'Advanced - Road'!$S$33)/2</f>
        <v>98.504904671115355</v>
      </c>
      <c r="R204" s="32">
        <f t="shared" ref="R204" si="1749">AVERAGE(H204,L205)</f>
        <v>0.49349999999999999</v>
      </c>
      <c r="S204" s="32">
        <f t="shared" ref="S204" si="1750">AVERAGE(I204,M205)</f>
        <v>0.26600000000000001</v>
      </c>
      <c r="T204" s="32">
        <f t="shared" ref="T204" si="1751">AVERAGE(J204,N205)</f>
        <v>0.13450000000000001</v>
      </c>
      <c r="U204" s="32">
        <f t="shared" ref="U204" si="1752">AVERAGE(K204,O205)</f>
        <v>0.215</v>
      </c>
      <c r="V204" s="21">
        <f>Q204*Q205/'Advanced - Home'!$S$33</f>
        <v>98.162998990408255</v>
      </c>
      <c r="W204" s="21">
        <f t="shared" ref="W204" si="1753">AVERAGE(V204:V205)</f>
        <v>98.160952744153718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104</v>
      </c>
      <c r="Z204" s="23">
        <f t="shared" ref="Z204" si="1754">Y205-Y204</f>
        <v>4</v>
      </c>
      <c r="AA204" s="23">
        <f t="shared" ref="AA204" si="1755">Y204+Y205</f>
        <v>212</v>
      </c>
      <c r="AB204" s="22">
        <f t="shared" ref="AB204" si="1756">D204-Z204</f>
        <v>-4</v>
      </c>
      <c r="AC204" s="22">
        <f t="shared" ref="AC204" si="1757">AA204-E204</f>
        <v>212</v>
      </c>
      <c r="AD204" s="22">
        <f t="shared" si="1297"/>
        <v>104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0.52500000000000002</v>
      </c>
      <c r="I205" s="32">
        <f>VLOOKUP($C205,'Four Factors - Home'!$B:$O,8,FALSE)</f>
        <v>0.251</v>
      </c>
      <c r="J205" s="32">
        <f>VLOOKUP($C205,'Four Factors - Home'!$B:$O,9,FALSE)/100</f>
        <v>0.129</v>
      </c>
      <c r="K205" s="32">
        <f>VLOOKUP($C205,'Four Factors - Home'!$B:$O,10,FALSE)/100</f>
        <v>0.19699999999999998</v>
      </c>
      <c r="L205" s="32">
        <f>VLOOKUP($C205,'Four Factors - Home'!$B:$O,11,FALSE)/100</f>
        <v>0.49299999999999999</v>
      </c>
      <c r="M205" s="32">
        <f>VLOOKUP($C205,'Four Factors - Home'!$B:$O,12,FALSE)</f>
        <v>0.27200000000000002</v>
      </c>
      <c r="N205" s="32">
        <f>VLOOKUP($C205,'Four Factors - Home'!$B:$O,13,FALSE)/100</f>
        <v>0.14599999999999999</v>
      </c>
      <c r="O205" s="32">
        <f>VLOOKUP($C205,'Four Factors - Home'!$B:$O,14,FALSE)/100</f>
        <v>0.23899999999999999</v>
      </c>
      <c r="P205" s="21">
        <f>VLOOKUP($C205,'Advanced - Home'!B:T,18,FALSE)</f>
        <v>98.09</v>
      </c>
      <c r="Q205" s="21">
        <f>(P205+'Advanced - Home'!$S$33)/2</f>
        <v>98.432845567206869</v>
      </c>
      <c r="R205" s="32">
        <f t="shared" ref="R205" si="1761">AVERAGE(H205,L204)</f>
        <v>0.52449999999999997</v>
      </c>
      <c r="S205" s="32">
        <f t="shared" ref="S205" si="1762">AVERAGE(I205,M204)</f>
        <v>0.24</v>
      </c>
      <c r="T205" s="32">
        <f t="shared" ref="T205" si="1763">AVERAGE(J205,N204)</f>
        <v>0.1295</v>
      </c>
      <c r="U205" s="32">
        <f t="shared" ref="U205" si="1764">AVERAGE(K205,O204)</f>
        <v>0.20349999999999999</v>
      </c>
      <c r="V205" s="21">
        <f>Q205*Q204/'Advanced - Road'!$S$33</f>
        <v>98.158906497899181</v>
      </c>
      <c r="W205" s="21">
        <f t="shared" ref="W205" si="1765">W204</f>
        <v>98.160952744153718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-4</v>
      </c>
      <c r="AA205" s="23">
        <f t="shared" ref="AA205" si="1767">AA204</f>
        <v>212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0.49399999999999999</v>
      </c>
      <c r="I206" s="31">
        <f>VLOOKUP($C206,'Four Factors - Road'!$B:$O,8,FALSE)</f>
        <v>0.26</v>
      </c>
      <c r="J206" s="31">
        <f>VLOOKUP($C206,'Four Factors - Road'!$B:$O,9,FALSE)/100</f>
        <v>0.12300000000000001</v>
      </c>
      <c r="K206" s="31">
        <f>VLOOKUP($C206,'Four Factors - Road'!$B:$O,10,FALSE)/100</f>
        <v>0.191</v>
      </c>
      <c r="L206" s="31">
        <f>VLOOKUP($C206,'Four Factors - Road'!$B:$O,11,FALSE)/100</f>
        <v>0.52400000000000002</v>
      </c>
      <c r="M206" s="31">
        <f>VLOOKUP($C206,'Four Factors - Road'!$B:$O,12,FALSE)</f>
        <v>0.22900000000000001</v>
      </c>
      <c r="N206" s="31">
        <f>VLOOKUP($C206,'Four Factors - Road'!$B:$O,13,FALSE)/100</f>
        <v>0.13</v>
      </c>
      <c r="O206" s="31">
        <f>VLOOKUP($C206,'Four Factors - Road'!$B:$O,14,FALSE)/100</f>
        <v>0.21</v>
      </c>
      <c r="P206" s="17">
        <f>VLOOKUP($C206,'Advanced - Road'!B:T,18,FALSE)</f>
        <v>98.23</v>
      </c>
      <c r="Q206" s="17">
        <f>(P206+'Advanced - Road'!$S$33)/2</f>
        <v>98.504904671115355</v>
      </c>
      <c r="R206" s="31">
        <f t="shared" ref="R206" si="1769">AVERAGE(H206,L207)</f>
        <v>0.49050000000000005</v>
      </c>
      <c r="S206" s="31">
        <f t="shared" ref="S206" si="1770">AVERAGE(I206,M207)</f>
        <v>0.26850000000000002</v>
      </c>
      <c r="T206" s="31">
        <f t="shared" ref="T206" si="1771">AVERAGE(J206,N207)</f>
        <v>0.13500000000000001</v>
      </c>
      <c r="U206" s="31">
        <f t="shared" ref="U206" si="1772">AVERAGE(K206,O207)</f>
        <v>0.21299999999999999</v>
      </c>
      <c r="V206" s="17">
        <f>Q206*Q207/'Advanced - Home'!$S$33</f>
        <v>98.302615190462859</v>
      </c>
      <c r="W206" s="17">
        <f t="shared" ref="W206" si="1773">AVERAGE(V206:V207)</f>
        <v>98.300566033853812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103</v>
      </c>
      <c r="Z206" s="19">
        <f t="shared" ref="Z206" si="1774">Y207-Y206</f>
        <v>7</v>
      </c>
      <c r="AA206" s="19">
        <f t="shared" ref="AA206" si="1775">Y206+Y207</f>
        <v>213</v>
      </c>
      <c r="AB206" s="4">
        <f t="shared" ref="AB206" si="1776">D206-Z206</f>
        <v>-7</v>
      </c>
      <c r="AC206" s="4">
        <f t="shared" ref="AC206" si="1777">AA206-E206</f>
        <v>213</v>
      </c>
      <c r="AD206" s="4">
        <f t="shared" si="1297"/>
        <v>103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0.31</v>
      </c>
      <c r="J207" s="31">
        <f>VLOOKUP($C207,'Four Factors - Home'!$B:$O,9,FALSE)/100</f>
        <v>0.13600000000000001</v>
      </c>
      <c r="K207" s="31">
        <f>VLOOKUP($C207,'Four Factors - Home'!$B:$O,10,FALSE)/100</f>
        <v>0.21600000000000003</v>
      </c>
      <c r="L207" s="31">
        <f>VLOOKUP($C207,'Four Factors - Home'!$B:$O,11,FALSE)/100</f>
        <v>0.48700000000000004</v>
      </c>
      <c r="M207" s="31">
        <f>VLOOKUP($C207,'Four Factors - Home'!$B:$O,12,FALSE)</f>
        <v>0.27700000000000002</v>
      </c>
      <c r="N207" s="31">
        <f>VLOOKUP($C207,'Four Factors - Home'!$B:$O,13,FALSE)/100</f>
        <v>0.14699999999999999</v>
      </c>
      <c r="O207" s="31">
        <f>VLOOKUP($C207,'Four Factors - Home'!$B:$O,14,FALSE)/100</f>
        <v>0.23499999999999999</v>
      </c>
      <c r="P207" s="17">
        <f>VLOOKUP($C207,'Advanced - Home'!B:T,18,FALSE)</f>
        <v>98.37</v>
      </c>
      <c r="Q207" s="17">
        <f>(P207+'Advanced - Home'!$S$33)/2</f>
        <v>98.572845567206855</v>
      </c>
      <c r="R207" s="31">
        <f t="shared" ref="R207" si="1781">AVERAGE(H207,L206)</f>
        <v>0.53200000000000003</v>
      </c>
      <c r="S207" s="31">
        <f t="shared" ref="S207" si="1782">AVERAGE(I207,M206)</f>
        <v>0.26950000000000002</v>
      </c>
      <c r="T207" s="31">
        <f t="shared" ref="T207" si="1783">AVERAGE(J207,N206)</f>
        <v>0.13300000000000001</v>
      </c>
      <c r="U207" s="31">
        <f t="shared" ref="U207" si="1784">AVERAGE(K207,O206)</f>
        <v>0.21300000000000002</v>
      </c>
      <c r="V207" s="17">
        <f>Q207*Q206/'Advanced - Road'!$S$33</f>
        <v>98.298516877244779</v>
      </c>
      <c r="W207" s="17">
        <f t="shared" ref="W207" si="1785">W206</f>
        <v>98.300566033853812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-7</v>
      </c>
      <c r="AA207" s="19">
        <f t="shared" ref="AA207" si="1787">AA206</f>
        <v>213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0.49399999999999999</v>
      </c>
      <c r="I208" s="32">
        <f>VLOOKUP($C208,'Four Factors - Road'!$B:$O,8,FALSE)</f>
        <v>0.26</v>
      </c>
      <c r="J208" s="32">
        <f>VLOOKUP($C208,'Four Factors - Road'!$B:$O,9,FALSE)/100</f>
        <v>0.12300000000000001</v>
      </c>
      <c r="K208" s="32">
        <f>VLOOKUP($C208,'Four Factors - Road'!$B:$O,10,FALSE)/100</f>
        <v>0.191</v>
      </c>
      <c r="L208" s="32">
        <f>VLOOKUP($C208,'Four Factors - Road'!$B:$O,11,FALSE)/100</f>
        <v>0.52400000000000002</v>
      </c>
      <c r="M208" s="32">
        <f>VLOOKUP($C208,'Four Factors - Road'!$B:$O,12,FALSE)</f>
        <v>0.22900000000000001</v>
      </c>
      <c r="N208" s="32">
        <f>VLOOKUP($C208,'Four Factors - Road'!$B:$O,13,FALSE)/100</f>
        <v>0.13</v>
      </c>
      <c r="O208" s="32">
        <f>VLOOKUP($C208,'Four Factors - Road'!$B:$O,14,FALSE)/100</f>
        <v>0.21</v>
      </c>
      <c r="P208" s="21">
        <f>VLOOKUP($C208,'Advanced - Road'!B:T,18,FALSE)</f>
        <v>98.23</v>
      </c>
      <c r="Q208" s="21">
        <f>(P208+'Advanced - Road'!$S$33)/2</f>
        <v>98.504904671115355</v>
      </c>
      <c r="R208" s="32">
        <f t="shared" ref="R208" si="1789">AVERAGE(H208,L209)</f>
        <v>0.51449999999999996</v>
      </c>
      <c r="S208" s="32">
        <f t="shared" ref="S208" si="1790">AVERAGE(I208,M209)</f>
        <v>0.26850000000000002</v>
      </c>
      <c r="T208" s="32">
        <f t="shared" ref="T208" si="1791">AVERAGE(J208,N209)</f>
        <v>0.13300000000000001</v>
      </c>
      <c r="U208" s="32">
        <f t="shared" ref="U208" si="1792">AVERAGE(K208,O209)</f>
        <v>0.21149999999999999</v>
      </c>
      <c r="V208" s="21">
        <f>Q208*Q209/'Advanced - Home'!$S$33</f>
        <v>99.319818933718011</v>
      </c>
      <c r="W208" s="21">
        <f t="shared" ref="W208" si="1793">AVERAGE(V208:V209)</f>
        <v>99.31774857309756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0.51800000000000002</v>
      </c>
      <c r="I209" s="32">
        <f>VLOOKUP($C209,'Four Factors - Home'!$B:$O,8,FALSE)</f>
        <v>0.26300000000000001</v>
      </c>
      <c r="J209" s="32">
        <f>VLOOKUP($C209,'Four Factors - Home'!$B:$O,9,FALSE)/100</f>
        <v>0.14499999999999999</v>
      </c>
      <c r="K209" s="32">
        <f>VLOOKUP($C209,'Four Factors - Home'!$B:$O,10,FALSE)/100</f>
        <v>0.26100000000000001</v>
      </c>
      <c r="L209" s="32">
        <f>VLOOKUP($C209,'Four Factors - Home'!$B:$O,11,FALSE)/100</f>
        <v>0.53500000000000003</v>
      </c>
      <c r="M209" s="32">
        <f>VLOOKUP($C209,'Four Factors - Home'!$B:$O,12,FALSE)</f>
        <v>0.27700000000000002</v>
      </c>
      <c r="N209" s="32">
        <f>VLOOKUP($C209,'Four Factors - Home'!$B:$O,13,FALSE)/100</f>
        <v>0.14300000000000002</v>
      </c>
      <c r="O209" s="32">
        <f>VLOOKUP($C209,'Four Factors - Home'!$B:$O,14,FALSE)/100</f>
        <v>0.23199999999999998</v>
      </c>
      <c r="P209" s="21">
        <f>VLOOKUP($C209,'Advanced - Home'!B:T,18,FALSE)</f>
        <v>100.41</v>
      </c>
      <c r="Q209" s="21">
        <f>(P209+'Advanced - Home'!$S$33)/2</f>
        <v>99.592845567206865</v>
      </c>
      <c r="R209" s="32">
        <f t="shared" ref="R209" si="1801">AVERAGE(H209,L208)</f>
        <v>0.52100000000000002</v>
      </c>
      <c r="S209" s="32">
        <f t="shared" ref="S209" si="1802">AVERAGE(I209,M208)</f>
        <v>0.246</v>
      </c>
      <c r="T209" s="32">
        <f t="shared" ref="T209" si="1803">AVERAGE(J209,N208)</f>
        <v>0.13750000000000001</v>
      </c>
      <c r="U209" s="32">
        <f t="shared" ref="U209" si="1804">AVERAGE(K209,O208)</f>
        <v>0.23549999999999999</v>
      </c>
      <c r="V209" s="21">
        <f>Q209*Q208/'Advanced - Road'!$S$33</f>
        <v>99.315678212477124</v>
      </c>
      <c r="W209" s="21">
        <f t="shared" ref="W209" si="1805">W208</f>
        <v>99.31774857309756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0.49399999999999999</v>
      </c>
      <c r="I210" s="31">
        <f>VLOOKUP($C210,'Four Factors - Road'!$B:$O,8,FALSE)</f>
        <v>0.26</v>
      </c>
      <c r="J210" s="31">
        <f>VLOOKUP($C210,'Four Factors - Road'!$B:$O,9,FALSE)/100</f>
        <v>0.12300000000000001</v>
      </c>
      <c r="K210" s="31">
        <f>VLOOKUP($C210,'Four Factors - Road'!$B:$O,10,FALSE)/100</f>
        <v>0.191</v>
      </c>
      <c r="L210" s="31">
        <f>VLOOKUP($C210,'Four Factors - Road'!$B:$O,11,FALSE)/100</f>
        <v>0.52400000000000002</v>
      </c>
      <c r="M210" s="31">
        <f>VLOOKUP($C210,'Four Factors - Road'!$B:$O,12,FALSE)</f>
        <v>0.22900000000000001</v>
      </c>
      <c r="N210" s="31">
        <f>VLOOKUP($C210,'Four Factors - Road'!$B:$O,13,FALSE)/100</f>
        <v>0.13</v>
      </c>
      <c r="O210" s="31">
        <f>VLOOKUP($C210,'Four Factors - Road'!$B:$O,14,FALSE)/100</f>
        <v>0.21</v>
      </c>
      <c r="P210" s="17">
        <f>VLOOKUP($C210,'Advanced - Road'!B:T,18,FALSE)</f>
        <v>98.23</v>
      </c>
      <c r="Q210" s="17">
        <f>(P210+'Advanced - Road'!$S$33)/2</f>
        <v>98.504904671115355</v>
      </c>
      <c r="R210" s="31">
        <f t="shared" ref="R210" si="1809">AVERAGE(H210,L211)</f>
        <v>0.49249999999999999</v>
      </c>
      <c r="S210" s="31">
        <f t="shared" ref="S210" si="1810">AVERAGE(I210,M211)</f>
        <v>0.307</v>
      </c>
      <c r="T210" s="31">
        <f t="shared" ref="T210" si="1811">AVERAGE(J210,N211)</f>
        <v>0.13850000000000001</v>
      </c>
      <c r="U210" s="31">
        <f t="shared" ref="U210" si="1812">AVERAGE(K210,O211)</f>
        <v>0.20150000000000001</v>
      </c>
      <c r="V210" s="17">
        <f>Q210*Q211/'Advanced - Home'!$S$33</f>
        <v>96.996206461380311</v>
      </c>
      <c r="W210" s="17">
        <f t="shared" ref="W210" si="1813">AVERAGE(V210:V211)</f>
        <v>96.994184537374139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0.47299999999999998</v>
      </c>
      <c r="I211" s="31">
        <f>VLOOKUP($C211,'Four Factors - Home'!$B:$O,8,FALSE)</f>
        <v>0.30299999999999999</v>
      </c>
      <c r="J211" s="31">
        <f>VLOOKUP($C211,'Four Factors - Home'!$B:$O,9,FALSE)/100</f>
        <v>0.14000000000000001</v>
      </c>
      <c r="K211" s="31">
        <f>VLOOKUP($C211,'Four Factors - Home'!$B:$O,10,FALSE)/100</f>
        <v>0.26500000000000001</v>
      </c>
      <c r="L211" s="31">
        <f>VLOOKUP($C211,'Four Factors - Home'!$B:$O,11,FALSE)/100</f>
        <v>0.49099999999999999</v>
      </c>
      <c r="M211" s="31">
        <f>VLOOKUP($C211,'Four Factors - Home'!$B:$O,12,FALSE)</f>
        <v>0.35399999999999998</v>
      </c>
      <c r="N211" s="31">
        <f>VLOOKUP($C211,'Four Factors - Home'!$B:$O,13,FALSE)/100</f>
        <v>0.154</v>
      </c>
      <c r="O211" s="31">
        <f>VLOOKUP($C211,'Four Factors - Home'!$B:$O,14,FALSE)/100</f>
        <v>0.21199999999999999</v>
      </c>
      <c r="P211" s="17">
        <f>VLOOKUP($C211,'Advanced - Home'!B:T,18,FALSE)</f>
        <v>95.75</v>
      </c>
      <c r="Q211" s="17">
        <f>(P211+'Advanced - Home'!$S$33)/2</f>
        <v>97.262845567206853</v>
      </c>
      <c r="R211" s="31">
        <f t="shared" ref="R211" si="1821">AVERAGE(H211,L210)</f>
        <v>0.4985</v>
      </c>
      <c r="S211" s="31">
        <f t="shared" ref="S211" si="1822">AVERAGE(I211,M210)</f>
        <v>0.26600000000000001</v>
      </c>
      <c r="T211" s="31">
        <f t="shared" ref="T211" si="1823">AVERAGE(J211,N210)</f>
        <v>0.13500000000000001</v>
      </c>
      <c r="U211" s="31">
        <f t="shared" ref="U211" si="1824">AVERAGE(K211,O210)</f>
        <v>0.23749999999999999</v>
      </c>
      <c r="V211" s="17">
        <f>Q211*Q210/'Advanced - Road'!$S$33</f>
        <v>96.992162613367981</v>
      </c>
      <c r="W211" s="17">
        <f t="shared" ref="W211" si="1825">W210</f>
        <v>96.994184537374139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0.49399999999999999</v>
      </c>
      <c r="I212" s="32">
        <f>VLOOKUP($C212,'Four Factors - Road'!$B:$O,8,FALSE)</f>
        <v>0.26</v>
      </c>
      <c r="J212" s="32">
        <f>VLOOKUP($C212,'Four Factors - Road'!$B:$O,9,FALSE)/100</f>
        <v>0.12300000000000001</v>
      </c>
      <c r="K212" s="32">
        <f>VLOOKUP($C212,'Four Factors - Road'!$B:$O,10,FALSE)/100</f>
        <v>0.191</v>
      </c>
      <c r="L212" s="32">
        <f>VLOOKUP($C212,'Four Factors - Road'!$B:$O,11,FALSE)/100</f>
        <v>0.52400000000000002</v>
      </c>
      <c r="M212" s="32">
        <f>VLOOKUP($C212,'Four Factors - Road'!$B:$O,12,FALSE)</f>
        <v>0.22900000000000001</v>
      </c>
      <c r="N212" s="32">
        <f>VLOOKUP($C212,'Four Factors - Road'!$B:$O,13,FALSE)/100</f>
        <v>0.13</v>
      </c>
      <c r="O212" s="32">
        <f>VLOOKUP($C212,'Four Factors - Road'!$B:$O,14,FALSE)/100</f>
        <v>0.21</v>
      </c>
      <c r="P212" s="21">
        <f>VLOOKUP($C212,'Advanced - Road'!B:T,18,FALSE)</f>
        <v>98.23</v>
      </c>
      <c r="Q212" s="21">
        <f>(P212+'Advanced - Road'!$S$33)/2</f>
        <v>98.504904671115355</v>
      </c>
      <c r="R212" s="32">
        <f t="shared" ref="R212" si="1829">AVERAGE(H212,L213)</f>
        <v>0.49249999999999999</v>
      </c>
      <c r="S212" s="32">
        <f t="shared" ref="S212" si="1830">AVERAGE(I212,M213)</f>
        <v>0.26250000000000001</v>
      </c>
      <c r="T212" s="32">
        <f t="shared" ref="T212" si="1831">AVERAGE(J212,N213)</f>
        <v>0.1285</v>
      </c>
      <c r="U212" s="32">
        <f t="shared" ref="U212" si="1832">AVERAGE(K212,O213)</f>
        <v>0.20850000000000002</v>
      </c>
      <c r="V212" s="21">
        <f>Q212*Q213/'Advanced - Home'!$S$33</f>
        <v>98.108149768958214</v>
      </c>
      <c r="W212" s="21">
        <f t="shared" ref="W212" si="1833">AVERAGE(V212:V213)</f>
        <v>98.106104666057234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5</v>
      </c>
      <c r="AA212" s="23">
        <f t="shared" ref="AA212" si="1835">Y212+Y213</f>
        <v>213</v>
      </c>
      <c r="AB212" s="22">
        <f t="shared" ref="AB212" si="1836">D212-Z212</f>
        <v>-5</v>
      </c>
      <c r="AC212" s="22">
        <f t="shared" ref="AC212" si="1837">AA212-E212</f>
        <v>213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0.53700000000000003</v>
      </c>
      <c r="I213" s="32">
        <f>VLOOKUP($C213,'Four Factors - Home'!$B:$O,8,FALSE)</f>
        <v>0.27100000000000002</v>
      </c>
      <c r="J213" s="32">
        <f>VLOOKUP($C213,'Four Factors - Home'!$B:$O,9,FALSE)/100</f>
        <v>0.13800000000000001</v>
      </c>
      <c r="K213" s="32">
        <f>VLOOKUP($C213,'Four Factors - Home'!$B:$O,10,FALSE)/100</f>
        <v>0.22699999999999998</v>
      </c>
      <c r="L213" s="32">
        <f>VLOOKUP($C213,'Four Factors - Home'!$B:$O,11,FALSE)/100</f>
        <v>0.49099999999999999</v>
      </c>
      <c r="M213" s="32">
        <f>VLOOKUP($C213,'Four Factors - Home'!$B:$O,12,FALSE)</f>
        <v>0.26500000000000001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0.22600000000000001</v>
      </c>
      <c r="P213" s="21">
        <f>VLOOKUP($C213,'Advanced - Home'!B:T,18,FALSE)</f>
        <v>97.98</v>
      </c>
      <c r="Q213" s="21">
        <f>(P213+'Advanced - Home'!$S$33)/2</f>
        <v>98.377845567206862</v>
      </c>
      <c r="R213" s="32">
        <f t="shared" ref="R213" si="1841">AVERAGE(H213,L212)</f>
        <v>0.53049999999999997</v>
      </c>
      <c r="S213" s="32">
        <f t="shared" ref="S213" si="1842">AVERAGE(I213,M212)</f>
        <v>0.25</v>
      </c>
      <c r="T213" s="32">
        <f t="shared" ref="T213" si="1843">AVERAGE(J213,N212)</f>
        <v>0.13400000000000001</v>
      </c>
      <c r="U213" s="32">
        <f t="shared" ref="U213" si="1844">AVERAGE(K213,O212)</f>
        <v>0.21849999999999997</v>
      </c>
      <c r="V213" s="21">
        <f>Q213*Q212/'Advanced - Road'!$S$33</f>
        <v>98.104059563156255</v>
      </c>
      <c r="W213" s="21">
        <f t="shared" ref="W213" si="1845">W212</f>
        <v>98.106104666057234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109</v>
      </c>
      <c r="Z213" s="23">
        <f t="shared" ref="Z213" si="1846">-Z212</f>
        <v>-5</v>
      </c>
      <c r="AA213" s="23">
        <f t="shared" ref="AA213" si="1847">AA212</f>
        <v>213</v>
      </c>
      <c r="AB213" s="22"/>
      <c r="AC213" s="22"/>
      <c r="AD213" s="22">
        <f t="shared" si="1297"/>
        <v>109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0.49399999999999999</v>
      </c>
      <c r="I214" s="31">
        <f>VLOOKUP($C214,'Four Factors - Road'!$B:$O,8,FALSE)</f>
        <v>0.26</v>
      </c>
      <c r="J214" s="31">
        <f>VLOOKUP($C214,'Four Factors - Road'!$B:$O,9,FALSE)/100</f>
        <v>0.12300000000000001</v>
      </c>
      <c r="K214" s="31">
        <f>VLOOKUP($C214,'Four Factors - Road'!$B:$O,10,FALSE)/100</f>
        <v>0.191</v>
      </c>
      <c r="L214" s="31">
        <f>VLOOKUP($C214,'Four Factors - Road'!$B:$O,11,FALSE)/100</f>
        <v>0.52400000000000002</v>
      </c>
      <c r="M214" s="31">
        <f>VLOOKUP($C214,'Four Factors - Road'!$B:$O,12,FALSE)</f>
        <v>0.22900000000000001</v>
      </c>
      <c r="N214" s="31">
        <f>VLOOKUP($C214,'Four Factors - Road'!$B:$O,13,FALSE)/100</f>
        <v>0.13</v>
      </c>
      <c r="O214" s="31">
        <f>VLOOKUP($C214,'Four Factors - Road'!$B:$O,14,FALSE)/100</f>
        <v>0.21</v>
      </c>
      <c r="P214" s="17">
        <f>VLOOKUP($C214,'Advanced - Road'!B:T,18,FALSE)</f>
        <v>98.23</v>
      </c>
      <c r="Q214" s="17">
        <f>(P214+'Advanced - Road'!$S$33)/2</f>
        <v>98.504904671115355</v>
      </c>
      <c r="R214" s="31">
        <f t="shared" ref="R214" si="1849">AVERAGE(H214,L215)</f>
        <v>0.50750000000000006</v>
      </c>
      <c r="S214" s="31">
        <f t="shared" ref="S214" si="1850">AVERAGE(I214,M215)</f>
        <v>0.27849999999999997</v>
      </c>
      <c r="T214" s="31">
        <f t="shared" ref="T214" si="1851">AVERAGE(J214,N215)</f>
        <v>0.14300000000000002</v>
      </c>
      <c r="U214" s="31">
        <f t="shared" ref="U214" si="1852">AVERAGE(K214,O215)</f>
        <v>0.21249999999999999</v>
      </c>
      <c r="V214" s="17">
        <f>Q214*Q215/'Advanced - Home'!$S$33</f>
        <v>98.103163476099127</v>
      </c>
      <c r="W214" s="17">
        <f t="shared" ref="W214" si="1853">AVERAGE(V214:V215)</f>
        <v>98.10111847713938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105</v>
      </c>
      <c r="Z214" s="19">
        <f t="shared" ref="Z214" si="1854">Y215-Y214</f>
        <v>3</v>
      </c>
      <c r="AA214" s="19">
        <f t="shared" ref="AA214" si="1855">Y214+Y215</f>
        <v>213</v>
      </c>
      <c r="AB214" s="4">
        <f t="shared" ref="AB214" si="1856">D214-Z214</f>
        <v>-3</v>
      </c>
      <c r="AC214" s="4">
        <f t="shared" ref="AC214" si="1857">AA214-E214</f>
        <v>213</v>
      </c>
      <c r="AD214" s="4">
        <f t="shared" si="1297"/>
        <v>105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0.53400000000000003</v>
      </c>
      <c r="I215" s="31">
        <f>VLOOKUP($C215,'Four Factors - Home'!$B:$O,8,FALSE)</f>
        <v>0.30099999999999999</v>
      </c>
      <c r="J215" s="31">
        <f>VLOOKUP($C215,'Four Factors - Home'!$B:$O,9,FALSE)/100</f>
        <v>0.14199999999999999</v>
      </c>
      <c r="K215" s="31">
        <f>VLOOKUP($C215,'Four Factors - Home'!$B:$O,10,FALSE)/100</f>
        <v>0.214</v>
      </c>
      <c r="L215" s="31">
        <f>VLOOKUP($C215,'Four Factors - Home'!$B:$O,11,FALSE)/100</f>
        <v>0.52100000000000002</v>
      </c>
      <c r="M215" s="31">
        <f>VLOOKUP($C215,'Four Factors - Home'!$B:$O,12,FALSE)</f>
        <v>0.29699999999999999</v>
      </c>
      <c r="N215" s="31">
        <f>VLOOKUP($C215,'Four Factors - Home'!$B:$O,13,FALSE)/100</f>
        <v>0.16300000000000001</v>
      </c>
      <c r="O215" s="31">
        <f>VLOOKUP($C215,'Four Factors - Home'!$B:$O,14,FALSE)/100</f>
        <v>0.23399999999999999</v>
      </c>
      <c r="P215" s="17">
        <f>VLOOKUP($C215,'Advanced - Home'!B:T,18,FALSE)</f>
        <v>97.97</v>
      </c>
      <c r="Q215" s="17">
        <f>(P215+'Advanced - Home'!$S$33)/2</f>
        <v>98.372845567206866</v>
      </c>
      <c r="R215" s="31">
        <f t="shared" ref="R215" si="1861">AVERAGE(H215,L214)</f>
        <v>0.52900000000000003</v>
      </c>
      <c r="S215" s="31">
        <f t="shared" ref="S215" si="1862">AVERAGE(I215,M214)</f>
        <v>0.26500000000000001</v>
      </c>
      <c r="T215" s="31">
        <f t="shared" ref="T215" si="1863">AVERAGE(J215,N214)</f>
        <v>0.13600000000000001</v>
      </c>
      <c r="U215" s="31">
        <f t="shared" ref="U215" si="1864">AVERAGE(K215,O214)</f>
        <v>0.21199999999999999</v>
      </c>
      <c r="V215" s="17">
        <f>Q215*Q214/'Advanced - Road'!$S$33</f>
        <v>98.099073478179633</v>
      </c>
      <c r="W215" s="17">
        <f t="shared" ref="W215" si="1865">W214</f>
        <v>98.10111847713938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108</v>
      </c>
      <c r="Z215" s="19">
        <f t="shared" ref="Z215" si="1866">-Z214</f>
        <v>-3</v>
      </c>
      <c r="AA215" s="19">
        <f t="shared" ref="AA215" si="1867">AA214</f>
        <v>213</v>
      </c>
      <c r="AB215" s="4"/>
      <c r="AC215" s="4"/>
      <c r="AD215" s="4">
        <f t="shared" si="1297"/>
        <v>108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0.49399999999999999</v>
      </c>
      <c r="I216" s="32">
        <f>VLOOKUP($C216,'Four Factors - Road'!$B:$O,8,FALSE)</f>
        <v>0.26</v>
      </c>
      <c r="J216" s="32">
        <f>VLOOKUP($C216,'Four Factors - Road'!$B:$O,9,FALSE)/100</f>
        <v>0.12300000000000001</v>
      </c>
      <c r="K216" s="32">
        <f>VLOOKUP($C216,'Four Factors - Road'!$B:$O,10,FALSE)/100</f>
        <v>0.191</v>
      </c>
      <c r="L216" s="32">
        <f>VLOOKUP($C216,'Four Factors - Road'!$B:$O,11,FALSE)/100</f>
        <v>0.52400000000000002</v>
      </c>
      <c r="M216" s="32">
        <f>VLOOKUP($C216,'Four Factors - Road'!$B:$O,12,FALSE)</f>
        <v>0.22900000000000001</v>
      </c>
      <c r="N216" s="32">
        <f>VLOOKUP($C216,'Four Factors - Road'!$B:$O,13,FALSE)/100</f>
        <v>0.13</v>
      </c>
      <c r="O216" s="32">
        <f>VLOOKUP($C216,'Four Factors - Road'!$B:$O,14,FALSE)/100</f>
        <v>0.21</v>
      </c>
      <c r="P216" s="21">
        <f>VLOOKUP($C216,'Advanced - Road'!B:T,18,FALSE)</f>
        <v>98.23</v>
      </c>
      <c r="Q216" s="21">
        <f>(P216+'Advanced - Road'!$S$33)/2</f>
        <v>98.504904671115355</v>
      </c>
      <c r="R216" s="32">
        <f t="shared" ref="R216" si="1869">AVERAGE(H216,L217)</f>
        <v>0.51</v>
      </c>
      <c r="S216" s="32">
        <f t="shared" ref="S216" si="1870">AVERAGE(I216,M217)</f>
        <v>0.26600000000000001</v>
      </c>
      <c r="T216" s="32">
        <f t="shared" ref="T216" si="1871">AVERAGE(J216,N217)</f>
        <v>0.13750000000000001</v>
      </c>
      <c r="U216" s="32">
        <f t="shared" ref="U216" si="1872">AVERAGE(K216,O217)</f>
        <v>0.20400000000000001</v>
      </c>
      <c r="V216" s="21">
        <f>Q216*Q217/'Advanced - Home'!$S$33</f>
        <v>97.524753504444249</v>
      </c>
      <c r="W216" s="21">
        <f t="shared" ref="W216" si="1873">AVERAGE(V216:V217)</f>
        <v>97.522720562667445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0.29299999999999998</v>
      </c>
      <c r="J217" s="32">
        <f>VLOOKUP($C217,'Four Factors - Home'!$B:$O,9,FALSE)/100</f>
        <v>0.14899999999999999</v>
      </c>
      <c r="K217" s="32">
        <f>VLOOKUP($C217,'Four Factors - Home'!$B:$O,10,FALSE)/100</f>
        <v>0.27100000000000002</v>
      </c>
      <c r="L217" s="32">
        <f>VLOOKUP($C217,'Four Factors - Home'!$B:$O,11,FALSE)/100</f>
        <v>0.52600000000000002</v>
      </c>
      <c r="M217" s="32">
        <f>VLOOKUP($C217,'Four Factors - Home'!$B:$O,12,FALSE)</f>
        <v>0.27200000000000002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96.81</v>
      </c>
      <c r="Q217" s="21">
        <f>(P217+'Advanced - Home'!$S$33)/2</f>
        <v>97.792845567206854</v>
      </c>
      <c r="R217" s="32">
        <f t="shared" ref="R217" si="1881">AVERAGE(H217,L216)</f>
        <v>0.52400000000000002</v>
      </c>
      <c r="S217" s="32">
        <f t="shared" ref="S217" si="1882">AVERAGE(I217,M216)</f>
        <v>0.26100000000000001</v>
      </c>
      <c r="T217" s="32">
        <f t="shared" ref="T217" si="1883">AVERAGE(J217,N216)</f>
        <v>0.13950000000000001</v>
      </c>
      <c r="U217" s="32">
        <f t="shared" ref="U217" si="1884">AVERAGE(K217,O216)</f>
        <v>0.24049999999999999</v>
      </c>
      <c r="V217" s="21">
        <f>Q217*Q216/'Advanced - Road'!$S$33</f>
        <v>97.520687620890655</v>
      </c>
      <c r="W217" s="21">
        <f t="shared" ref="W217" si="1885">W216</f>
        <v>97.522720562667445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0.49399999999999999</v>
      </c>
      <c r="I218" s="31">
        <f>VLOOKUP($C218,'Four Factors - Road'!$B:$O,8,FALSE)</f>
        <v>0.26</v>
      </c>
      <c r="J218" s="31">
        <f>VLOOKUP($C218,'Four Factors - Road'!$B:$O,9,FALSE)/100</f>
        <v>0.12300000000000001</v>
      </c>
      <c r="K218" s="31">
        <f>VLOOKUP($C218,'Four Factors - Road'!$B:$O,10,FALSE)/100</f>
        <v>0.191</v>
      </c>
      <c r="L218" s="31">
        <f>VLOOKUP($C218,'Four Factors - Road'!$B:$O,11,FALSE)/100</f>
        <v>0.52400000000000002</v>
      </c>
      <c r="M218" s="31">
        <f>VLOOKUP($C218,'Four Factors - Road'!$B:$O,12,FALSE)</f>
        <v>0.22900000000000001</v>
      </c>
      <c r="N218" s="31">
        <f>VLOOKUP($C218,'Four Factors - Road'!$B:$O,13,FALSE)/100</f>
        <v>0.13</v>
      </c>
      <c r="O218" s="31">
        <f>VLOOKUP($C218,'Four Factors - Road'!$B:$O,14,FALSE)/100</f>
        <v>0.21</v>
      </c>
      <c r="P218" s="17">
        <f>VLOOKUP($C218,'Advanced - Road'!B:T,18,FALSE)</f>
        <v>98.23</v>
      </c>
      <c r="Q218" s="17">
        <f>(P218+'Advanced - Road'!$S$33)/2</f>
        <v>98.504904671115355</v>
      </c>
      <c r="R218" s="31">
        <f t="shared" ref="R218" si="1889">AVERAGE(H218,L219)</f>
        <v>0.498</v>
      </c>
      <c r="S218" s="31">
        <f t="shared" ref="S218" si="1890">AVERAGE(I218,M219)</f>
        <v>0.253</v>
      </c>
      <c r="T218" s="31">
        <f t="shared" ref="T218" si="1891">AVERAGE(J218,N219)</f>
        <v>0.128</v>
      </c>
      <c r="U218" s="31">
        <f t="shared" ref="U218" si="1892">AVERAGE(K218,O219)</f>
        <v>0.20650000000000002</v>
      </c>
      <c r="V218" s="17">
        <f>Q218*Q219/'Advanced - Home'!$S$33</f>
        <v>99.379654448027125</v>
      </c>
      <c r="W218" s="17">
        <f t="shared" ref="W218" si="1893">AVERAGE(V218:V219)</f>
        <v>99.377582840111899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0.50900000000000001</v>
      </c>
      <c r="I219" s="31">
        <f>VLOOKUP($C219,'Four Factors - Home'!$B:$O,8,FALSE)</f>
        <v>0.26100000000000001</v>
      </c>
      <c r="J219" s="31">
        <f>VLOOKUP($C219,'Four Factors - Home'!$B:$O,9,FALSE)/100</f>
        <v>0.12300000000000001</v>
      </c>
      <c r="K219" s="31">
        <f>VLOOKUP($C219,'Four Factors - Home'!$B:$O,10,FALSE)/100</f>
        <v>0.184</v>
      </c>
      <c r="L219" s="31">
        <f>VLOOKUP($C219,'Four Factors - Home'!$B:$O,11,FALSE)/100</f>
        <v>0.502</v>
      </c>
      <c r="M219" s="31">
        <f>VLOOKUP($C219,'Four Factors - Home'!$B:$O,12,FALSE)</f>
        <v>0.246</v>
      </c>
      <c r="N219" s="31">
        <f>VLOOKUP($C219,'Four Factors - Home'!$B:$O,13,FALSE)/100</f>
        <v>0.13300000000000001</v>
      </c>
      <c r="O219" s="31">
        <f>VLOOKUP($C219,'Four Factors - Home'!$B:$O,14,FALSE)/100</f>
        <v>0.222</v>
      </c>
      <c r="P219" s="17">
        <f>VLOOKUP($C219,'Advanced - Home'!B:T,18,FALSE)</f>
        <v>100.53</v>
      </c>
      <c r="Q219" s="17">
        <f>(P219+'Advanced - Home'!$S$33)/2</f>
        <v>99.652845567206867</v>
      </c>
      <c r="R219" s="31">
        <f t="shared" ref="R219" si="1901">AVERAGE(H219,L218)</f>
        <v>0.51649999999999996</v>
      </c>
      <c r="S219" s="31">
        <f t="shared" ref="S219" si="1902">AVERAGE(I219,M218)</f>
        <v>0.245</v>
      </c>
      <c r="T219" s="31">
        <f t="shared" ref="T219" si="1903">AVERAGE(J219,N218)</f>
        <v>0.1265</v>
      </c>
      <c r="U219" s="31">
        <f t="shared" ref="U219" si="1904">AVERAGE(K219,O218)</f>
        <v>0.19700000000000001</v>
      </c>
      <c r="V219" s="17">
        <f>Q219*Q218/'Advanced - Road'!$S$33</f>
        <v>99.375511232196658</v>
      </c>
      <c r="W219" s="17">
        <f t="shared" ref="W219" si="1905">W218</f>
        <v>99.377582840111899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0.49399999999999999</v>
      </c>
      <c r="I220" s="32">
        <f>VLOOKUP($C220,'Four Factors - Road'!$B:$O,8,FALSE)</f>
        <v>0.26</v>
      </c>
      <c r="J220" s="32">
        <f>VLOOKUP($C220,'Four Factors - Road'!$B:$O,9,FALSE)/100</f>
        <v>0.12300000000000001</v>
      </c>
      <c r="K220" s="32">
        <f>VLOOKUP($C220,'Four Factors - Road'!$B:$O,10,FALSE)/100</f>
        <v>0.191</v>
      </c>
      <c r="L220" s="32">
        <f>VLOOKUP($C220,'Four Factors - Road'!$B:$O,11,FALSE)/100</f>
        <v>0.52400000000000002</v>
      </c>
      <c r="M220" s="32">
        <f>VLOOKUP($C220,'Four Factors - Road'!$B:$O,12,FALSE)</f>
        <v>0.22900000000000001</v>
      </c>
      <c r="N220" s="32">
        <f>VLOOKUP($C220,'Four Factors - Road'!$B:$O,13,FALSE)/100</f>
        <v>0.13</v>
      </c>
      <c r="O220" s="32">
        <f>VLOOKUP($C220,'Four Factors - Road'!$B:$O,14,FALSE)/100</f>
        <v>0.21</v>
      </c>
      <c r="P220" s="21">
        <f>VLOOKUP($C220,'Advanced - Road'!B:T,18,FALSE)</f>
        <v>98.23</v>
      </c>
      <c r="Q220" s="21">
        <f>(P220+'Advanced - Road'!$S$33)/2</f>
        <v>98.504904671115355</v>
      </c>
      <c r="R220" s="32">
        <f t="shared" ref="R220" si="1909">AVERAGE(H220,L221)</f>
        <v>0.5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0.22999999999999998</v>
      </c>
      <c r="V220" s="21">
        <f>Q220*Q221/'Advanced - Home'!$S$33</f>
        <v>98.182944161844617</v>
      </c>
      <c r="W220" s="21">
        <f t="shared" ref="W220" si="1913">AVERAGE(V220:V221)</f>
        <v>98.18089749982515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106</v>
      </c>
      <c r="Z220" s="23">
        <f t="shared" ref="Z220" si="1914">Y221-Y220</f>
        <v>1</v>
      </c>
      <c r="AA220" s="23">
        <f t="shared" ref="AA220" si="1915">Y220+Y221</f>
        <v>213</v>
      </c>
      <c r="AB220" s="22">
        <f t="shared" ref="AB220" si="1916">D220-Z220</f>
        <v>-1</v>
      </c>
      <c r="AC220" s="22">
        <f t="shared" ref="AC220" si="1917">AA220-E220</f>
        <v>213</v>
      </c>
      <c r="AD220" s="22">
        <f t="shared" si="1297"/>
        <v>106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0.51700000000000002</v>
      </c>
      <c r="I221" s="32">
        <f>VLOOKUP($C221,'Four Factors - Home'!$B:$O,8,FALSE)</f>
        <v>0.23</v>
      </c>
      <c r="J221" s="32">
        <f>VLOOKUP($C221,'Four Factors - Home'!$B:$O,9,FALSE)/100</f>
        <v>0.14300000000000002</v>
      </c>
      <c r="K221" s="32">
        <f>VLOOKUP($C221,'Four Factors - Home'!$B:$O,10,FALSE)/100</f>
        <v>0.26700000000000002</v>
      </c>
      <c r="L221" s="32">
        <f>VLOOKUP($C221,'Four Factors - Home'!$B:$O,11,FALSE)/100</f>
        <v>0.50600000000000001</v>
      </c>
      <c r="M221" s="32">
        <f>VLOOKUP($C221,'Four Factors - Home'!$B:$O,12,FALSE)</f>
        <v>0.26500000000000001</v>
      </c>
      <c r="N221" s="32">
        <f>VLOOKUP($C221,'Four Factors - Home'!$B:$O,13,FALSE)/100</f>
        <v>0.13</v>
      </c>
      <c r="O221" s="32">
        <f>VLOOKUP($C221,'Four Factors - Home'!$B:$O,14,FALSE)/100</f>
        <v>0.26899999999999996</v>
      </c>
      <c r="P221" s="21">
        <f>VLOOKUP($C221,'Advanced - Home'!B:T,18,FALSE)</f>
        <v>98.13</v>
      </c>
      <c r="Q221" s="21">
        <f>(P221+'Advanced - Home'!$S$33)/2</f>
        <v>98.45284556720685</v>
      </c>
      <c r="R221" s="32">
        <f t="shared" ref="R221" si="1921">AVERAGE(H221,L220)</f>
        <v>0.52049999999999996</v>
      </c>
      <c r="S221" s="32">
        <f t="shared" ref="S221" si="1922">AVERAGE(I221,M220)</f>
        <v>0.22950000000000001</v>
      </c>
      <c r="T221" s="32">
        <f t="shared" ref="T221" si="1923">AVERAGE(J221,N220)</f>
        <v>0.13650000000000001</v>
      </c>
      <c r="U221" s="32">
        <f t="shared" ref="U221" si="1924">AVERAGE(K221,O220)</f>
        <v>0.23849999999999999</v>
      </c>
      <c r="V221" s="21">
        <f>Q221*Q220/'Advanced - Road'!$S$33</f>
        <v>98.178850837805683</v>
      </c>
      <c r="W221" s="21">
        <f t="shared" ref="W221" si="1925">W220</f>
        <v>98.18089749982515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107</v>
      </c>
      <c r="Z221" s="23">
        <f t="shared" ref="Z221" si="1926">-Z220</f>
        <v>-1</v>
      </c>
      <c r="AA221" s="23">
        <f t="shared" ref="AA221" si="1927">AA220</f>
        <v>213</v>
      </c>
      <c r="AB221" s="22"/>
      <c r="AC221" s="22"/>
      <c r="AD221" s="22">
        <f t="shared" si="1297"/>
        <v>107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0.49399999999999999</v>
      </c>
      <c r="I222" s="31">
        <f>VLOOKUP($C222,'Four Factors - Road'!$B:$O,8,FALSE)</f>
        <v>0.26</v>
      </c>
      <c r="J222" s="31">
        <f>VLOOKUP($C222,'Four Factors - Road'!$B:$O,9,FALSE)/100</f>
        <v>0.12300000000000001</v>
      </c>
      <c r="K222" s="31">
        <f>VLOOKUP($C222,'Four Factors - Road'!$B:$O,10,FALSE)/100</f>
        <v>0.191</v>
      </c>
      <c r="L222" s="31">
        <f>VLOOKUP($C222,'Four Factors - Road'!$B:$O,11,FALSE)/100</f>
        <v>0.52400000000000002</v>
      </c>
      <c r="M222" s="31">
        <f>VLOOKUP($C222,'Four Factors - Road'!$B:$O,12,FALSE)</f>
        <v>0.22900000000000001</v>
      </c>
      <c r="N222" s="31">
        <f>VLOOKUP($C222,'Four Factors - Road'!$B:$O,13,FALSE)/100</f>
        <v>0.13</v>
      </c>
      <c r="O222" s="31">
        <f>VLOOKUP($C222,'Four Factors - Road'!$B:$O,14,FALSE)/100</f>
        <v>0.21</v>
      </c>
      <c r="P222" s="17">
        <f>VLOOKUP($C222,'Advanced - Road'!B:T,18,FALSE)</f>
        <v>98.23</v>
      </c>
      <c r="Q222" s="17">
        <f>(P222+'Advanced - Road'!$S$33)/2</f>
        <v>98.504904671115355</v>
      </c>
      <c r="R222" s="31">
        <f t="shared" ref="R222" si="1929">AVERAGE(H222,L223)</f>
        <v>0.497</v>
      </c>
      <c r="S222" s="31">
        <f t="shared" ref="S222" si="1930">AVERAGE(I222,M223)</f>
        <v>0.26500000000000001</v>
      </c>
      <c r="T222" s="31">
        <f t="shared" ref="T222" si="1931">AVERAGE(J222,N223)</f>
        <v>0.129</v>
      </c>
      <c r="U222" s="31">
        <f t="shared" ref="U222" si="1932">AVERAGE(K222,O223)</f>
        <v>0.20749999999999999</v>
      </c>
      <c r="V222" s="17">
        <f>Q222*Q223/'Advanced - Home'!$S$33</f>
        <v>99.29488746942252</v>
      </c>
      <c r="W222" s="17">
        <f t="shared" ref="W222" si="1933">AVERAGE(V222:V223)</f>
        <v>99.292817628508232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0.52</v>
      </c>
      <c r="I223" s="31">
        <f>VLOOKUP($C223,'Four Factors - Home'!$B:$O,8,FALSE)</f>
        <v>0.30199999999999999</v>
      </c>
      <c r="J223" s="31">
        <f>VLOOKUP($C223,'Four Factors - Home'!$B:$O,9,FALSE)/100</f>
        <v>0.14599999999999999</v>
      </c>
      <c r="K223" s="31">
        <f>VLOOKUP($C223,'Four Factors - Home'!$B:$O,10,FALSE)/100</f>
        <v>0.27300000000000002</v>
      </c>
      <c r="L223" s="31">
        <f>VLOOKUP($C223,'Four Factors - Home'!$B:$O,11,FALSE)/100</f>
        <v>0.5</v>
      </c>
      <c r="M223" s="31">
        <f>VLOOKUP($C223,'Four Factors - Home'!$B:$O,12,FALSE)</f>
        <v>0.27</v>
      </c>
      <c r="N223" s="31">
        <f>VLOOKUP($C223,'Four Factors - Home'!$B:$O,13,FALSE)/100</f>
        <v>0.13500000000000001</v>
      </c>
      <c r="O223" s="31">
        <f>VLOOKUP($C223,'Four Factors - Home'!$B:$O,14,FALSE)/100</f>
        <v>0.22399999999999998</v>
      </c>
      <c r="P223" s="17">
        <f>VLOOKUP($C223,'Advanced - Home'!B:T,18,FALSE)</f>
        <v>100.36</v>
      </c>
      <c r="Q223" s="17">
        <f>(P223+'Advanced - Home'!$S$33)/2</f>
        <v>99.567845567206859</v>
      </c>
      <c r="R223" s="31">
        <f t="shared" ref="R223" si="1943">AVERAGE(H223,L222)</f>
        <v>0.52200000000000002</v>
      </c>
      <c r="S223" s="31">
        <f t="shared" ref="S223" si="1944">AVERAGE(I223,M222)</f>
        <v>0.26550000000000001</v>
      </c>
      <c r="T223" s="31">
        <f t="shared" ref="T223" si="1945">AVERAGE(J223,N222)</f>
        <v>0.13800000000000001</v>
      </c>
      <c r="U223" s="31">
        <f t="shared" ref="U223" si="1946">AVERAGE(K223,O222)</f>
        <v>0.24149999999999999</v>
      </c>
      <c r="V223" s="17">
        <f>Q223*Q222/'Advanced - Road'!$S$33</f>
        <v>99.290747787593958</v>
      </c>
      <c r="W223" s="17">
        <f t="shared" ref="W223" si="1947">W222</f>
        <v>99.292817628508232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0.49399999999999999</v>
      </c>
      <c r="I224" s="32">
        <f>VLOOKUP($C224,'Four Factors - Road'!$B:$O,8,FALSE)</f>
        <v>0.26</v>
      </c>
      <c r="J224" s="32">
        <f>VLOOKUP($C224,'Four Factors - Road'!$B:$O,9,FALSE)/100</f>
        <v>0.12300000000000001</v>
      </c>
      <c r="K224" s="32">
        <f>VLOOKUP($C224,'Four Factors - Road'!$B:$O,10,FALSE)/100</f>
        <v>0.191</v>
      </c>
      <c r="L224" s="32">
        <f>VLOOKUP($C224,'Four Factors - Road'!$B:$O,11,FALSE)/100</f>
        <v>0.52400000000000002</v>
      </c>
      <c r="M224" s="32">
        <f>VLOOKUP($C224,'Four Factors - Road'!$B:$O,12,FALSE)</f>
        <v>0.22900000000000001</v>
      </c>
      <c r="N224" s="32">
        <f>VLOOKUP($C224,'Four Factors - Road'!$B:$O,13,FALSE)/100</f>
        <v>0.13</v>
      </c>
      <c r="O224" s="32">
        <f>VLOOKUP($C224,'Four Factors - Road'!$B:$O,14,FALSE)/100</f>
        <v>0.21</v>
      </c>
      <c r="P224" s="21">
        <f>VLOOKUP($C224,'Advanced - Road'!B:T,18,FALSE)</f>
        <v>98.23</v>
      </c>
      <c r="Q224" s="21">
        <f>(P224+'Advanced - Road'!$S$33)/2</f>
        <v>98.504904671115355</v>
      </c>
      <c r="R224" s="32">
        <f t="shared" ref="R224" si="1951">AVERAGE(H224,L225)</f>
        <v>0.501</v>
      </c>
      <c r="S224" s="32">
        <f t="shared" ref="S224" si="1952">AVERAGE(I224,M225)</f>
        <v>0.26500000000000001</v>
      </c>
      <c r="T224" s="32">
        <f t="shared" ref="T224" si="1953">AVERAGE(J224,N225)</f>
        <v>0.1305</v>
      </c>
      <c r="U224" s="32">
        <f t="shared" ref="U224" si="1954">AVERAGE(K224,O225)</f>
        <v>0.20950000000000002</v>
      </c>
      <c r="V224" s="21">
        <f>Q224*Q225/'Advanced - Home'!$S$33</f>
        <v>97.943602104608146</v>
      </c>
      <c r="W224" s="21">
        <f t="shared" ref="W224" si="1955">AVERAGE(V224:V225)</f>
        <v>97.941560431767826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0.47499999999999998</v>
      </c>
      <c r="I225" s="32">
        <f>VLOOKUP($C225,'Four Factors - Home'!$B:$O,8,FALSE)</f>
        <v>0.26700000000000002</v>
      </c>
      <c r="J225" s="32">
        <f>VLOOKUP($C225,'Four Factors - Home'!$B:$O,9,FALSE)/100</f>
        <v>0.13100000000000001</v>
      </c>
      <c r="K225" s="32">
        <f>VLOOKUP($C225,'Four Factors - Home'!$B:$O,10,FALSE)/100</f>
        <v>0.23199999999999998</v>
      </c>
      <c r="L225" s="32">
        <f>VLOOKUP($C225,'Four Factors - Home'!$B:$O,11,FALSE)/100</f>
        <v>0.50800000000000001</v>
      </c>
      <c r="M225" s="32">
        <f>VLOOKUP($C225,'Four Factors - Home'!$B:$O,12,FALSE)</f>
        <v>0.27</v>
      </c>
      <c r="N225" s="32">
        <f>VLOOKUP($C225,'Four Factors - Home'!$B:$O,13,FALSE)/100</f>
        <v>0.13800000000000001</v>
      </c>
      <c r="O225" s="32">
        <f>VLOOKUP($C225,'Four Factors - Home'!$B:$O,14,FALSE)/100</f>
        <v>0.22800000000000001</v>
      </c>
      <c r="P225" s="21">
        <f>VLOOKUP($C225,'Advanced - Home'!B:T,18,FALSE)</f>
        <v>97.65</v>
      </c>
      <c r="Q225" s="21">
        <f>(P225+'Advanced - Home'!$S$33)/2</f>
        <v>98.21284556720687</v>
      </c>
      <c r="R225" s="32">
        <f t="shared" ref="R225" si="1963">AVERAGE(H225,L224)</f>
        <v>0.4995</v>
      </c>
      <c r="S225" s="32">
        <f t="shared" ref="S225" si="1964">AVERAGE(I225,M224)</f>
        <v>0.248</v>
      </c>
      <c r="T225" s="32">
        <f t="shared" ref="T225" si="1965">AVERAGE(J225,N224)</f>
        <v>0.1305</v>
      </c>
      <c r="U225" s="32">
        <f t="shared" ref="U225" si="1966">AVERAGE(K225,O224)</f>
        <v>0.22099999999999997</v>
      </c>
      <c r="V225" s="21">
        <f>Q225*Q224/'Advanced - Road'!$S$33</f>
        <v>97.939518758927505</v>
      </c>
      <c r="W225" s="21">
        <f t="shared" ref="W225" si="1967">W224</f>
        <v>97.941560431767826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0.49399999999999999</v>
      </c>
      <c r="I226" s="31">
        <f>VLOOKUP($C226,'Four Factors - Road'!$B:$O,8,FALSE)</f>
        <v>0.26</v>
      </c>
      <c r="J226" s="31">
        <f>VLOOKUP($C226,'Four Factors - Road'!$B:$O,9,FALSE)/100</f>
        <v>0.12300000000000001</v>
      </c>
      <c r="K226" s="31">
        <f>VLOOKUP($C226,'Four Factors - Road'!$B:$O,10,FALSE)/100</f>
        <v>0.191</v>
      </c>
      <c r="L226" s="31">
        <f>VLOOKUP($C226,'Four Factors - Road'!$B:$O,11,FALSE)/100</f>
        <v>0.52400000000000002</v>
      </c>
      <c r="M226" s="31">
        <f>VLOOKUP($C226,'Four Factors - Road'!$B:$O,12,FALSE)</f>
        <v>0.22900000000000001</v>
      </c>
      <c r="N226" s="31">
        <f>VLOOKUP($C226,'Four Factors - Road'!$B:$O,13,FALSE)/100</f>
        <v>0.13</v>
      </c>
      <c r="O226" s="31">
        <f>VLOOKUP($C226,'Four Factors - Road'!$B:$O,14,FALSE)/100</f>
        <v>0.21</v>
      </c>
      <c r="P226" s="17">
        <f>VLOOKUP($C226,'Advanced - Road'!B:T,18,FALSE)</f>
        <v>98.23</v>
      </c>
      <c r="Q226" s="17">
        <f>(P226+'Advanced - Road'!$S$33)/2</f>
        <v>98.504904671115355</v>
      </c>
      <c r="R226" s="31">
        <f t="shared" ref="R226" si="1971">AVERAGE(H226,L227)</f>
        <v>0.49349999999999999</v>
      </c>
      <c r="S226" s="31">
        <f t="shared" ref="S226" si="1972">AVERAGE(I226,M227)</f>
        <v>0.28549999999999998</v>
      </c>
      <c r="T226" s="31">
        <f t="shared" ref="T226" si="1973">AVERAGE(J226,N227)</f>
        <v>0.13300000000000001</v>
      </c>
      <c r="U226" s="31">
        <f t="shared" ref="U226" si="1974">AVERAGE(K226,O227)</f>
        <v>0.21149999999999999</v>
      </c>
      <c r="V226" s="17">
        <f>Q226*Q227/'Advanced - Home'!$S$33</f>
        <v>99.459435133772629</v>
      </c>
      <c r="W226" s="17">
        <f t="shared" ref="W226" si="1975">AVERAGE(V226:V227)</f>
        <v>99.457361862797683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106</v>
      </c>
      <c r="Z226" s="19">
        <f t="shared" ref="Z226" si="1976">Y227-Y226</f>
        <v>0</v>
      </c>
      <c r="AA226" s="19">
        <f t="shared" ref="AA226" si="1977">Y226+Y227</f>
        <v>212</v>
      </c>
      <c r="AB226" s="4">
        <f t="shared" ref="AB226" si="1978">D226-Z226</f>
        <v>0</v>
      </c>
      <c r="AC226" s="4">
        <f t="shared" ref="AC226" si="1979">AA226-E226</f>
        <v>212</v>
      </c>
      <c r="AD226" s="4">
        <f t="shared" si="1939"/>
        <v>106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0.50900000000000001</v>
      </c>
      <c r="I227" s="31">
        <f>VLOOKUP($C227,'Four Factors - Home'!$B:$O,8,FALSE)</f>
        <v>0.26500000000000001</v>
      </c>
      <c r="J227" s="31">
        <f>VLOOKUP($C227,'Four Factors - Home'!$B:$O,9,FALSE)/100</f>
        <v>0.16500000000000001</v>
      </c>
      <c r="K227" s="31">
        <f>VLOOKUP($C227,'Four Factors - Home'!$B:$O,10,FALSE)/100</f>
        <v>0.217</v>
      </c>
      <c r="L227" s="31">
        <f>VLOOKUP($C227,'Four Factors - Home'!$B:$O,11,FALSE)/100</f>
        <v>0.49299999999999999</v>
      </c>
      <c r="M227" s="31">
        <f>VLOOKUP($C227,'Four Factors - Home'!$B:$O,12,FALSE)</f>
        <v>0.311</v>
      </c>
      <c r="N227" s="31">
        <f>VLOOKUP($C227,'Four Factors - Home'!$B:$O,13,FALSE)/100</f>
        <v>0.14300000000000002</v>
      </c>
      <c r="O227" s="31">
        <f>VLOOKUP($C227,'Four Factors - Home'!$B:$O,14,FALSE)/100</f>
        <v>0.23199999999999998</v>
      </c>
      <c r="P227" s="17">
        <f>VLOOKUP($C227,'Advanced - Home'!B:T,18,FALSE)</f>
        <v>100.69</v>
      </c>
      <c r="Q227" s="17">
        <f>(P227+'Advanced - Home'!$S$33)/2</f>
        <v>99.732845567206851</v>
      </c>
      <c r="R227" s="31">
        <f t="shared" ref="R227" si="1983">AVERAGE(H227,L226)</f>
        <v>0.51649999999999996</v>
      </c>
      <c r="S227" s="31">
        <f t="shared" ref="S227" si="1984">AVERAGE(I227,M226)</f>
        <v>0.247</v>
      </c>
      <c r="T227" s="31">
        <f t="shared" ref="T227" si="1985">AVERAGE(J227,N226)</f>
        <v>0.14750000000000002</v>
      </c>
      <c r="U227" s="31">
        <f t="shared" ref="U227" si="1986">AVERAGE(K227,O226)</f>
        <v>0.2135</v>
      </c>
      <c r="V227" s="17">
        <f>Q227*Q226/'Advanced - Road'!$S$33</f>
        <v>99.455288591822722</v>
      </c>
      <c r="W227" s="17">
        <f t="shared" ref="W227" si="1987">W226</f>
        <v>99.457361862797683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0</v>
      </c>
      <c r="AA227" s="19">
        <f t="shared" ref="AA227" si="1989">AA226</f>
        <v>212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0.49399999999999999</v>
      </c>
      <c r="I228" s="32">
        <f>VLOOKUP($C228,'Four Factors - Road'!$B:$O,8,FALSE)</f>
        <v>0.26</v>
      </c>
      <c r="J228" s="32">
        <f>VLOOKUP($C228,'Four Factors - Road'!$B:$O,9,FALSE)/100</f>
        <v>0.12300000000000001</v>
      </c>
      <c r="K228" s="32">
        <f>VLOOKUP($C228,'Four Factors - Road'!$B:$O,10,FALSE)/100</f>
        <v>0.191</v>
      </c>
      <c r="L228" s="32">
        <f>VLOOKUP($C228,'Four Factors - Road'!$B:$O,11,FALSE)/100</f>
        <v>0.52400000000000002</v>
      </c>
      <c r="M228" s="32">
        <f>VLOOKUP($C228,'Four Factors - Road'!$B:$O,12,FALSE)</f>
        <v>0.22900000000000001</v>
      </c>
      <c r="N228" s="32">
        <f>VLOOKUP($C228,'Four Factors - Road'!$B:$O,13,FALSE)/100</f>
        <v>0.13</v>
      </c>
      <c r="O228" s="32">
        <f>VLOOKUP($C228,'Four Factors - Road'!$B:$O,14,FALSE)/100</f>
        <v>0.21</v>
      </c>
      <c r="P228" s="21">
        <f>VLOOKUP($C228,'Advanced - Road'!B:T,18,FALSE)</f>
        <v>98.23</v>
      </c>
      <c r="Q228" s="21">
        <f>(P228+'Advanced - Road'!$S$33)/2</f>
        <v>98.504904671115355</v>
      </c>
      <c r="R228" s="32">
        <f t="shared" ref="R228" si="1991">AVERAGE(H228,L229)</f>
        <v>0.504</v>
      </c>
      <c r="S228" s="32">
        <f t="shared" ref="S228" si="1992">AVERAGE(I228,M229)</f>
        <v>0.29849999999999999</v>
      </c>
      <c r="T228" s="32">
        <f t="shared" ref="T228" si="1993">AVERAGE(J228,N229)</f>
        <v>0.13300000000000001</v>
      </c>
      <c r="U228" s="32">
        <f t="shared" ref="U228" si="1994">AVERAGE(K228,O229)</f>
        <v>0.20600000000000002</v>
      </c>
      <c r="V228" s="21">
        <f>Q228*Q229/'Advanced - Home'!$S$33</f>
        <v>100.48162516988685</v>
      </c>
      <c r="W228" s="21">
        <f t="shared" ref="W228" si="1995">AVERAGE(V228:V229)</f>
        <v>100.47953059095926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1</v>
      </c>
      <c r="AA228" s="23">
        <f t="shared" ref="AA228" si="1997">Y228+Y229</f>
        <v>217</v>
      </c>
      <c r="AB228" s="22">
        <f t="shared" ref="AB228" si="1998">D228-Z228</f>
        <v>-1</v>
      </c>
      <c r="AC228" s="22">
        <f t="shared" ref="AC228" si="1999">AA228-E228</f>
        <v>217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0.49700000000000005</v>
      </c>
      <c r="I229" s="32">
        <f>VLOOKUP($C229,'Four Factors - Home'!$B:$O,8,FALSE)</f>
        <v>0.29599999999999999</v>
      </c>
      <c r="J229" s="32">
        <f>VLOOKUP($C229,'Four Factors - Home'!$B:$O,9,FALSE)/100</f>
        <v>0.151</v>
      </c>
      <c r="K229" s="32">
        <f>VLOOKUP($C229,'Four Factors - Home'!$B:$O,10,FALSE)/100</f>
        <v>0.26500000000000001</v>
      </c>
      <c r="L229" s="32">
        <f>VLOOKUP($C229,'Four Factors - Home'!$B:$O,11,FALSE)/100</f>
        <v>0.51400000000000001</v>
      </c>
      <c r="M229" s="32">
        <f>VLOOKUP($C229,'Four Factors - Home'!$B:$O,12,FALSE)</f>
        <v>0.33700000000000002</v>
      </c>
      <c r="N229" s="32">
        <f>VLOOKUP($C229,'Four Factors - Home'!$B:$O,13,FALSE)/100</f>
        <v>0.14300000000000002</v>
      </c>
      <c r="O229" s="32">
        <f>VLOOKUP($C229,'Four Factors - Home'!$B:$O,14,FALSE)/100</f>
        <v>0.221</v>
      </c>
      <c r="P229" s="21">
        <f>VLOOKUP($C229,'Advanced - Home'!B:T,18,FALSE)</f>
        <v>102.74</v>
      </c>
      <c r="Q229" s="21">
        <f>(P229+'Advanced - Home'!$S$33)/2</f>
        <v>100.75784556720686</v>
      </c>
      <c r="R229" s="32">
        <f t="shared" ref="R229" si="2003">AVERAGE(H229,L228)</f>
        <v>0.51050000000000006</v>
      </c>
      <c r="S229" s="32">
        <f t="shared" ref="S229" si="2004">AVERAGE(I229,M228)</f>
        <v>0.26250000000000001</v>
      </c>
      <c r="T229" s="32">
        <f t="shared" ref="T229" si="2005">AVERAGE(J229,N228)</f>
        <v>0.14050000000000001</v>
      </c>
      <c r="U229" s="32">
        <f t="shared" ref="U229" si="2006">AVERAGE(K229,O228)</f>
        <v>0.23749999999999999</v>
      </c>
      <c r="V229" s="21">
        <f>Q229*Q228/'Advanced - Road'!$S$33</f>
        <v>100.47743601203167</v>
      </c>
      <c r="W229" s="21">
        <f t="shared" ref="W229" si="2007">W228</f>
        <v>100.47953059095926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-1</v>
      </c>
      <c r="AA229" s="23">
        <f t="shared" ref="AA229" si="2009">AA228</f>
        <v>217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0.49399999999999999</v>
      </c>
      <c r="I230" s="31">
        <f>VLOOKUP($C230,'Four Factors - Road'!$B:$O,8,FALSE)</f>
        <v>0.26</v>
      </c>
      <c r="J230" s="31">
        <f>VLOOKUP($C230,'Four Factors - Road'!$B:$O,9,FALSE)/100</f>
        <v>0.12300000000000001</v>
      </c>
      <c r="K230" s="31">
        <f>VLOOKUP($C230,'Four Factors - Road'!$B:$O,10,FALSE)/100</f>
        <v>0.191</v>
      </c>
      <c r="L230" s="31">
        <f>VLOOKUP($C230,'Four Factors - Road'!$B:$O,11,FALSE)/100</f>
        <v>0.52400000000000002</v>
      </c>
      <c r="M230" s="31">
        <f>VLOOKUP($C230,'Four Factors - Road'!$B:$O,12,FALSE)</f>
        <v>0.22900000000000001</v>
      </c>
      <c r="N230" s="31">
        <f>VLOOKUP($C230,'Four Factors - Road'!$B:$O,13,FALSE)/100</f>
        <v>0.13</v>
      </c>
      <c r="O230" s="31">
        <f>VLOOKUP($C230,'Four Factors - Road'!$B:$O,14,FALSE)/100</f>
        <v>0.21</v>
      </c>
      <c r="P230" s="17">
        <f>VLOOKUP($C230,'Advanced - Road'!B:T,18,FALSE)</f>
        <v>98.23</v>
      </c>
      <c r="Q230" s="17">
        <f>(P230+'Advanced - Road'!$S$33)/2</f>
        <v>98.504904671115355</v>
      </c>
      <c r="R230" s="31">
        <f t="shared" ref="R230" si="2011">AVERAGE(H230,L231)</f>
        <v>0.501</v>
      </c>
      <c r="S230" s="31">
        <f t="shared" ref="S230" si="2012">AVERAGE(I230,M231)</f>
        <v>0.28800000000000003</v>
      </c>
      <c r="T230" s="31">
        <f t="shared" ref="T230" si="2013">AVERAGE(J230,N231)</f>
        <v>0.1265</v>
      </c>
      <c r="U230" s="31">
        <f t="shared" ref="U230" si="2014">AVERAGE(K230,O231)</f>
        <v>0.20950000000000002</v>
      </c>
      <c r="V230" s="17">
        <f>Q230*Q231/'Advanced - Home'!$S$33</f>
        <v>98.611765347726703</v>
      </c>
      <c r="W230" s="17">
        <f t="shared" ref="W230" si="2015">AVERAGE(V230:V231)</f>
        <v>98.60970974676124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0.13600000000000001</v>
      </c>
      <c r="K231" s="31">
        <f>VLOOKUP($C231,'Four Factors - Home'!$B:$O,10,FALSE)/100</f>
        <v>0.23100000000000001</v>
      </c>
      <c r="L231" s="31">
        <f>VLOOKUP($C231,'Four Factors - Home'!$B:$O,11,FALSE)/100</f>
        <v>0.50800000000000001</v>
      </c>
      <c r="M231" s="31">
        <f>VLOOKUP($C231,'Four Factors - Home'!$B:$O,12,FALSE)</f>
        <v>0.316</v>
      </c>
      <c r="N231" s="31">
        <f>VLOOKUP($C231,'Four Factors - Home'!$B:$O,13,FALSE)/100</f>
        <v>0.13</v>
      </c>
      <c r="O231" s="31">
        <f>VLOOKUP($C231,'Four Factors - Home'!$B:$O,14,FALSE)/100</f>
        <v>0.22800000000000001</v>
      </c>
      <c r="P231" s="17">
        <f>VLOOKUP($C231,'Advanced - Home'!B:T,18,FALSE)</f>
        <v>98.99</v>
      </c>
      <c r="Q231" s="17">
        <f>(P231+'Advanced - Home'!$S$33)/2</f>
        <v>98.882845567206857</v>
      </c>
      <c r="R231" s="31">
        <f t="shared" ref="R231" si="2023">AVERAGE(H231,L230)</f>
        <v>0.52750000000000008</v>
      </c>
      <c r="S231" s="31">
        <f t="shared" ref="S231" si="2024">AVERAGE(I231,M230)</f>
        <v>0.248</v>
      </c>
      <c r="T231" s="31">
        <f t="shared" ref="T231" si="2025">AVERAGE(J231,N230)</f>
        <v>0.13300000000000001</v>
      </c>
      <c r="U231" s="31">
        <f t="shared" ref="U231" si="2026">AVERAGE(K231,O230)</f>
        <v>0.2205</v>
      </c>
      <c r="V231" s="17">
        <f>Q231*Q230/'Advanced - Road'!$S$33</f>
        <v>98.607654145795792</v>
      </c>
      <c r="W231" s="17">
        <f t="shared" ref="W231" si="2027">W230</f>
        <v>98.60970974676124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0.49399999999999999</v>
      </c>
      <c r="I232" s="32">
        <f>VLOOKUP($C232,'Four Factors - Road'!$B:$O,8,FALSE)</f>
        <v>0.26</v>
      </c>
      <c r="J232" s="32">
        <f>VLOOKUP($C232,'Four Factors - Road'!$B:$O,9,FALSE)/100</f>
        <v>0.12300000000000001</v>
      </c>
      <c r="K232" s="32">
        <f>VLOOKUP($C232,'Four Factors - Road'!$B:$O,10,FALSE)/100</f>
        <v>0.191</v>
      </c>
      <c r="L232" s="32">
        <f>VLOOKUP($C232,'Four Factors - Road'!$B:$O,11,FALSE)/100</f>
        <v>0.52400000000000002</v>
      </c>
      <c r="M232" s="32">
        <f>VLOOKUP($C232,'Four Factors - Road'!$B:$O,12,FALSE)</f>
        <v>0.22900000000000001</v>
      </c>
      <c r="N232" s="32">
        <f>VLOOKUP($C232,'Four Factors - Road'!$B:$O,13,FALSE)/100</f>
        <v>0.13</v>
      </c>
      <c r="O232" s="32">
        <f>VLOOKUP($C232,'Four Factors - Road'!$B:$O,14,FALSE)/100</f>
        <v>0.21</v>
      </c>
      <c r="P232" s="21">
        <f>VLOOKUP($C232,'Advanced - Road'!B:T,18,FALSE)</f>
        <v>98.23</v>
      </c>
      <c r="Q232" s="21">
        <f>(P232+'Advanced - Road'!$S$33)/2</f>
        <v>98.504904671115355</v>
      </c>
      <c r="R232" s="32">
        <f t="shared" ref="R232" si="2031">AVERAGE(H232,L233)</f>
        <v>0.51049999999999995</v>
      </c>
      <c r="S232" s="32">
        <f t="shared" ref="S232" si="2032">AVERAGE(I232,M233)</f>
        <v>0.27649999999999997</v>
      </c>
      <c r="T232" s="32">
        <f t="shared" ref="T232" si="2033">AVERAGE(J232,N233)</f>
        <v>0.13300000000000001</v>
      </c>
      <c r="U232" s="32">
        <f t="shared" ref="U232" si="2034">AVERAGE(K232,O233)</f>
        <v>0.21</v>
      </c>
      <c r="V232" s="21">
        <f>Q232*Q233/'Advanced - Home'!$S$33</f>
        <v>97.988478740339971</v>
      </c>
      <c r="W232" s="21">
        <f t="shared" ref="W232" si="2035">AVERAGE(V232:V233)</f>
        <v>97.986436132028558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106</v>
      </c>
      <c r="Z232" s="23">
        <f t="shared" ref="Z232" si="2036">Y233-Y232</f>
        <v>1</v>
      </c>
      <c r="AA232" s="23">
        <f t="shared" ref="AA232" si="2037">Y232+Y233</f>
        <v>213</v>
      </c>
      <c r="AB232" s="22">
        <f t="shared" ref="AB232" si="2038">D232-Z232</f>
        <v>-1</v>
      </c>
      <c r="AC232" s="22">
        <f t="shared" ref="AC232" si="2039">AA232-E232</f>
        <v>213</v>
      </c>
      <c r="AD232" s="22">
        <f t="shared" si="1939"/>
        <v>106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0.52900000000000003</v>
      </c>
      <c r="I233" s="32">
        <f>VLOOKUP($C233,'Four Factors - Home'!$B:$O,8,FALSE)</f>
        <v>0.29299999999999998</v>
      </c>
      <c r="J233" s="32">
        <f>VLOOKUP($C233,'Four Factors - Home'!$B:$O,9,FALSE)/100</f>
        <v>0.154</v>
      </c>
      <c r="K233" s="32">
        <f>VLOOKUP($C233,'Four Factors - Home'!$B:$O,10,FALSE)/100</f>
        <v>0.20300000000000001</v>
      </c>
      <c r="L233" s="32">
        <f>VLOOKUP($C233,'Four Factors - Home'!$B:$O,11,FALSE)/100</f>
        <v>0.52700000000000002</v>
      </c>
      <c r="M233" s="32">
        <f>VLOOKUP($C233,'Four Factors - Home'!$B:$O,12,FALSE)</f>
        <v>0.29299999999999998</v>
      </c>
      <c r="N233" s="32">
        <f>VLOOKUP($C233,'Four Factors - Home'!$B:$O,13,FALSE)/100</f>
        <v>0.14300000000000002</v>
      </c>
      <c r="O233" s="32">
        <f>VLOOKUP($C233,'Four Factors - Home'!$B:$O,14,FALSE)/100</f>
        <v>0.22899999999999998</v>
      </c>
      <c r="P233" s="21">
        <f>VLOOKUP($C233,'Advanced - Home'!B:T,18,FALSE)</f>
        <v>97.74</v>
      </c>
      <c r="Q233" s="21">
        <f>(P233+'Advanced - Home'!$S$33)/2</f>
        <v>98.257845567206857</v>
      </c>
      <c r="R233" s="32">
        <f t="shared" ref="R233" si="2043">AVERAGE(H233,L232)</f>
        <v>0.52649999999999997</v>
      </c>
      <c r="S233" s="32">
        <f t="shared" ref="S233" si="2044">AVERAGE(I233,M232)</f>
        <v>0.26100000000000001</v>
      </c>
      <c r="T233" s="32">
        <f t="shared" ref="T233" si="2045">AVERAGE(J233,N232)</f>
        <v>0.14200000000000002</v>
      </c>
      <c r="U233" s="32">
        <f t="shared" ref="U233" si="2046">AVERAGE(K233,O232)</f>
        <v>0.20650000000000002</v>
      </c>
      <c r="V233" s="21">
        <f>Q233*Q232/'Advanced - Road'!$S$33</f>
        <v>97.984393523717159</v>
      </c>
      <c r="W233" s="21">
        <f t="shared" ref="W233" si="2047">W232</f>
        <v>97.986436132028558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-1</v>
      </c>
      <c r="AA233" s="23">
        <f t="shared" ref="AA233" si="2049">AA232</f>
        <v>213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0.49399999999999999</v>
      </c>
      <c r="I234" s="31">
        <f>VLOOKUP($C234,'Four Factors - Road'!$B:$O,8,FALSE)</f>
        <v>0.26</v>
      </c>
      <c r="J234" s="31">
        <f>VLOOKUP($C234,'Four Factors - Road'!$B:$O,9,FALSE)/100</f>
        <v>0.12300000000000001</v>
      </c>
      <c r="K234" s="31">
        <f>VLOOKUP($C234,'Four Factors - Road'!$B:$O,10,FALSE)/100</f>
        <v>0.191</v>
      </c>
      <c r="L234" s="31">
        <f>VLOOKUP($C234,'Four Factors - Road'!$B:$O,11,FALSE)/100</f>
        <v>0.52400000000000002</v>
      </c>
      <c r="M234" s="31">
        <f>VLOOKUP($C234,'Four Factors - Road'!$B:$O,12,FALSE)</f>
        <v>0.22900000000000001</v>
      </c>
      <c r="N234" s="31">
        <f>VLOOKUP($C234,'Four Factors - Road'!$B:$O,13,FALSE)/100</f>
        <v>0.13</v>
      </c>
      <c r="O234" s="31">
        <f>VLOOKUP($C234,'Four Factors - Road'!$B:$O,14,FALSE)/100</f>
        <v>0.21</v>
      </c>
      <c r="P234" s="17">
        <f>VLOOKUP($C234,'Advanced - Road'!B:T,18,FALSE)</f>
        <v>98.23</v>
      </c>
      <c r="Q234" s="17">
        <f>(P234+'Advanced - Road'!$S$33)/2</f>
        <v>98.504904671115355</v>
      </c>
      <c r="R234" s="31">
        <f t="shared" ref="R234" si="2051">AVERAGE(H234,L235)</f>
        <v>0.49149999999999999</v>
      </c>
      <c r="S234" s="31">
        <f t="shared" ref="S234" si="2052">AVERAGE(I234,M235)</f>
        <v>0.25650000000000001</v>
      </c>
      <c r="T234" s="31">
        <f t="shared" ref="T234" si="2053">AVERAGE(J234,N235)</f>
        <v>0.13650000000000001</v>
      </c>
      <c r="U234" s="31">
        <f t="shared" ref="U234" si="2054">AVERAGE(K234,O235)</f>
        <v>0.20250000000000001</v>
      </c>
      <c r="V234" s="17">
        <f>Q234*Q235/'Advanced - Home'!$S$33</f>
        <v>97.848862540285339</v>
      </c>
      <c r="W234" s="17">
        <f t="shared" ref="W234" si="2055">AVERAGE(V234:V235)</f>
        <v>97.846822842328436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6</v>
      </c>
      <c r="AA234" s="19">
        <f t="shared" ref="AA234" si="2057">Y234+Y235</f>
        <v>210</v>
      </c>
      <c r="AB234" s="4">
        <f t="shared" ref="AB234" si="2058">D234-Z234</f>
        <v>-6</v>
      </c>
      <c r="AC234" s="4">
        <f t="shared" ref="AC234" si="2059">AA234-E234</f>
        <v>210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0.53500000000000003</v>
      </c>
      <c r="I235" s="31">
        <f>VLOOKUP($C235,'Four Factors - Home'!$B:$O,8,FALSE)</f>
        <v>0.28199999999999997</v>
      </c>
      <c r="J235" s="31">
        <f>VLOOKUP($C235,'Four Factors - Home'!$B:$O,9,FALSE)/100</f>
        <v>0.13900000000000001</v>
      </c>
      <c r="K235" s="31">
        <f>VLOOKUP($C235,'Four Factors - Home'!$B:$O,10,FALSE)/100</f>
        <v>0.22500000000000001</v>
      </c>
      <c r="L235" s="31">
        <f>VLOOKUP($C235,'Four Factors - Home'!$B:$O,11,FALSE)/100</f>
        <v>0.48899999999999999</v>
      </c>
      <c r="M235" s="31">
        <f>VLOOKUP($C235,'Four Factors - Home'!$B:$O,12,FALSE)</f>
        <v>0.253</v>
      </c>
      <c r="N235" s="31">
        <f>VLOOKUP($C235,'Four Factors - Home'!$B:$O,13,FALSE)/100</f>
        <v>0.15</v>
      </c>
      <c r="O235" s="31">
        <f>VLOOKUP($C235,'Four Factors - Home'!$B:$O,14,FALSE)/100</f>
        <v>0.214</v>
      </c>
      <c r="P235" s="17">
        <f>VLOOKUP($C235,'Advanced - Home'!B:T,18,FALSE)</f>
        <v>97.46</v>
      </c>
      <c r="Q235" s="17">
        <f>(P235+'Advanced - Home'!$S$33)/2</f>
        <v>98.117845567206857</v>
      </c>
      <c r="R235" s="31">
        <f t="shared" ref="R235" si="2063">AVERAGE(H235,L234)</f>
        <v>0.52950000000000008</v>
      </c>
      <c r="S235" s="31">
        <f t="shared" ref="S235" si="2064">AVERAGE(I235,M234)</f>
        <v>0.2555</v>
      </c>
      <c r="T235" s="31">
        <f t="shared" ref="T235" si="2065">AVERAGE(J235,N234)</f>
        <v>0.13450000000000001</v>
      </c>
      <c r="U235" s="31">
        <f t="shared" ref="U235" si="2066">AVERAGE(K235,O234)</f>
        <v>0.2175</v>
      </c>
      <c r="V235" s="17">
        <f>Q235*Q234/'Advanced - Road'!$S$33</f>
        <v>97.844783144371533</v>
      </c>
      <c r="W235" s="17">
        <f t="shared" ref="W235" si="2067">W234</f>
        <v>97.846822842328436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108</v>
      </c>
      <c r="Z235" s="19">
        <f t="shared" ref="Z235" si="2068">-Z234</f>
        <v>-6</v>
      </c>
      <c r="AA235" s="19">
        <f t="shared" ref="AA235" si="2069">AA234</f>
        <v>210</v>
      </c>
      <c r="AB235" s="4"/>
      <c r="AC235" s="4"/>
      <c r="AD235" s="4">
        <f t="shared" si="1939"/>
        <v>108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0.49399999999999999</v>
      </c>
      <c r="I236" s="32">
        <f>VLOOKUP($C236,'Four Factors - Road'!$B:$O,8,FALSE)</f>
        <v>0.26</v>
      </c>
      <c r="J236" s="32">
        <f>VLOOKUP($C236,'Four Factors - Road'!$B:$O,9,FALSE)/100</f>
        <v>0.12300000000000001</v>
      </c>
      <c r="K236" s="32">
        <f>VLOOKUP($C236,'Four Factors - Road'!$B:$O,10,FALSE)/100</f>
        <v>0.191</v>
      </c>
      <c r="L236" s="32">
        <f>VLOOKUP($C236,'Four Factors - Road'!$B:$O,11,FALSE)/100</f>
        <v>0.52400000000000002</v>
      </c>
      <c r="M236" s="32">
        <f>VLOOKUP($C236,'Four Factors - Road'!$B:$O,12,FALSE)</f>
        <v>0.22900000000000001</v>
      </c>
      <c r="N236" s="32">
        <f>VLOOKUP($C236,'Four Factors - Road'!$B:$O,13,FALSE)/100</f>
        <v>0.13</v>
      </c>
      <c r="O236" s="32">
        <f>VLOOKUP($C236,'Four Factors - Road'!$B:$O,14,FALSE)/100</f>
        <v>0.21</v>
      </c>
      <c r="P236" s="21">
        <f>VLOOKUP($C236,'Advanced - Road'!B:T,18,FALSE)</f>
        <v>98.23</v>
      </c>
      <c r="Q236" s="21">
        <f>(P236+'Advanced - Road'!$S$33)/2</f>
        <v>98.504904671115355</v>
      </c>
      <c r="R236" s="32">
        <f t="shared" ref="R236" si="2071">AVERAGE(H236,L237)</f>
        <v>0.4985</v>
      </c>
      <c r="S236" s="32">
        <f t="shared" ref="S236" si="2072">AVERAGE(I236,M237)</f>
        <v>0.26450000000000001</v>
      </c>
      <c r="T236" s="32">
        <f t="shared" ref="T236" si="2073">AVERAGE(J236,N237)</f>
        <v>0.13250000000000001</v>
      </c>
      <c r="U236" s="32">
        <f t="shared" ref="U236" si="2074">AVERAGE(K236,O237)</f>
        <v>0.215</v>
      </c>
      <c r="V236" s="21">
        <f>Q236*Q237/'Advanced - Home'!$S$33</f>
        <v>97.868807711721715</v>
      </c>
      <c r="W236" s="21">
        <f t="shared" ref="W236" si="2075">AVERAGE(V236:V237)</f>
        <v>97.866767597999882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104</v>
      </c>
      <c r="Z236" s="23">
        <f t="shared" ref="Z236" si="2076">Y237-Y236</f>
        <v>6</v>
      </c>
      <c r="AA236" s="23">
        <f t="shared" ref="AA236" si="2077">Y236+Y237</f>
        <v>214</v>
      </c>
      <c r="AB236" s="22">
        <f t="shared" ref="AB236" si="2078">D236-Z236</f>
        <v>-6</v>
      </c>
      <c r="AC236" s="22">
        <f t="shared" ref="AC236" si="2079">AA236-E236</f>
        <v>214</v>
      </c>
      <c r="AD236" s="22">
        <f t="shared" si="1939"/>
        <v>104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</v>
      </c>
      <c r="J237" s="32">
        <f>VLOOKUP($C237,'Four Factors - Home'!$B:$O,9,FALSE)/100</f>
        <v>0.129</v>
      </c>
      <c r="K237" s="32">
        <f>VLOOKUP($C237,'Four Factors - Home'!$B:$O,10,FALSE)/100</f>
        <v>0.26700000000000002</v>
      </c>
      <c r="L237" s="32">
        <f>VLOOKUP($C237,'Four Factors - Home'!$B:$O,11,FALSE)/100</f>
        <v>0.503</v>
      </c>
      <c r="M237" s="32">
        <f>VLOOKUP($C237,'Four Factors - Home'!$B:$O,12,FALSE)</f>
        <v>0.26900000000000002</v>
      </c>
      <c r="N237" s="32">
        <f>VLOOKUP($C237,'Four Factors - Home'!$B:$O,13,FALSE)/100</f>
        <v>0.14199999999999999</v>
      </c>
      <c r="O237" s="32">
        <f>VLOOKUP($C237,'Four Factors - Home'!$B:$O,14,FALSE)/100</f>
        <v>0.23899999999999999</v>
      </c>
      <c r="P237" s="21">
        <f>VLOOKUP($C237,'Advanced - Home'!B:T,18,FALSE)</f>
        <v>97.5</v>
      </c>
      <c r="Q237" s="21">
        <f>(P237+'Advanced - Home'!$S$33)/2</f>
        <v>98.137845567206853</v>
      </c>
      <c r="R237" s="32">
        <f t="shared" ref="R237" si="2083">AVERAGE(H237,L236)</f>
        <v>0.52500000000000002</v>
      </c>
      <c r="S237" s="32">
        <f t="shared" ref="S237" si="2084">AVERAGE(I237,M236)</f>
        <v>0.26950000000000002</v>
      </c>
      <c r="T237" s="32">
        <f t="shared" ref="T237" si="2085">AVERAGE(J237,N236)</f>
        <v>0.1295</v>
      </c>
      <c r="U237" s="32">
        <f t="shared" ref="U237" si="2086">AVERAGE(K237,O236)</f>
        <v>0.23849999999999999</v>
      </c>
      <c r="V237" s="21">
        <f>Q237*Q236/'Advanced - Road'!$S$33</f>
        <v>97.864727484278063</v>
      </c>
      <c r="W237" s="21">
        <f t="shared" ref="W237" si="2087">W236</f>
        <v>97.866767597999882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-6</v>
      </c>
      <c r="AA237" s="23">
        <f t="shared" ref="AA237" si="2089">AA236</f>
        <v>214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0.49399999999999999</v>
      </c>
      <c r="I238" s="31">
        <f>VLOOKUP($C238,'Four Factors - Road'!$B:$O,8,FALSE)</f>
        <v>0.26</v>
      </c>
      <c r="J238" s="31">
        <f>VLOOKUP($C238,'Four Factors - Road'!$B:$O,9,FALSE)/100</f>
        <v>0.12300000000000001</v>
      </c>
      <c r="K238" s="31">
        <f>VLOOKUP($C238,'Four Factors - Road'!$B:$O,10,FALSE)/100</f>
        <v>0.191</v>
      </c>
      <c r="L238" s="31">
        <f>VLOOKUP($C238,'Four Factors - Road'!$B:$O,11,FALSE)/100</f>
        <v>0.52400000000000002</v>
      </c>
      <c r="M238" s="31">
        <f>VLOOKUP($C238,'Four Factors - Road'!$B:$O,12,FALSE)</f>
        <v>0.22900000000000001</v>
      </c>
      <c r="N238" s="31">
        <f>VLOOKUP($C238,'Four Factors - Road'!$B:$O,13,FALSE)/100</f>
        <v>0.13</v>
      </c>
      <c r="O238" s="31">
        <f>VLOOKUP($C238,'Four Factors - Road'!$B:$O,14,FALSE)/100</f>
        <v>0.21</v>
      </c>
      <c r="P238" s="17">
        <f>VLOOKUP($C238,'Advanced - Road'!B:T,18,FALSE)</f>
        <v>98.23</v>
      </c>
      <c r="Q238" s="17">
        <f>(P238+'Advanced - Road'!$S$33)/2</f>
        <v>98.504904671115355</v>
      </c>
      <c r="R238" s="31">
        <f t="shared" ref="R238" si="2091">AVERAGE(H238,L239)</f>
        <v>0.49050000000000005</v>
      </c>
      <c r="S238" s="31">
        <f t="shared" ref="S238" si="2092">AVERAGE(I238,M239)</f>
        <v>0.2485</v>
      </c>
      <c r="T238" s="31">
        <f t="shared" ref="T238" si="2093">AVERAGE(J238,N239)</f>
        <v>0.1285</v>
      </c>
      <c r="U238" s="31">
        <f t="shared" ref="U238" si="2094">AVERAGE(K238,O239)</f>
        <v>0.19850000000000001</v>
      </c>
      <c r="V238" s="17">
        <f>Q238*Q239/'Advanced - Home'!$S$33</f>
        <v>95.993961596702476</v>
      </c>
      <c r="W238" s="17">
        <f t="shared" ref="W238" si="2095">AVERAGE(V238:V239)</f>
        <v>95.99196056488401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0.52600000000000002</v>
      </c>
      <c r="I239" s="31">
        <f>VLOOKUP($C239,'Four Factors - Home'!$B:$O,8,FALSE)</f>
        <v>0.307</v>
      </c>
      <c r="J239" s="31">
        <f>VLOOKUP($C239,'Four Factors - Home'!$B:$O,9,FALSE)/100</f>
        <v>0.14499999999999999</v>
      </c>
      <c r="K239" s="31">
        <f>VLOOKUP($C239,'Four Factors - Home'!$B:$O,10,FALSE)/100</f>
        <v>0.217</v>
      </c>
      <c r="L239" s="31">
        <f>VLOOKUP($C239,'Four Factors - Home'!$B:$O,11,FALSE)/100</f>
        <v>0.48700000000000004</v>
      </c>
      <c r="M239" s="31">
        <f>VLOOKUP($C239,'Four Factors - Home'!$B:$O,12,FALSE)</f>
        <v>0.23699999999999999</v>
      </c>
      <c r="N239" s="31">
        <f>VLOOKUP($C239,'Four Factors - Home'!$B:$O,13,FALSE)/100</f>
        <v>0.13400000000000001</v>
      </c>
      <c r="O239" s="31">
        <f>VLOOKUP($C239,'Four Factors - Home'!$B:$O,14,FALSE)/100</f>
        <v>0.20600000000000002</v>
      </c>
      <c r="P239" s="17">
        <f>VLOOKUP($C239,'Advanced - Home'!B:T,18,FALSE)</f>
        <v>93.74</v>
      </c>
      <c r="Q239" s="17">
        <f>(P239+'Advanced - Home'!$S$33)/2</f>
        <v>96.257845567206857</v>
      </c>
      <c r="R239" s="31">
        <f t="shared" ref="R239" si="2103">AVERAGE(H239,L238)</f>
        <v>0.52500000000000002</v>
      </c>
      <c r="S239" s="31">
        <f t="shared" ref="S239" si="2104">AVERAGE(I239,M238)</f>
        <v>0.26800000000000002</v>
      </c>
      <c r="T239" s="31">
        <f t="shared" ref="T239" si="2105">AVERAGE(J239,N238)</f>
        <v>0.13750000000000001</v>
      </c>
      <c r="U239" s="31">
        <f t="shared" ref="U239" si="2106">AVERAGE(K239,O238)</f>
        <v>0.2135</v>
      </c>
      <c r="V239" s="17">
        <f>Q239*Q238/'Advanced - Road'!$S$33</f>
        <v>95.989959533065544</v>
      </c>
      <c r="W239" s="17">
        <f t="shared" ref="W239" si="2107">W238</f>
        <v>95.99196056488401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0.49399999999999999</v>
      </c>
      <c r="I240" s="32">
        <f>VLOOKUP($C240,'Four Factors - Road'!$B:$O,8,FALSE)</f>
        <v>0.26</v>
      </c>
      <c r="J240" s="32">
        <f>VLOOKUP($C240,'Four Factors - Road'!$B:$O,9,FALSE)/100</f>
        <v>0.12300000000000001</v>
      </c>
      <c r="K240" s="32">
        <f>VLOOKUP($C240,'Four Factors - Road'!$B:$O,10,FALSE)/100</f>
        <v>0.191</v>
      </c>
      <c r="L240" s="32">
        <f>VLOOKUP($C240,'Four Factors - Road'!$B:$O,11,FALSE)/100</f>
        <v>0.52400000000000002</v>
      </c>
      <c r="M240" s="32">
        <f>VLOOKUP($C240,'Four Factors - Road'!$B:$O,12,FALSE)</f>
        <v>0.22900000000000001</v>
      </c>
      <c r="N240" s="32">
        <f>VLOOKUP($C240,'Four Factors - Road'!$B:$O,13,FALSE)/100</f>
        <v>0.13</v>
      </c>
      <c r="O240" s="32">
        <f>VLOOKUP($C240,'Four Factors - Road'!$B:$O,14,FALSE)/100</f>
        <v>0.21</v>
      </c>
      <c r="P240" s="21">
        <f>VLOOKUP($C240,'Advanced - Road'!B:T,18,FALSE)</f>
        <v>98.23</v>
      </c>
      <c r="Q240" s="21">
        <f>(P240+'Advanced - Road'!$S$33)/2</f>
        <v>98.504904671115355</v>
      </c>
      <c r="R240" s="32">
        <f t="shared" ref="R240" si="2111">AVERAGE(H240,L241)</f>
        <v>0.50649999999999995</v>
      </c>
      <c r="S240" s="32">
        <f t="shared" ref="S240" si="2112">AVERAGE(I240,M241)</f>
        <v>0.27500000000000002</v>
      </c>
      <c r="T240" s="32">
        <f t="shared" ref="T240" si="2113">AVERAGE(J240,N241)</f>
        <v>0.14250000000000002</v>
      </c>
      <c r="U240" s="32">
        <f t="shared" ref="U240" si="2114">AVERAGE(K240,O241)</f>
        <v>0.223</v>
      </c>
      <c r="V240" s="21">
        <f>Q240*Q241/'Advanced - Home'!$S$33</f>
        <v>98.761354133499509</v>
      </c>
      <c r="W240" s="21">
        <f t="shared" ref="W240" si="2115">AVERAGE(V240:V241)</f>
        <v>98.759295414297085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3</v>
      </c>
      <c r="AA240" s="23">
        <f t="shared" ref="AA240" si="2117">Y240+Y241</f>
        <v>215</v>
      </c>
      <c r="AB240" s="22">
        <f t="shared" ref="AB240" si="2118">D240-Z240</f>
        <v>-3</v>
      </c>
      <c r="AC240" s="22">
        <f t="shared" ref="AC240" si="2119">AA240-E240</f>
        <v>215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0.25900000000000001</v>
      </c>
      <c r="J241" s="32">
        <f>VLOOKUP($C241,'Four Factors - Home'!$B:$O,9,FALSE)/100</f>
        <v>0.14699999999999999</v>
      </c>
      <c r="K241" s="32">
        <f>VLOOKUP($C241,'Four Factors - Home'!$B:$O,10,FALSE)/100</f>
        <v>0.25</v>
      </c>
      <c r="L241" s="32">
        <f>VLOOKUP($C241,'Four Factors - Home'!$B:$O,11,FALSE)/100</f>
        <v>0.51900000000000002</v>
      </c>
      <c r="M241" s="32">
        <f>VLOOKUP($C241,'Four Factors - Home'!$B:$O,12,FALSE)</f>
        <v>0.28999999999999998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0.255</v>
      </c>
      <c r="P241" s="21">
        <f>VLOOKUP($C241,'Advanced - Home'!B:T,18,FALSE)</f>
        <v>99.29</v>
      </c>
      <c r="Q241" s="21">
        <f>(P241+'Advanced - Home'!$S$33)/2</f>
        <v>99.032845567206863</v>
      </c>
      <c r="R241" s="32">
        <f t="shared" ref="R241" si="2123">AVERAGE(H241,L240)</f>
        <v>0.53200000000000003</v>
      </c>
      <c r="S241" s="32">
        <f t="shared" ref="S241" si="2124">AVERAGE(I241,M240)</f>
        <v>0.24399999999999999</v>
      </c>
      <c r="T241" s="32">
        <f t="shared" ref="T241" si="2125">AVERAGE(J241,N240)</f>
        <v>0.13850000000000001</v>
      </c>
      <c r="U241" s="32">
        <f t="shared" ref="U241" si="2126">AVERAGE(K241,O240)</f>
        <v>0.22999999999999998</v>
      </c>
      <c r="V241" s="21">
        <f>Q241*Q240/'Advanced - Road'!$S$33</f>
        <v>98.757236695094662</v>
      </c>
      <c r="W241" s="21">
        <f t="shared" ref="W241" si="2127">W240</f>
        <v>98.759295414297085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109</v>
      </c>
      <c r="Z241" s="23">
        <f t="shared" ref="Z241" si="2128">-Z240</f>
        <v>-3</v>
      </c>
      <c r="AA241" s="23">
        <f t="shared" ref="AA241" si="2129">AA240</f>
        <v>215</v>
      </c>
      <c r="AB241" s="22"/>
      <c r="AC241" s="22"/>
      <c r="AD241" s="22">
        <f t="shared" si="1939"/>
        <v>109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0.49</v>
      </c>
      <c r="I242" s="31">
        <f>VLOOKUP($C242,'Four Factors - Road'!$B:$O,8,FALSE)</f>
        <v>0.25700000000000001</v>
      </c>
      <c r="J242" s="31">
        <f>VLOOKUP($C242,'Four Factors - Road'!$B:$O,9,FALSE)/100</f>
        <v>0.14400000000000002</v>
      </c>
      <c r="K242" s="31">
        <f>VLOOKUP($C242,'Four Factors - Road'!$B:$O,10,FALSE)/100</f>
        <v>0.26</v>
      </c>
      <c r="L242" s="31">
        <f>VLOOKUP($C242,'Four Factors - Road'!$B:$O,11,FALSE)/100</f>
        <v>0.51200000000000001</v>
      </c>
      <c r="M242" s="31">
        <f>VLOOKUP($C242,'Four Factors - Road'!$B:$O,12,FALSE)</f>
        <v>0.20599999999999999</v>
      </c>
      <c r="N242" s="31">
        <f>VLOOKUP($C242,'Four Factors - Road'!$B:$O,13,FALSE)/100</f>
        <v>0.13200000000000001</v>
      </c>
      <c r="O242" s="31">
        <f>VLOOKUP($C242,'Four Factors - Road'!$B:$O,14,FALSE)/100</f>
        <v>0.252</v>
      </c>
      <c r="P242" s="17">
        <f>VLOOKUP($C242,'Advanced - Road'!B:T,18,FALSE)</f>
        <v>97.38</v>
      </c>
      <c r="Q242" s="17">
        <f>(P242+'Advanced - Road'!$S$33)/2</f>
        <v>98.079904671115344</v>
      </c>
      <c r="R242" s="31">
        <f t="shared" ref="R242" si="2131">AVERAGE(H242,L243)</f>
        <v>0.50649999999999995</v>
      </c>
      <c r="S242" s="31">
        <f t="shared" ref="S242" si="2132">AVERAGE(I242,M243)</f>
        <v>0.24</v>
      </c>
      <c r="T242" s="31">
        <f t="shared" ref="T242" si="2133">AVERAGE(J242,N243)</f>
        <v>0.15200000000000002</v>
      </c>
      <c r="U242" s="31">
        <f t="shared" ref="U242" si="2134">AVERAGE(K242,O243)</f>
        <v>0.254</v>
      </c>
      <c r="V242" s="17">
        <f>Q242*Q243/'Advanced - Home'!$S$33</f>
        <v>98.30545900394867</v>
      </c>
      <c r="W242" s="17">
        <f t="shared" ref="W242" si="2135">AVERAGE(V242:V243)</f>
        <v>98.303409788059213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0.51200000000000001</v>
      </c>
      <c r="I243" s="31">
        <f>VLOOKUP($C243,'Four Factors - Home'!$B:$O,8,FALSE)</f>
        <v>0.30199999999999999</v>
      </c>
      <c r="J243" s="31">
        <f>VLOOKUP($C243,'Four Factors - Home'!$B:$O,9,FALSE)/100</f>
        <v>0.152</v>
      </c>
      <c r="K243" s="31">
        <f>VLOOKUP($C243,'Four Factors - Home'!$B:$O,10,FALSE)/100</f>
        <v>0.247</v>
      </c>
      <c r="L243" s="31">
        <f>VLOOKUP($C243,'Four Factors - Home'!$B:$O,11,FALSE)/100</f>
        <v>0.52300000000000002</v>
      </c>
      <c r="M243" s="31">
        <f>VLOOKUP($C243,'Four Factors - Home'!$B:$O,12,FALSE)</f>
        <v>0.223</v>
      </c>
      <c r="N243" s="31">
        <f>VLOOKUP($C243,'Four Factors - Home'!$B:$O,13,FALSE)/100</f>
        <v>0.16</v>
      </c>
      <c r="O243" s="31">
        <f>VLOOKUP($C243,'Four Factors - Home'!$B:$O,14,FALSE)/100</f>
        <v>0.248</v>
      </c>
      <c r="P243" s="17">
        <f>VLOOKUP($C243,'Advanced - Home'!B:T,18,FALSE)</f>
        <v>99.23</v>
      </c>
      <c r="Q243" s="17">
        <f>(P243+'Advanced - Home'!$S$33)/2</f>
        <v>99.002845567206862</v>
      </c>
      <c r="R243" s="31">
        <f t="shared" ref="R243" si="2143">AVERAGE(H243,L242)</f>
        <v>0.51200000000000001</v>
      </c>
      <c r="S243" s="31">
        <f t="shared" ref="S243" si="2144">AVERAGE(I243,M242)</f>
        <v>0.254</v>
      </c>
      <c r="T243" s="31">
        <f t="shared" ref="T243" si="2145">AVERAGE(J243,N242)</f>
        <v>0.14200000000000002</v>
      </c>
      <c r="U243" s="31">
        <f t="shared" ref="U243" si="2146">AVERAGE(K243,O242)</f>
        <v>0.2495</v>
      </c>
      <c r="V243" s="17">
        <f>Q243*Q242/'Advanced - Road'!$S$33</f>
        <v>98.301360572169756</v>
      </c>
      <c r="W243" s="17">
        <f t="shared" ref="W243" si="2147">W242</f>
        <v>98.303409788059213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0.49</v>
      </c>
      <c r="I244" s="32">
        <f>VLOOKUP($C244,'Four Factors - Road'!$B:$O,8,FALSE)</f>
        <v>0.25700000000000001</v>
      </c>
      <c r="J244" s="32">
        <f>VLOOKUP($C244,'Four Factors - Road'!$B:$O,9,FALSE)/100</f>
        <v>0.14400000000000002</v>
      </c>
      <c r="K244" s="32">
        <f>VLOOKUP($C244,'Four Factors - Road'!$B:$O,10,FALSE)/100</f>
        <v>0.26</v>
      </c>
      <c r="L244" s="32">
        <f>VLOOKUP($C244,'Four Factors - Road'!$B:$O,11,FALSE)/100</f>
        <v>0.51200000000000001</v>
      </c>
      <c r="M244" s="32">
        <f>VLOOKUP($C244,'Four Factors - Road'!$B:$O,12,FALSE)</f>
        <v>0.20599999999999999</v>
      </c>
      <c r="N244" s="32">
        <f>VLOOKUP($C244,'Four Factors - Road'!$B:$O,13,FALSE)/100</f>
        <v>0.13200000000000001</v>
      </c>
      <c r="O244" s="32">
        <f>VLOOKUP($C244,'Four Factors - Road'!$B:$O,14,FALSE)/100</f>
        <v>0.252</v>
      </c>
      <c r="P244" s="21">
        <f>VLOOKUP($C244,'Advanced - Road'!B:T,18,FALSE)</f>
        <v>97.38</v>
      </c>
      <c r="Q244" s="21">
        <f>(P244+'Advanced - Road'!$S$33)/2</f>
        <v>98.079904671115344</v>
      </c>
      <c r="R244" s="32">
        <f t="shared" ref="R244" si="2151">AVERAGE(H244,L245)</f>
        <v>0.499</v>
      </c>
      <c r="S244" s="32">
        <f t="shared" ref="S244" si="2152">AVERAGE(I244,M245)</f>
        <v>0.26700000000000002</v>
      </c>
      <c r="T244" s="32">
        <f t="shared" ref="T244" si="2153">AVERAGE(J244,N245)</f>
        <v>0.13550000000000001</v>
      </c>
      <c r="U244" s="32">
        <f t="shared" ref="U244" si="2154">AVERAGE(K244,O245)</f>
        <v>0.2515</v>
      </c>
      <c r="V244" s="21">
        <f>Q244*Q245/'Advanced - Home'!$S$33</f>
        <v>100.1126387305731</v>
      </c>
      <c r="W244" s="21">
        <f t="shared" ref="W244" si="2155">AVERAGE(V244:V245)</f>
        <v>100.11055184331272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-2</v>
      </c>
      <c r="AA244" s="23">
        <f t="shared" ref="AA244" si="2157">Y244+Y245</f>
        <v>214</v>
      </c>
      <c r="AB244" s="22">
        <f t="shared" ref="AB244" si="2158">D244-Z244</f>
        <v>2</v>
      </c>
      <c r="AC244" s="22">
        <f t="shared" ref="AC244" si="2159">AA244-E244</f>
        <v>214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0.499</v>
      </c>
      <c r="I245" s="32">
        <f>VLOOKUP($C245,'Four Factors - Home'!$B:$O,8,FALSE)</f>
        <v>0.28399999999999997</v>
      </c>
      <c r="J245" s="32">
        <f>VLOOKUP($C245,'Four Factors - Home'!$B:$O,9,FALSE)/100</f>
        <v>0.16600000000000001</v>
      </c>
      <c r="K245" s="32">
        <f>VLOOKUP($C245,'Four Factors - Home'!$B:$O,10,FALSE)/100</f>
        <v>0.20399999999999999</v>
      </c>
      <c r="L245" s="32">
        <f>VLOOKUP($C245,'Four Factors - Home'!$B:$O,11,FALSE)/100</f>
        <v>0.50800000000000001</v>
      </c>
      <c r="M245" s="32">
        <f>VLOOKUP($C245,'Four Factors - Home'!$B:$O,12,FALSE)</f>
        <v>0.27700000000000002</v>
      </c>
      <c r="N245" s="32">
        <f>VLOOKUP($C245,'Four Factors - Home'!$B:$O,13,FALSE)/100</f>
        <v>0.127</v>
      </c>
      <c r="O245" s="32">
        <f>VLOOKUP($C245,'Four Factors - Home'!$B:$O,14,FALSE)/100</f>
        <v>0.24299999999999999</v>
      </c>
      <c r="P245" s="21">
        <f>VLOOKUP($C245,'Advanced - Home'!B:T,18,FALSE)</f>
        <v>102.87</v>
      </c>
      <c r="Q245" s="21">
        <f>(P245+'Advanced - Home'!$S$33)/2</f>
        <v>100.82284556720685</v>
      </c>
      <c r="R245" s="32">
        <f t="shared" ref="R245" si="2163">AVERAGE(H245,L244)</f>
        <v>0.50550000000000006</v>
      </c>
      <c r="S245" s="32">
        <f t="shared" ref="S245" si="2164">AVERAGE(I245,M244)</f>
        <v>0.245</v>
      </c>
      <c r="T245" s="32">
        <f t="shared" ref="T245" si="2165">AVERAGE(J245,N244)</f>
        <v>0.14900000000000002</v>
      </c>
      <c r="U245" s="32">
        <f t="shared" ref="U245" si="2166">AVERAGE(K245,O244)</f>
        <v>0.22799999999999998</v>
      </c>
      <c r="V245" s="21">
        <f>Q245*Q244/'Advanced - Road'!$S$33</f>
        <v>100.10846495605233</v>
      </c>
      <c r="W245" s="21">
        <f t="shared" ref="W245" si="2167">W244</f>
        <v>100.11055184331272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106</v>
      </c>
      <c r="Z245" s="23">
        <f t="shared" ref="Z245" si="2168">-Z244</f>
        <v>2</v>
      </c>
      <c r="AA245" s="23">
        <f t="shared" ref="AA245" si="2169">AA244</f>
        <v>214</v>
      </c>
      <c r="AB245" s="22"/>
      <c r="AC245" s="22"/>
      <c r="AD245" s="22">
        <f t="shared" si="1939"/>
        <v>106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0.49</v>
      </c>
      <c r="I246" s="31">
        <f>VLOOKUP($C246,'Four Factors - Road'!$B:$O,8,FALSE)</f>
        <v>0.25700000000000001</v>
      </c>
      <c r="J246" s="31">
        <f>VLOOKUP($C246,'Four Factors - Road'!$B:$O,9,FALSE)/100</f>
        <v>0.14400000000000002</v>
      </c>
      <c r="K246" s="31">
        <f>VLOOKUP($C246,'Four Factors - Road'!$B:$O,10,FALSE)/100</f>
        <v>0.26</v>
      </c>
      <c r="L246" s="31">
        <f>VLOOKUP($C246,'Four Factors - Road'!$B:$O,11,FALSE)/100</f>
        <v>0.51200000000000001</v>
      </c>
      <c r="M246" s="31">
        <f>VLOOKUP($C246,'Four Factors - Road'!$B:$O,12,FALSE)</f>
        <v>0.20599999999999999</v>
      </c>
      <c r="N246" s="31">
        <f>VLOOKUP($C246,'Four Factors - Road'!$B:$O,13,FALSE)/100</f>
        <v>0.13200000000000001</v>
      </c>
      <c r="O246" s="31">
        <f>VLOOKUP($C246,'Four Factors - Road'!$B:$O,14,FALSE)/100</f>
        <v>0.252</v>
      </c>
      <c r="P246" s="17">
        <f>VLOOKUP($C246,'Advanced - Road'!B:T,18,FALSE)</f>
        <v>97.38</v>
      </c>
      <c r="Q246" s="17">
        <f>(P246+'Advanced - Road'!$S$33)/2</f>
        <v>98.079904671115344</v>
      </c>
      <c r="R246" s="31">
        <f t="shared" ref="R246" si="2171">AVERAGE(H246,L247)</f>
        <v>0.4945</v>
      </c>
      <c r="S246" s="31">
        <f t="shared" ref="S246" si="2172">AVERAGE(I246,M247)</f>
        <v>0.25700000000000001</v>
      </c>
      <c r="T246" s="31">
        <f t="shared" ref="T246" si="2173">AVERAGE(J246,N247)</f>
        <v>0.14050000000000001</v>
      </c>
      <c r="U246" s="31">
        <f t="shared" ref="U246" si="2174">AVERAGE(K246,O247)</f>
        <v>0.25650000000000001</v>
      </c>
      <c r="V246" s="17">
        <f>Q246*Q247/'Advanced - Home'!$S$33</f>
        <v>98.523909300573607</v>
      </c>
      <c r="W246" s="17">
        <f t="shared" ref="W246" si="2175">AVERAGE(V246:V247)</f>
        <v>98.521855531001947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105</v>
      </c>
      <c r="Z246" s="19">
        <f t="shared" ref="Z246" si="2176">Y247-Y246</f>
        <v>3</v>
      </c>
      <c r="AA246" s="19">
        <f t="shared" ref="AA246" si="2177">Y246+Y247</f>
        <v>213</v>
      </c>
      <c r="AB246" s="4">
        <f t="shared" ref="AB246" si="2178">D246-Z246</f>
        <v>-3</v>
      </c>
      <c r="AC246" s="4">
        <f t="shared" ref="AC246" si="2179">AA246-E246</f>
        <v>213</v>
      </c>
      <c r="AD246" s="4">
        <f t="shared" si="1939"/>
        <v>105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0.53100000000000003</v>
      </c>
      <c r="I247" s="31">
        <f>VLOOKUP($C247,'Four Factors - Home'!$B:$O,8,FALSE)</f>
        <v>0.26100000000000001</v>
      </c>
      <c r="J247" s="31">
        <f>VLOOKUP($C247,'Four Factors - Home'!$B:$O,9,FALSE)/100</f>
        <v>0.14000000000000001</v>
      </c>
      <c r="K247" s="31">
        <f>VLOOKUP($C247,'Four Factors - Home'!$B:$O,10,FALSE)/100</f>
        <v>0.22899999999999998</v>
      </c>
      <c r="L247" s="31">
        <f>VLOOKUP($C247,'Four Factors - Home'!$B:$O,11,FALSE)/100</f>
        <v>0.499</v>
      </c>
      <c r="M247" s="31">
        <f>VLOOKUP($C247,'Four Factors - Home'!$B:$O,12,FALSE)</f>
        <v>0.25700000000000001</v>
      </c>
      <c r="N247" s="31">
        <f>VLOOKUP($C247,'Four Factors - Home'!$B:$O,13,FALSE)/100</f>
        <v>0.13699999999999998</v>
      </c>
      <c r="O247" s="31">
        <f>VLOOKUP($C247,'Four Factors - Home'!$B:$O,14,FALSE)/100</f>
        <v>0.253</v>
      </c>
      <c r="P247" s="17">
        <f>VLOOKUP($C247,'Advanced - Home'!B:T,18,FALSE)</f>
        <v>99.67</v>
      </c>
      <c r="Q247" s="17">
        <f>(P247+'Advanced - Home'!$S$33)/2</f>
        <v>99.222845567206861</v>
      </c>
      <c r="R247" s="31">
        <f t="shared" ref="R247" si="2183">AVERAGE(H247,L246)</f>
        <v>0.52150000000000007</v>
      </c>
      <c r="S247" s="31">
        <f t="shared" ref="S247" si="2184">AVERAGE(I247,M246)</f>
        <v>0.23349999999999999</v>
      </c>
      <c r="T247" s="31">
        <f t="shared" ref="T247" si="2185">AVERAGE(J247,N246)</f>
        <v>0.13600000000000001</v>
      </c>
      <c r="U247" s="31">
        <f t="shared" ref="U247" si="2186">AVERAGE(K247,O246)</f>
        <v>0.24049999999999999</v>
      </c>
      <c r="V247" s="17">
        <f>Q247*Q246/'Advanced - Road'!$S$33</f>
        <v>98.519801761430287</v>
      </c>
      <c r="W247" s="17">
        <f t="shared" ref="W247" si="2187">W246</f>
        <v>98.521855531001947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-3</v>
      </c>
      <c r="AA247" s="19">
        <f t="shared" ref="AA247" si="2189">AA246</f>
        <v>213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0.49</v>
      </c>
      <c r="I248" s="32">
        <f>VLOOKUP($C248,'Four Factors - Road'!$B:$O,8,FALSE)</f>
        <v>0.25700000000000001</v>
      </c>
      <c r="J248" s="32">
        <f>VLOOKUP($C248,'Four Factors - Road'!$B:$O,9,FALSE)/100</f>
        <v>0.14400000000000002</v>
      </c>
      <c r="K248" s="32">
        <f>VLOOKUP($C248,'Four Factors - Road'!$B:$O,10,FALSE)/100</f>
        <v>0.26</v>
      </c>
      <c r="L248" s="32">
        <f>VLOOKUP($C248,'Four Factors - Road'!$B:$O,11,FALSE)/100</f>
        <v>0.51200000000000001</v>
      </c>
      <c r="M248" s="32">
        <f>VLOOKUP($C248,'Four Factors - Road'!$B:$O,12,FALSE)</f>
        <v>0.20599999999999999</v>
      </c>
      <c r="N248" s="32">
        <f>VLOOKUP($C248,'Four Factors - Road'!$B:$O,13,FALSE)/100</f>
        <v>0.13200000000000001</v>
      </c>
      <c r="O248" s="32">
        <f>VLOOKUP($C248,'Four Factors - Road'!$B:$O,14,FALSE)/100</f>
        <v>0.252</v>
      </c>
      <c r="P248" s="21">
        <f>VLOOKUP($C248,'Advanced - Road'!B:T,18,FALSE)</f>
        <v>97.38</v>
      </c>
      <c r="Q248" s="21">
        <f>(P248+'Advanced - Road'!$S$33)/2</f>
        <v>98.079904671115344</v>
      </c>
      <c r="R248" s="32">
        <f t="shared" ref="R248" si="2191">AVERAGE(H248,L249)</f>
        <v>0.497</v>
      </c>
      <c r="S248" s="32">
        <f t="shared" ref="S248" si="2192">AVERAGE(I248,M249)</f>
        <v>0.22750000000000001</v>
      </c>
      <c r="T248" s="32">
        <f t="shared" ref="T248" si="2193">AVERAGE(J248,N249)</f>
        <v>0.13750000000000001</v>
      </c>
      <c r="U248" s="32">
        <f t="shared" ref="U248" si="2194">AVERAGE(K248,O249)</f>
        <v>0.22900000000000001</v>
      </c>
      <c r="V248" s="21">
        <f>Q248*Q249/'Advanced - Home'!$S$33</f>
        <v>97.838769733886295</v>
      </c>
      <c r="W248" s="21">
        <f t="shared" ref="W248" si="2195">AVERAGE(V248:V249)</f>
        <v>97.836730246317899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0.504</v>
      </c>
      <c r="I249" s="32">
        <f>VLOOKUP($C249,'Four Factors - Home'!$B:$O,8,FALSE)</f>
        <v>0.29599999999999999</v>
      </c>
      <c r="J249" s="32">
        <f>VLOOKUP($C249,'Four Factors - Home'!$B:$O,9,FALSE)/100</f>
        <v>0.114</v>
      </c>
      <c r="K249" s="32">
        <f>VLOOKUP($C249,'Four Factors - Home'!$B:$O,10,FALSE)/100</f>
        <v>0.20499999999999999</v>
      </c>
      <c r="L249" s="32">
        <f>VLOOKUP($C249,'Four Factors - Home'!$B:$O,11,FALSE)/100</f>
        <v>0.504</v>
      </c>
      <c r="M249" s="32">
        <f>VLOOKUP($C249,'Four Factors - Home'!$B:$O,12,FALSE)</f>
        <v>0.19800000000000001</v>
      </c>
      <c r="N249" s="32">
        <f>VLOOKUP($C249,'Four Factors - Home'!$B:$O,13,FALSE)/100</f>
        <v>0.13100000000000001</v>
      </c>
      <c r="O249" s="32">
        <f>VLOOKUP($C249,'Four Factors - Home'!$B:$O,14,FALSE)/100</f>
        <v>0.19800000000000001</v>
      </c>
      <c r="P249" s="21">
        <f>VLOOKUP($C249,'Advanced - Home'!B:T,18,FALSE)</f>
        <v>98.29</v>
      </c>
      <c r="Q249" s="21">
        <f>(P249+'Advanced - Home'!$S$33)/2</f>
        <v>98.532845567206863</v>
      </c>
      <c r="R249" s="32">
        <f t="shared" ref="R249" si="2203">AVERAGE(H249,L248)</f>
        <v>0.50800000000000001</v>
      </c>
      <c r="S249" s="32">
        <f t="shared" ref="S249" si="2204">AVERAGE(I249,M248)</f>
        <v>0.251</v>
      </c>
      <c r="T249" s="32">
        <f t="shared" ref="T249" si="2205">AVERAGE(J249,N248)</f>
        <v>0.123</v>
      </c>
      <c r="U249" s="32">
        <f t="shared" ref="U249" si="2206">AVERAGE(K249,O248)</f>
        <v>0.22849999999999998</v>
      </c>
      <c r="V249" s="21">
        <f>Q249*Q248/'Advanced - Road'!$S$33</f>
        <v>97.834690758749517</v>
      </c>
      <c r="W249" s="21">
        <f t="shared" ref="W249" si="2207">W248</f>
        <v>97.836730246317899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0.49</v>
      </c>
      <c r="I250" s="31">
        <f>VLOOKUP($C250,'Four Factors - Road'!$B:$O,8,FALSE)</f>
        <v>0.25700000000000001</v>
      </c>
      <c r="J250" s="31">
        <f>VLOOKUP($C250,'Four Factors - Road'!$B:$O,9,FALSE)/100</f>
        <v>0.14400000000000002</v>
      </c>
      <c r="K250" s="31">
        <f>VLOOKUP($C250,'Four Factors - Road'!$B:$O,10,FALSE)/100</f>
        <v>0.26</v>
      </c>
      <c r="L250" s="31">
        <f>VLOOKUP($C250,'Four Factors - Road'!$B:$O,11,FALSE)/100</f>
        <v>0.51200000000000001</v>
      </c>
      <c r="M250" s="31">
        <f>VLOOKUP($C250,'Four Factors - Road'!$B:$O,12,FALSE)</f>
        <v>0.20599999999999999</v>
      </c>
      <c r="N250" s="31">
        <f>VLOOKUP($C250,'Four Factors - Road'!$B:$O,13,FALSE)/100</f>
        <v>0.13200000000000001</v>
      </c>
      <c r="O250" s="31">
        <f>VLOOKUP($C250,'Four Factors - Road'!$B:$O,14,FALSE)/100</f>
        <v>0.252</v>
      </c>
      <c r="P250" s="17">
        <f>VLOOKUP($C250,'Advanced - Road'!B:T,18,FALSE)</f>
        <v>97.38</v>
      </c>
      <c r="Q250" s="17">
        <f>(P250+'Advanced - Road'!$S$33)/2</f>
        <v>98.079904671115344</v>
      </c>
      <c r="R250" s="31">
        <f t="shared" ref="R250" si="2211">AVERAGE(H250,L251)</f>
        <v>0.502</v>
      </c>
      <c r="S250" s="31">
        <f t="shared" ref="S250" si="2212">AVERAGE(I250,M251)</f>
        <v>0.24199999999999999</v>
      </c>
      <c r="T250" s="31">
        <f t="shared" ref="T250" si="2213">AVERAGE(J250,N251)</f>
        <v>0.14100000000000001</v>
      </c>
      <c r="U250" s="31">
        <f t="shared" ref="U250" si="2214">AVERAGE(K250,O251)</f>
        <v>0.23550000000000001</v>
      </c>
      <c r="V250" s="17">
        <f>Q250*Q251/'Advanced - Home'!$S$33</f>
        <v>97.431657817448936</v>
      </c>
      <c r="W250" s="17">
        <f t="shared" ref="W250" si="2215">AVERAGE(V250:V251)</f>
        <v>97.429626816288291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</v>
      </c>
      <c r="I251" s="31">
        <f>VLOOKUP($C251,'Four Factors - Home'!$B:$O,8,FALSE)</f>
        <v>0.27500000000000002</v>
      </c>
      <c r="J251" s="31">
        <f>VLOOKUP($C251,'Four Factors - Home'!$B:$O,9,FALSE)/100</f>
        <v>0.13100000000000001</v>
      </c>
      <c r="K251" s="31">
        <f>VLOOKUP($C251,'Four Factors - Home'!$B:$O,10,FALSE)/100</f>
        <v>0.28999999999999998</v>
      </c>
      <c r="L251" s="31">
        <f>VLOOKUP($C251,'Four Factors - Home'!$B:$O,11,FALSE)/100</f>
        <v>0.51400000000000001</v>
      </c>
      <c r="M251" s="31">
        <f>VLOOKUP($C251,'Four Factors - Home'!$B:$O,12,FALSE)</f>
        <v>0.22700000000000001</v>
      </c>
      <c r="N251" s="31">
        <f>VLOOKUP($C251,'Four Factors - Home'!$B:$O,13,FALSE)/100</f>
        <v>0.13800000000000001</v>
      </c>
      <c r="O251" s="31">
        <f>VLOOKUP($C251,'Four Factors - Home'!$B:$O,14,FALSE)/100</f>
        <v>0.21100000000000002</v>
      </c>
      <c r="P251" s="17">
        <f>VLOOKUP($C251,'Advanced - Home'!B:T,18,FALSE)</f>
        <v>97.47</v>
      </c>
      <c r="Q251" s="17">
        <f>(P251+'Advanced - Home'!$S$33)/2</f>
        <v>98.122845567206866</v>
      </c>
      <c r="R251" s="31">
        <f t="shared" ref="R251" si="2223">AVERAGE(H251,L250)</f>
        <v>0.49099999999999999</v>
      </c>
      <c r="S251" s="31">
        <f t="shared" ref="S251" si="2224">AVERAGE(I251,M250)</f>
        <v>0.24049999999999999</v>
      </c>
      <c r="T251" s="31">
        <f t="shared" ref="T251" si="2225">AVERAGE(J251,N250)</f>
        <v>0.13150000000000001</v>
      </c>
      <c r="U251" s="31">
        <f t="shared" ref="U251" si="2226">AVERAGE(K251,O250)</f>
        <v>0.27100000000000002</v>
      </c>
      <c r="V251" s="17">
        <f>Q251*Q250/'Advanced - Road'!$S$33</f>
        <v>97.427595815127646</v>
      </c>
      <c r="W251" s="17">
        <f t="shared" ref="W251" si="2227">W250</f>
        <v>97.429626816288291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0.49</v>
      </c>
      <c r="I252" s="32">
        <f>VLOOKUP($C252,'Four Factors - Road'!$B:$O,8,FALSE)</f>
        <v>0.25700000000000001</v>
      </c>
      <c r="J252" s="32">
        <f>VLOOKUP($C252,'Four Factors - Road'!$B:$O,9,FALSE)/100</f>
        <v>0.14400000000000002</v>
      </c>
      <c r="K252" s="32">
        <f>VLOOKUP($C252,'Four Factors - Road'!$B:$O,10,FALSE)/100</f>
        <v>0.26</v>
      </c>
      <c r="L252" s="32">
        <f>VLOOKUP($C252,'Four Factors - Road'!$B:$O,11,FALSE)/100</f>
        <v>0.51200000000000001</v>
      </c>
      <c r="M252" s="32">
        <f>VLOOKUP($C252,'Four Factors - Road'!$B:$O,12,FALSE)</f>
        <v>0.20599999999999999</v>
      </c>
      <c r="N252" s="32">
        <f>VLOOKUP($C252,'Four Factors - Road'!$B:$O,13,FALSE)/100</f>
        <v>0.13200000000000001</v>
      </c>
      <c r="O252" s="32">
        <f>VLOOKUP($C252,'Four Factors - Road'!$B:$O,14,FALSE)/100</f>
        <v>0.252</v>
      </c>
      <c r="P252" s="21">
        <f>VLOOKUP($C252,'Advanced - Road'!B:T,18,FALSE)</f>
        <v>97.38</v>
      </c>
      <c r="Q252" s="21">
        <f>(P252+'Advanced - Road'!$S$33)/2</f>
        <v>98.079904671115344</v>
      </c>
      <c r="R252" s="32">
        <f t="shared" ref="R252" si="2231">AVERAGE(H252,L253)</f>
        <v>0.49299999999999999</v>
      </c>
      <c r="S252" s="32">
        <f t="shared" ref="S252" si="2232">AVERAGE(I252,M253)</f>
        <v>0.23349999999999999</v>
      </c>
      <c r="T252" s="32">
        <f t="shared" ref="T252" si="2233">AVERAGE(J252,N253)</f>
        <v>0.13500000000000001</v>
      </c>
      <c r="U252" s="32">
        <f t="shared" ref="U252" si="2234">AVERAGE(K252,O253)</f>
        <v>0.248</v>
      </c>
      <c r="V252" s="21">
        <f>Q252*Q253/'Advanced - Home'!$S$33</f>
        <v>97.943030102730006</v>
      </c>
      <c r="W252" s="21">
        <f t="shared" ref="W252" si="2235">AVERAGE(V252:V253)</f>
        <v>97.940988441813289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104</v>
      </c>
      <c r="Z252" s="23">
        <f t="shared" ref="Z252" si="2236">Y253-Y252</f>
        <v>7</v>
      </c>
      <c r="AA252" s="23">
        <f t="shared" ref="AA252" si="2237">Y252+Y253</f>
        <v>215</v>
      </c>
      <c r="AB252" s="22">
        <f t="shared" ref="AB252" si="2238">D252-Z252</f>
        <v>-7</v>
      </c>
      <c r="AC252" s="22">
        <f t="shared" ref="AC252" si="2239">AA252-E252</f>
        <v>215</v>
      </c>
      <c r="AD252" s="22">
        <f t="shared" si="1939"/>
        <v>104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0.55700000000000005</v>
      </c>
      <c r="I253" s="32">
        <f>VLOOKUP($C253,'Four Factors - Home'!$B:$O,8,FALSE)</f>
        <v>0.28000000000000003</v>
      </c>
      <c r="J253" s="32">
        <f>VLOOKUP($C253,'Four Factors - Home'!$B:$O,9,FALSE)/100</f>
        <v>0.13</v>
      </c>
      <c r="K253" s="32">
        <f>VLOOKUP($C253,'Four Factors - Home'!$B:$O,10,FALSE)/100</f>
        <v>0.23399999999999999</v>
      </c>
      <c r="L253" s="32">
        <f>VLOOKUP($C253,'Four Factors - Home'!$B:$O,11,FALSE)/100</f>
        <v>0.496</v>
      </c>
      <c r="M253" s="32">
        <f>VLOOKUP($C253,'Four Factors - Home'!$B:$O,12,FALSE)</f>
        <v>0.21</v>
      </c>
      <c r="N253" s="32">
        <f>VLOOKUP($C253,'Four Factors - Home'!$B:$O,13,FALSE)/100</f>
        <v>0.126</v>
      </c>
      <c r="O253" s="32">
        <f>VLOOKUP($C253,'Four Factors - Home'!$B:$O,14,FALSE)/100</f>
        <v>0.23600000000000002</v>
      </c>
      <c r="P253" s="21">
        <f>VLOOKUP($C253,'Advanced - Home'!B:T,18,FALSE)</f>
        <v>98.5</v>
      </c>
      <c r="Q253" s="21">
        <f>(P253+'Advanced - Home'!$S$33)/2</f>
        <v>98.637845567206853</v>
      </c>
      <c r="R253" s="32">
        <f t="shared" ref="R253" si="2243">AVERAGE(H253,L252)</f>
        <v>0.53449999999999998</v>
      </c>
      <c r="S253" s="32">
        <f t="shared" ref="S253" si="2244">AVERAGE(I253,M252)</f>
        <v>0.24299999999999999</v>
      </c>
      <c r="T253" s="32">
        <f t="shared" ref="T253" si="2245">AVERAGE(J253,N252)</f>
        <v>0.13100000000000001</v>
      </c>
      <c r="U253" s="32">
        <f t="shared" ref="U253" si="2246">AVERAGE(K253,O252)</f>
        <v>0.24299999999999999</v>
      </c>
      <c r="V253" s="21">
        <f>Q253*Q252/'Advanced - Road'!$S$33</f>
        <v>97.938946780896586</v>
      </c>
      <c r="W253" s="21">
        <f t="shared" ref="W253" si="2247">W252</f>
        <v>97.940988441813289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-7</v>
      </c>
      <c r="AA253" s="23">
        <f t="shared" ref="AA253" si="2249">AA252</f>
        <v>215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0.49</v>
      </c>
      <c r="I254" s="31">
        <f>VLOOKUP($C254,'Four Factors - Road'!$B:$O,8,FALSE)</f>
        <v>0.25700000000000001</v>
      </c>
      <c r="J254" s="31">
        <f>VLOOKUP($C254,'Four Factors - Road'!$B:$O,9,FALSE)/100</f>
        <v>0.14400000000000002</v>
      </c>
      <c r="K254" s="31">
        <f>VLOOKUP($C254,'Four Factors - Road'!$B:$O,10,FALSE)/100</f>
        <v>0.26</v>
      </c>
      <c r="L254" s="31">
        <f>VLOOKUP($C254,'Four Factors - Road'!$B:$O,11,FALSE)/100</f>
        <v>0.51200000000000001</v>
      </c>
      <c r="M254" s="31">
        <f>VLOOKUP($C254,'Four Factors - Road'!$B:$O,12,FALSE)</f>
        <v>0.20599999999999999</v>
      </c>
      <c r="N254" s="31">
        <f>VLOOKUP($C254,'Four Factors - Road'!$B:$O,13,FALSE)/100</f>
        <v>0.13200000000000001</v>
      </c>
      <c r="O254" s="31">
        <f>VLOOKUP($C254,'Four Factors - Road'!$B:$O,14,FALSE)/100</f>
        <v>0.252</v>
      </c>
      <c r="P254" s="17">
        <f>VLOOKUP($C254,'Advanced - Road'!B:T,18,FALSE)</f>
        <v>97.38</v>
      </c>
      <c r="Q254" s="17">
        <f>(P254+'Advanced - Road'!$S$33)/2</f>
        <v>98.079904671115344</v>
      </c>
      <c r="R254" s="31">
        <f t="shared" ref="R254" si="2251">AVERAGE(H254,L255)</f>
        <v>0.4965</v>
      </c>
      <c r="S254" s="31">
        <f t="shared" ref="S254" si="2252">AVERAGE(I254,M255)</f>
        <v>0.26600000000000001</v>
      </c>
      <c r="T254" s="31">
        <f t="shared" ref="T254" si="2253">AVERAGE(J254,N255)</f>
        <v>0.15050000000000002</v>
      </c>
      <c r="U254" s="31">
        <f t="shared" ref="U254" si="2254">AVERAGE(K254,O255)</f>
        <v>0.24049999999999999</v>
      </c>
      <c r="V254" s="17">
        <f>Q254*Q255/'Advanced - Home'!$S$33</f>
        <v>95.708879341793221</v>
      </c>
      <c r="W254" s="17">
        <f t="shared" ref="W254" si="2255">AVERAGE(V254:V255)</f>
        <v>95.706884252626281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0.51500000000000001</v>
      </c>
      <c r="I255" s="31">
        <f>VLOOKUP($C255,'Four Factors - Home'!$B:$O,8,FALSE)</f>
        <v>0.255</v>
      </c>
      <c r="J255" s="31">
        <f>VLOOKUP($C255,'Four Factors - Home'!$B:$O,9,FALSE)/100</f>
        <v>0.129</v>
      </c>
      <c r="K255" s="31">
        <f>VLOOKUP($C255,'Four Factors - Home'!$B:$O,10,FALSE)/100</f>
        <v>0.188</v>
      </c>
      <c r="L255" s="31">
        <f>VLOOKUP($C255,'Four Factors - Home'!$B:$O,11,FALSE)/100</f>
        <v>0.503</v>
      </c>
      <c r="M255" s="31">
        <f>VLOOKUP($C255,'Four Factors - Home'!$B:$O,12,FALSE)</f>
        <v>0.27500000000000002</v>
      </c>
      <c r="N255" s="31">
        <f>VLOOKUP($C255,'Four Factors - Home'!$B:$O,13,FALSE)/100</f>
        <v>0.157</v>
      </c>
      <c r="O255" s="31">
        <f>VLOOKUP($C255,'Four Factors - Home'!$B:$O,14,FALSE)/100</f>
        <v>0.221</v>
      </c>
      <c r="P255" s="17">
        <f>VLOOKUP($C255,'Advanced - Home'!B:T,18,FALSE)</f>
        <v>94</v>
      </c>
      <c r="Q255" s="17">
        <f>(P255+'Advanced - Home'!$S$33)/2</f>
        <v>96.387845567206853</v>
      </c>
      <c r="R255" s="31">
        <f t="shared" ref="R255" si="2263">AVERAGE(H255,L254)</f>
        <v>0.51350000000000007</v>
      </c>
      <c r="S255" s="31">
        <f t="shared" ref="S255" si="2264">AVERAGE(I255,M254)</f>
        <v>0.23049999999999998</v>
      </c>
      <c r="T255" s="31">
        <f t="shared" ref="T255" si="2265">AVERAGE(J255,N254)</f>
        <v>0.1305</v>
      </c>
      <c r="U255" s="31">
        <f t="shared" ref="U255" si="2266">AVERAGE(K255,O254)</f>
        <v>0.22</v>
      </c>
      <c r="V255" s="17">
        <f>Q255*Q254/'Advanced - Road'!$S$33</f>
        <v>95.704889163459356</v>
      </c>
      <c r="W255" s="17">
        <f t="shared" ref="W255" si="2267">W254</f>
        <v>95.706884252626281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0.49</v>
      </c>
      <c r="I256" s="32">
        <f>VLOOKUP($C256,'Four Factors - Road'!$B:$O,8,FALSE)</f>
        <v>0.25700000000000001</v>
      </c>
      <c r="J256" s="32">
        <f>VLOOKUP($C256,'Four Factors - Road'!$B:$O,9,FALSE)/100</f>
        <v>0.14400000000000002</v>
      </c>
      <c r="K256" s="32">
        <f>VLOOKUP($C256,'Four Factors - Road'!$B:$O,10,FALSE)/100</f>
        <v>0.26</v>
      </c>
      <c r="L256" s="32">
        <f>VLOOKUP($C256,'Four Factors - Road'!$B:$O,11,FALSE)/100</f>
        <v>0.51200000000000001</v>
      </c>
      <c r="M256" s="32">
        <f>VLOOKUP($C256,'Four Factors - Road'!$B:$O,12,FALSE)</f>
        <v>0.20599999999999999</v>
      </c>
      <c r="N256" s="32">
        <f>VLOOKUP($C256,'Four Factors - Road'!$B:$O,13,FALSE)/100</f>
        <v>0.13200000000000001</v>
      </c>
      <c r="O256" s="32">
        <f>VLOOKUP($C256,'Four Factors - Road'!$B:$O,14,FALSE)/100</f>
        <v>0.252</v>
      </c>
      <c r="P256" s="21">
        <f>VLOOKUP($C256,'Advanced - Road'!B:T,18,FALSE)</f>
        <v>97.38</v>
      </c>
      <c r="Q256" s="21">
        <f>(P256+'Advanced - Road'!$S$33)/2</f>
        <v>98.079904671115344</v>
      </c>
      <c r="R256" s="32">
        <f t="shared" ref="R256" si="2271">AVERAGE(H256,L257)</f>
        <v>0.51100000000000001</v>
      </c>
      <c r="S256" s="32">
        <f t="shared" ref="S256" si="2272">AVERAGE(I256,M257)</f>
        <v>0.25600000000000001</v>
      </c>
      <c r="T256" s="32">
        <f t="shared" ref="T256" si="2273">AVERAGE(J256,N257)</f>
        <v>0.13100000000000001</v>
      </c>
      <c r="U256" s="32">
        <f t="shared" ref="U256" si="2274">AVERAGE(K256,O257)</f>
        <v>0.23550000000000001</v>
      </c>
      <c r="V256" s="21">
        <f>Q256*Q257/'Advanced - Home'!$S$33</f>
        <v>98.737394817729779</v>
      </c>
      <c r="W256" s="21">
        <f t="shared" ref="W256" si="2275">AVERAGE(V256:V257)</f>
        <v>98.735336597968711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3</v>
      </c>
      <c r="AA256" s="23">
        <f t="shared" ref="AA256" si="2277">Y256+Y257</f>
        <v>219</v>
      </c>
      <c r="AB256" s="22">
        <f t="shared" ref="AB256" si="2278">D256-Z256</f>
        <v>-3</v>
      </c>
      <c r="AC256" s="22">
        <f t="shared" ref="AC256" si="2279">AA256-E256</f>
        <v>219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0.54500000000000004</v>
      </c>
      <c r="I257" s="32">
        <f>VLOOKUP($C257,'Four Factors - Home'!$B:$O,8,FALSE)</f>
        <v>0.28699999999999998</v>
      </c>
      <c r="J257" s="32">
        <f>VLOOKUP($C257,'Four Factors - Home'!$B:$O,9,FALSE)/100</f>
        <v>0.14599999999999999</v>
      </c>
      <c r="K257" s="32">
        <f>VLOOKUP($C257,'Four Factors - Home'!$B:$O,10,FALSE)/100</f>
        <v>0.27399999999999997</v>
      </c>
      <c r="L257" s="32">
        <f>VLOOKUP($C257,'Four Factors - Home'!$B:$O,11,FALSE)/100</f>
        <v>0.53200000000000003</v>
      </c>
      <c r="M257" s="32">
        <f>VLOOKUP($C257,'Four Factors - Home'!$B:$O,12,FALSE)</f>
        <v>0.255</v>
      </c>
      <c r="N257" s="32">
        <f>VLOOKUP($C257,'Four Factors - Home'!$B:$O,13,FALSE)/100</f>
        <v>0.11800000000000001</v>
      </c>
      <c r="O257" s="32">
        <f>VLOOKUP($C257,'Four Factors - Home'!$B:$O,14,FALSE)/100</f>
        <v>0.21100000000000002</v>
      </c>
      <c r="P257" s="21">
        <f>VLOOKUP($C257,'Advanced - Home'!B:T,18,FALSE)</f>
        <v>100.1</v>
      </c>
      <c r="Q257" s="21">
        <f>(P257+'Advanced - Home'!$S$33)/2</f>
        <v>99.437845567206864</v>
      </c>
      <c r="R257" s="32">
        <f t="shared" ref="R257" si="2283">AVERAGE(H257,L256)</f>
        <v>0.52849999999999997</v>
      </c>
      <c r="S257" s="32">
        <f t="shared" ref="S257" si="2284">AVERAGE(I257,M256)</f>
        <v>0.2465</v>
      </c>
      <c r="T257" s="32">
        <f t="shared" ref="T257" si="2285">AVERAGE(J257,N256)</f>
        <v>0.13900000000000001</v>
      </c>
      <c r="U257" s="32">
        <f t="shared" ref="U257" si="2286">AVERAGE(K257,O256)</f>
        <v>0.26300000000000001</v>
      </c>
      <c r="V257" s="21">
        <f>Q257*Q256/'Advanced - Road'!$S$33</f>
        <v>98.733278378207629</v>
      </c>
      <c r="W257" s="21">
        <f t="shared" ref="W257" si="2287">W256</f>
        <v>98.735336597968711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111</v>
      </c>
      <c r="Z257" s="23">
        <f t="shared" ref="Z257" si="2288">-Z256</f>
        <v>-3</v>
      </c>
      <c r="AA257" s="23">
        <f t="shared" ref="AA257" si="2289">AA256</f>
        <v>219</v>
      </c>
      <c r="AB257" s="22"/>
      <c r="AC257" s="22"/>
      <c r="AD257" s="22">
        <f t="shared" si="1939"/>
        <v>111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0.49</v>
      </c>
      <c r="I258" s="31">
        <f>VLOOKUP($C258,'Four Factors - Road'!$B:$O,8,FALSE)</f>
        <v>0.25700000000000001</v>
      </c>
      <c r="J258" s="31">
        <f>VLOOKUP($C258,'Four Factors - Road'!$B:$O,9,FALSE)/100</f>
        <v>0.14400000000000002</v>
      </c>
      <c r="K258" s="31">
        <f>VLOOKUP($C258,'Four Factors - Road'!$B:$O,10,FALSE)/100</f>
        <v>0.26</v>
      </c>
      <c r="L258" s="31">
        <f>VLOOKUP($C258,'Four Factors - Road'!$B:$O,11,FALSE)/100</f>
        <v>0.51200000000000001</v>
      </c>
      <c r="M258" s="31">
        <f>VLOOKUP($C258,'Four Factors - Road'!$B:$O,12,FALSE)</f>
        <v>0.20599999999999999</v>
      </c>
      <c r="N258" s="31">
        <f>VLOOKUP($C258,'Four Factors - Road'!$B:$O,13,FALSE)/100</f>
        <v>0.13200000000000001</v>
      </c>
      <c r="O258" s="31">
        <f>VLOOKUP($C258,'Four Factors - Road'!$B:$O,14,FALSE)/100</f>
        <v>0.252</v>
      </c>
      <c r="P258" s="17">
        <f>VLOOKUP($C258,'Advanced - Road'!B:T,18,FALSE)</f>
        <v>97.38</v>
      </c>
      <c r="Q258" s="17">
        <f>(P258+'Advanced - Road'!$S$33)/2</f>
        <v>98.079904671115344</v>
      </c>
      <c r="R258" s="31">
        <f t="shared" ref="R258" si="2291">AVERAGE(H258,L259)</f>
        <v>0.48949999999999999</v>
      </c>
      <c r="S258" s="31">
        <f t="shared" ref="S258" si="2292">AVERAGE(I258,M259)</f>
        <v>0.26150000000000001</v>
      </c>
      <c r="T258" s="31">
        <f t="shared" ref="T258" si="2293">AVERAGE(J258,N259)</f>
        <v>0.14000000000000001</v>
      </c>
      <c r="U258" s="31">
        <f t="shared" ref="U258" si="2294">AVERAGE(K258,O259)</f>
        <v>0.224</v>
      </c>
      <c r="V258" s="17">
        <f>Q258*Q259/'Advanced - Home'!$S$33</f>
        <v>97.689826349823846</v>
      </c>
      <c r="W258" s="17">
        <f t="shared" ref="W258" si="2295">AVERAGE(V258:V259)</f>
        <v>97.687789967038782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102</v>
      </c>
      <c r="Z258" s="19">
        <f t="shared" ref="Z258" si="2296">Y259-Y258</f>
        <v>4</v>
      </c>
      <c r="AA258" s="19">
        <f t="shared" ref="AA258" si="2297">Y258+Y259</f>
        <v>208</v>
      </c>
      <c r="AB258" s="4">
        <f t="shared" ref="AB258" si="2298">D258-Z258</f>
        <v>-4</v>
      </c>
      <c r="AC258" s="4">
        <f t="shared" ref="AC258" si="2299">AA258-E258</f>
        <v>208</v>
      </c>
      <c r="AD258" s="4">
        <f t="shared" si="1939"/>
        <v>102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</v>
      </c>
      <c r="I259" s="31">
        <f>VLOOKUP($C259,'Four Factors - Home'!$B:$O,8,FALSE)</f>
        <v>0.22600000000000001</v>
      </c>
      <c r="J259" s="31">
        <f>VLOOKUP($C259,'Four Factors - Home'!$B:$O,9,FALSE)/100</f>
        <v>0.12</v>
      </c>
      <c r="K259" s="31">
        <f>VLOOKUP($C259,'Four Factors - Home'!$B:$O,10,FALSE)/100</f>
        <v>0.24100000000000002</v>
      </c>
      <c r="L259" s="31">
        <f>VLOOKUP($C259,'Four Factors - Home'!$B:$O,11,FALSE)/100</f>
        <v>0.48899999999999999</v>
      </c>
      <c r="M259" s="31">
        <f>VLOOKUP($C259,'Four Factors - Home'!$B:$O,12,FALSE)</f>
        <v>0.26600000000000001</v>
      </c>
      <c r="N259" s="31">
        <f>VLOOKUP($C259,'Four Factors - Home'!$B:$O,13,FALSE)/100</f>
        <v>0.13600000000000001</v>
      </c>
      <c r="O259" s="31">
        <f>VLOOKUP($C259,'Four Factors - Home'!$B:$O,14,FALSE)/100</f>
        <v>0.188</v>
      </c>
      <c r="P259" s="17">
        <f>VLOOKUP($C259,'Advanced - Home'!B:T,18,FALSE)</f>
        <v>97.99</v>
      </c>
      <c r="Q259" s="17">
        <f>(P259+'Advanced - Home'!$S$33)/2</f>
        <v>98.382845567206857</v>
      </c>
      <c r="R259" s="31">
        <f t="shared" ref="R259" si="2303">AVERAGE(H259,L258)</f>
        <v>0.50600000000000001</v>
      </c>
      <c r="S259" s="31">
        <f t="shared" ref="S259" si="2304">AVERAGE(I259,M258)</f>
        <v>0.216</v>
      </c>
      <c r="T259" s="31">
        <f t="shared" ref="T259" si="2305">AVERAGE(J259,N258)</f>
        <v>0.126</v>
      </c>
      <c r="U259" s="31">
        <f t="shared" ref="U259" si="2306">AVERAGE(K259,O258)</f>
        <v>0.2465</v>
      </c>
      <c r="V259" s="17">
        <f>Q259*Q258/'Advanced - Road'!$S$33</f>
        <v>97.685753584253703</v>
      </c>
      <c r="W259" s="17">
        <f t="shared" ref="W259" si="2307">W258</f>
        <v>97.687789967038782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-4</v>
      </c>
      <c r="AA259" s="19">
        <f t="shared" ref="AA259" si="2309">AA258</f>
        <v>208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0.49</v>
      </c>
      <c r="I260" s="32">
        <f>VLOOKUP($C260,'Four Factors - Road'!$B:$O,8,FALSE)</f>
        <v>0.25700000000000001</v>
      </c>
      <c r="J260" s="32">
        <f>VLOOKUP($C260,'Four Factors - Road'!$B:$O,9,FALSE)/100</f>
        <v>0.14400000000000002</v>
      </c>
      <c r="K260" s="32">
        <f>VLOOKUP($C260,'Four Factors - Road'!$B:$O,10,FALSE)/100</f>
        <v>0.26</v>
      </c>
      <c r="L260" s="32">
        <f>VLOOKUP($C260,'Four Factors - Road'!$B:$O,11,FALSE)/100</f>
        <v>0.51200000000000001</v>
      </c>
      <c r="M260" s="32">
        <f>VLOOKUP($C260,'Four Factors - Road'!$B:$O,12,FALSE)</f>
        <v>0.20599999999999999</v>
      </c>
      <c r="N260" s="32">
        <f>VLOOKUP($C260,'Four Factors - Road'!$B:$O,13,FALSE)/100</f>
        <v>0.13200000000000001</v>
      </c>
      <c r="O260" s="32">
        <f>VLOOKUP($C260,'Four Factors - Road'!$B:$O,14,FALSE)/100</f>
        <v>0.252</v>
      </c>
      <c r="P260" s="21">
        <f>VLOOKUP($C260,'Advanced - Road'!B:T,18,FALSE)</f>
        <v>97.38</v>
      </c>
      <c r="Q260" s="21">
        <f>(P260+'Advanced - Road'!$S$33)/2</f>
        <v>98.079904671115344</v>
      </c>
      <c r="R260" s="32">
        <f t="shared" ref="R260" si="2311">AVERAGE(H260,L261)</f>
        <v>0.48249999999999998</v>
      </c>
      <c r="S260" s="32">
        <f t="shared" ref="S260" si="2312">AVERAGE(I260,M261)</f>
        <v>0.254</v>
      </c>
      <c r="T260" s="32">
        <f t="shared" ref="T260" si="2313">AVERAGE(J260,N261)</f>
        <v>0.14450000000000002</v>
      </c>
      <c r="U260" s="32">
        <f t="shared" ref="U260" si="2314">AVERAGE(K260,O261)</f>
        <v>0.249</v>
      </c>
      <c r="V260" s="21">
        <f>Q260*Q261/'Advanced - Home'!$S$33</f>
        <v>99.928941890229396</v>
      </c>
      <c r="W260" s="21">
        <f t="shared" ref="W260" si="2315">AVERAGE(V260:V261)</f>
        <v>99.926858832201773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104</v>
      </c>
      <c r="Z260" s="23">
        <f t="shared" ref="Z260" si="2316">Y261-Y260</f>
        <v>9</v>
      </c>
      <c r="AA260" s="23">
        <f t="shared" ref="AA260" si="2317">Y260+Y261</f>
        <v>217</v>
      </c>
      <c r="AB260" s="22">
        <f t="shared" ref="AB260" si="2318">D260-Z260</f>
        <v>-9</v>
      </c>
      <c r="AC260" s="22">
        <f t="shared" ref="AC260" si="2319">AA260-E260</f>
        <v>217</v>
      </c>
      <c r="AD260" s="22">
        <f t="shared" si="1939"/>
        <v>104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0.58599999999999997</v>
      </c>
      <c r="I261" s="32">
        <f>VLOOKUP($C261,'Four Factors - Home'!$B:$O,8,FALSE)</f>
        <v>0.255</v>
      </c>
      <c r="J261" s="32">
        <f>VLOOKUP($C261,'Four Factors - Home'!$B:$O,9,FALSE)/100</f>
        <v>0.14300000000000002</v>
      </c>
      <c r="K261" s="32">
        <f>VLOOKUP($C261,'Four Factors - Home'!$B:$O,10,FALSE)/100</f>
        <v>0.22600000000000001</v>
      </c>
      <c r="L261" s="32">
        <f>VLOOKUP($C261,'Four Factors - Home'!$B:$O,11,FALSE)/100</f>
        <v>0.47499999999999998</v>
      </c>
      <c r="M261" s="32">
        <f>VLOOKUP($C261,'Four Factors - Home'!$B:$O,12,FALSE)</f>
        <v>0.251</v>
      </c>
      <c r="N261" s="32">
        <f>VLOOKUP($C261,'Four Factors - Home'!$B:$O,13,FALSE)/100</f>
        <v>0.14499999999999999</v>
      </c>
      <c r="O261" s="32">
        <f>VLOOKUP($C261,'Four Factors - Home'!$B:$O,14,FALSE)/100</f>
        <v>0.23800000000000002</v>
      </c>
      <c r="P261" s="21">
        <f>VLOOKUP($C261,'Advanced - Home'!B:T,18,FALSE)</f>
        <v>102.5</v>
      </c>
      <c r="Q261" s="21">
        <f>(P261+'Advanced - Home'!$S$33)/2</f>
        <v>100.63784556720685</v>
      </c>
      <c r="R261" s="32">
        <f t="shared" ref="R261" si="2323">AVERAGE(H261,L260)</f>
        <v>0.54899999999999993</v>
      </c>
      <c r="S261" s="32">
        <f t="shared" ref="S261" si="2324">AVERAGE(I261,M260)</f>
        <v>0.23049999999999998</v>
      </c>
      <c r="T261" s="32">
        <f t="shared" ref="T261" si="2325">AVERAGE(J261,N260)</f>
        <v>0.13750000000000001</v>
      </c>
      <c r="U261" s="32">
        <f t="shared" ref="U261" si="2326">AVERAGE(K261,O260)</f>
        <v>0.23899999999999999</v>
      </c>
      <c r="V261" s="21">
        <f>Q261*Q260/'Advanced - Road'!$S$33</f>
        <v>99.924775774174151</v>
      </c>
      <c r="W261" s="21">
        <f t="shared" ref="W261" si="2327">W260</f>
        <v>99.926858832201773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113</v>
      </c>
      <c r="Z261" s="23">
        <f t="shared" ref="Z261" si="2328">-Z260</f>
        <v>-9</v>
      </c>
      <c r="AA261" s="23">
        <f t="shared" ref="AA261" si="2329">AA260</f>
        <v>217</v>
      </c>
      <c r="AB261" s="22"/>
      <c r="AC261" s="22"/>
      <c r="AD261" s="22">
        <f t="shared" si="1939"/>
        <v>113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0.49</v>
      </c>
      <c r="I262" s="31">
        <f>VLOOKUP($C262,'Four Factors - Road'!$B:$O,8,FALSE)</f>
        <v>0.25700000000000001</v>
      </c>
      <c r="J262" s="31">
        <f>VLOOKUP($C262,'Four Factors - Road'!$B:$O,9,FALSE)/100</f>
        <v>0.14400000000000002</v>
      </c>
      <c r="K262" s="31">
        <f>VLOOKUP($C262,'Four Factors - Road'!$B:$O,10,FALSE)/100</f>
        <v>0.26</v>
      </c>
      <c r="L262" s="31">
        <f>VLOOKUP($C262,'Four Factors - Road'!$B:$O,11,FALSE)/100</f>
        <v>0.51200000000000001</v>
      </c>
      <c r="M262" s="31">
        <f>VLOOKUP($C262,'Four Factors - Road'!$B:$O,12,FALSE)</f>
        <v>0.20599999999999999</v>
      </c>
      <c r="N262" s="31">
        <f>VLOOKUP($C262,'Four Factors - Road'!$B:$O,13,FALSE)/100</f>
        <v>0.13200000000000001</v>
      </c>
      <c r="O262" s="31">
        <f>VLOOKUP($C262,'Four Factors - Road'!$B:$O,14,FALSE)/100</f>
        <v>0.252</v>
      </c>
      <c r="P262" s="17">
        <f>VLOOKUP($C262,'Advanced - Road'!B:T,18,FALSE)</f>
        <v>97.38</v>
      </c>
      <c r="Q262" s="17">
        <f>(P262+'Advanced - Road'!$S$33)/2</f>
        <v>98.079904671115344</v>
      </c>
      <c r="R262" s="31">
        <f t="shared" ref="R262" si="2331">AVERAGE(H262,L263)</f>
        <v>0.50249999999999995</v>
      </c>
      <c r="S262" s="31">
        <f t="shared" ref="S262" si="2332">AVERAGE(I262,M263)</f>
        <v>0.247</v>
      </c>
      <c r="T262" s="31">
        <f t="shared" ref="T262" si="2333">AVERAGE(J262,N263)</f>
        <v>0.14850000000000002</v>
      </c>
      <c r="U262" s="31">
        <f t="shared" ref="U262" si="2334">AVERAGE(K262,O263)</f>
        <v>0.251</v>
      </c>
      <c r="V262" s="17">
        <f>Q262*Q263/'Advanced - Home'!$S$33</f>
        <v>99.914047551823174</v>
      </c>
      <c r="W262" s="17">
        <f t="shared" ref="W262" si="2335">AVERAGE(V262:V263)</f>
        <v>99.911964804273879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7</v>
      </c>
      <c r="AA262" s="19">
        <f t="shared" ref="AA262" si="2337">Y262+Y263</f>
        <v>219</v>
      </c>
      <c r="AB262" s="4">
        <f t="shared" ref="AB262" si="2338">D262-Z262</f>
        <v>-7</v>
      </c>
      <c r="AC262" s="4">
        <f t="shared" ref="AC262" si="2339">AA262-E262</f>
        <v>219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0.54700000000000004</v>
      </c>
      <c r="I263" s="31">
        <f>VLOOKUP($C263,'Four Factors - Home'!$B:$O,8,FALSE)</f>
        <v>0.316</v>
      </c>
      <c r="J263" s="31">
        <f>VLOOKUP($C263,'Four Factors - Home'!$B:$O,9,FALSE)/100</f>
        <v>0.13500000000000001</v>
      </c>
      <c r="K263" s="31">
        <f>VLOOKUP($C263,'Four Factors - Home'!$B:$O,10,FALSE)/100</f>
        <v>0.253</v>
      </c>
      <c r="L263" s="31">
        <f>VLOOKUP($C263,'Four Factors - Home'!$B:$O,11,FALSE)/100</f>
        <v>0.51500000000000001</v>
      </c>
      <c r="M263" s="31">
        <f>VLOOKUP($C263,'Four Factors - Home'!$B:$O,12,FALSE)</f>
        <v>0.23699999999999999</v>
      </c>
      <c r="N263" s="31">
        <f>VLOOKUP($C263,'Four Factors - Home'!$B:$O,13,FALSE)/100</f>
        <v>0.153</v>
      </c>
      <c r="O263" s="31">
        <f>VLOOKUP($C263,'Four Factors - Home'!$B:$O,14,FALSE)/100</f>
        <v>0.24199999999999999</v>
      </c>
      <c r="P263" s="17">
        <f>VLOOKUP($C263,'Advanced - Home'!B:T,18,FALSE)</f>
        <v>102.47</v>
      </c>
      <c r="Q263" s="17">
        <f>(P263+'Advanced - Home'!$S$33)/2</f>
        <v>100.62284556720687</v>
      </c>
      <c r="R263" s="31">
        <f t="shared" ref="R263" si="2343">AVERAGE(H263,L262)</f>
        <v>0.52950000000000008</v>
      </c>
      <c r="S263" s="31">
        <f t="shared" ref="S263" si="2344">AVERAGE(I263,M262)</f>
        <v>0.26100000000000001</v>
      </c>
      <c r="T263" s="31">
        <f t="shared" ref="T263" si="2345">AVERAGE(J263,N262)</f>
        <v>0.13350000000000001</v>
      </c>
      <c r="U263" s="31">
        <f t="shared" ref="U263" si="2346">AVERAGE(K263,O262)</f>
        <v>0.2525</v>
      </c>
      <c r="V263" s="17">
        <f>Q263*Q262/'Advanced - Road'!$S$33</f>
        <v>99.909882056724584</v>
      </c>
      <c r="W263" s="17">
        <f t="shared" ref="W263" si="2347">W262</f>
        <v>99.911964804273879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113</v>
      </c>
      <c r="Z263" s="19">
        <f t="shared" ref="Z263" si="2348">-Z262</f>
        <v>-7</v>
      </c>
      <c r="AA263" s="19">
        <f t="shared" ref="AA263" si="2349">AA262</f>
        <v>219</v>
      </c>
      <c r="AB263" s="4"/>
      <c r="AC263" s="4"/>
      <c r="AD263" s="4">
        <f t="shared" si="1939"/>
        <v>113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0.49</v>
      </c>
      <c r="I264" s="32">
        <f>VLOOKUP($C264,'Four Factors - Road'!$B:$O,8,FALSE)</f>
        <v>0.25700000000000001</v>
      </c>
      <c r="J264" s="32">
        <f>VLOOKUP($C264,'Four Factors - Road'!$B:$O,9,FALSE)/100</f>
        <v>0.14400000000000002</v>
      </c>
      <c r="K264" s="32">
        <f>VLOOKUP($C264,'Four Factors - Road'!$B:$O,10,FALSE)/100</f>
        <v>0.26</v>
      </c>
      <c r="L264" s="32">
        <f>VLOOKUP($C264,'Four Factors - Road'!$B:$O,11,FALSE)/100</f>
        <v>0.51200000000000001</v>
      </c>
      <c r="M264" s="32">
        <f>VLOOKUP($C264,'Four Factors - Road'!$B:$O,12,FALSE)</f>
        <v>0.20599999999999999</v>
      </c>
      <c r="N264" s="32">
        <f>VLOOKUP($C264,'Four Factors - Road'!$B:$O,13,FALSE)/100</f>
        <v>0.13200000000000001</v>
      </c>
      <c r="O264" s="32">
        <f>VLOOKUP($C264,'Four Factors - Road'!$B:$O,14,FALSE)/100</f>
        <v>0.252</v>
      </c>
      <c r="P264" s="21">
        <f>VLOOKUP($C264,'Advanced - Road'!B:T,18,FALSE)</f>
        <v>97.38</v>
      </c>
      <c r="Q264" s="21">
        <f>(P264+'Advanced - Road'!$S$33)/2</f>
        <v>98.079904671115344</v>
      </c>
      <c r="R264" s="32">
        <f t="shared" ref="R264" si="2351">AVERAGE(H264,L265)</f>
        <v>0.49149999999999999</v>
      </c>
      <c r="S264" s="32">
        <f t="shared" ref="S264" si="2352">AVERAGE(I264,M265)</f>
        <v>0.26450000000000001</v>
      </c>
      <c r="T264" s="32">
        <f t="shared" ref="T264" si="2353">AVERAGE(J264,N265)</f>
        <v>0.14500000000000002</v>
      </c>
      <c r="U264" s="32">
        <f t="shared" ref="U264" si="2354">AVERAGE(K264,O265)</f>
        <v>0.2495</v>
      </c>
      <c r="V264" s="21">
        <f>Q264*Q265/'Advanced - Home'!$S$33</f>
        <v>97.739474144511348</v>
      </c>
      <c r="W264" s="21">
        <f t="shared" ref="W264" si="2355">AVERAGE(V264:V265)</f>
        <v>97.737436726798506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103</v>
      </c>
      <c r="Z264" s="23">
        <f t="shared" ref="Z264" si="2356">Y265-Y264</f>
        <v>4</v>
      </c>
      <c r="AA264" s="23">
        <f t="shared" ref="AA264" si="2357">Y264+Y265</f>
        <v>210</v>
      </c>
      <c r="AB264" s="22">
        <f t="shared" ref="AB264" si="2358">D264-Z264</f>
        <v>-4</v>
      </c>
      <c r="AC264" s="22">
        <f t="shared" ref="AC264" si="2359">AA264-E264</f>
        <v>210</v>
      </c>
      <c r="AD264" s="22">
        <f t="shared" si="1939"/>
        <v>103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0.52500000000000002</v>
      </c>
      <c r="I265" s="32">
        <f>VLOOKUP($C265,'Four Factors - Home'!$B:$O,8,FALSE)</f>
        <v>0.251</v>
      </c>
      <c r="J265" s="32">
        <f>VLOOKUP($C265,'Four Factors - Home'!$B:$O,9,FALSE)/100</f>
        <v>0.129</v>
      </c>
      <c r="K265" s="32">
        <f>VLOOKUP($C265,'Four Factors - Home'!$B:$O,10,FALSE)/100</f>
        <v>0.19699999999999998</v>
      </c>
      <c r="L265" s="32">
        <f>VLOOKUP($C265,'Four Factors - Home'!$B:$O,11,FALSE)/100</f>
        <v>0.49299999999999999</v>
      </c>
      <c r="M265" s="32">
        <f>VLOOKUP($C265,'Four Factors - Home'!$B:$O,12,FALSE)</f>
        <v>0.27200000000000002</v>
      </c>
      <c r="N265" s="32">
        <f>VLOOKUP($C265,'Four Factors - Home'!$B:$O,13,FALSE)/100</f>
        <v>0.14599999999999999</v>
      </c>
      <c r="O265" s="32">
        <f>VLOOKUP($C265,'Four Factors - Home'!$B:$O,14,FALSE)/100</f>
        <v>0.23899999999999999</v>
      </c>
      <c r="P265" s="21">
        <f>VLOOKUP($C265,'Advanced - Home'!B:T,18,FALSE)</f>
        <v>98.09</v>
      </c>
      <c r="Q265" s="21">
        <f>(P265+'Advanced - Home'!$S$33)/2</f>
        <v>98.432845567206869</v>
      </c>
      <c r="R265" s="32">
        <f t="shared" ref="R265" si="2363">AVERAGE(H265,L264)</f>
        <v>0.51849999999999996</v>
      </c>
      <c r="S265" s="32">
        <f t="shared" ref="S265" si="2364">AVERAGE(I265,M264)</f>
        <v>0.22849999999999998</v>
      </c>
      <c r="T265" s="32">
        <f t="shared" ref="T265" si="2365">AVERAGE(J265,N264)</f>
        <v>0.1305</v>
      </c>
      <c r="U265" s="32">
        <f t="shared" ref="U265" si="2366">AVERAGE(K265,O264)</f>
        <v>0.22449999999999998</v>
      </c>
      <c r="V265" s="21">
        <f>Q265*Q264/'Advanced - Road'!$S$33</f>
        <v>97.735399309085651</v>
      </c>
      <c r="W265" s="21">
        <f t="shared" ref="W265" si="2367">W264</f>
        <v>97.737436726798506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-4</v>
      </c>
      <c r="AA265" s="23">
        <f t="shared" ref="AA265" si="2369">AA264</f>
        <v>210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0.49</v>
      </c>
      <c r="I266" s="31">
        <f>VLOOKUP($C266,'Four Factors - Road'!$B:$O,8,FALSE)</f>
        <v>0.25700000000000001</v>
      </c>
      <c r="J266" s="31">
        <f>VLOOKUP($C266,'Four Factors - Road'!$B:$O,9,FALSE)/100</f>
        <v>0.14400000000000002</v>
      </c>
      <c r="K266" s="31">
        <f>VLOOKUP($C266,'Four Factors - Road'!$B:$O,10,FALSE)/100</f>
        <v>0.26</v>
      </c>
      <c r="L266" s="31">
        <f>VLOOKUP($C266,'Four Factors - Road'!$B:$O,11,FALSE)/100</f>
        <v>0.51200000000000001</v>
      </c>
      <c r="M266" s="31">
        <f>VLOOKUP($C266,'Four Factors - Road'!$B:$O,12,FALSE)</f>
        <v>0.20599999999999999</v>
      </c>
      <c r="N266" s="31">
        <f>VLOOKUP($C266,'Four Factors - Road'!$B:$O,13,FALSE)/100</f>
        <v>0.13200000000000001</v>
      </c>
      <c r="O266" s="31">
        <f>VLOOKUP($C266,'Four Factors - Road'!$B:$O,14,FALSE)/100</f>
        <v>0.252</v>
      </c>
      <c r="P266" s="17">
        <f>VLOOKUP($C266,'Advanced - Road'!B:T,18,FALSE)</f>
        <v>97.38</v>
      </c>
      <c r="Q266" s="17">
        <f>(P266+'Advanced - Road'!$S$33)/2</f>
        <v>98.079904671115344</v>
      </c>
      <c r="R266" s="31">
        <f t="shared" ref="R266" si="2371">AVERAGE(H266,L267)</f>
        <v>0.48850000000000005</v>
      </c>
      <c r="S266" s="31">
        <f t="shared" ref="S266" si="2372">AVERAGE(I266,M267)</f>
        <v>0.26700000000000002</v>
      </c>
      <c r="T266" s="31">
        <f t="shared" ref="T266" si="2373">AVERAGE(J266,N267)</f>
        <v>0.14550000000000002</v>
      </c>
      <c r="U266" s="31">
        <f t="shared" ref="U266" si="2374">AVERAGE(K266,O267)</f>
        <v>0.2475</v>
      </c>
      <c r="V266" s="17">
        <f>Q266*Q267/'Advanced - Home'!$S$33</f>
        <v>97.878487969636282</v>
      </c>
      <c r="W266" s="17">
        <f t="shared" ref="W266" si="2375">AVERAGE(V266:V267)</f>
        <v>97.876447654125684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0.31</v>
      </c>
      <c r="J267" s="31">
        <f>VLOOKUP($C267,'Four Factors - Home'!$B:$O,9,FALSE)/100</f>
        <v>0.13600000000000001</v>
      </c>
      <c r="K267" s="31">
        <f>VLOOKUP($C267,'Four Factors - Home'!$B:$O,10,FALSE)/100</f>
        <v>0.21600000000000003</v>
      </c>
      <c r="L267" s="31">
        <f>VLOOKUP($C267,'Four Factors - Home'!$B:$O,11,FALSE)/100</f>
        <v>0.48700000000000004</v>
      </c>
      <c r="M267" s="31">
        <f>VLOOKUP($C267,'Four Factors - Home'!$B:$O,12,FALSE)</f>
        <v>0.27700000000000002</v>
      </c>
      <c r="N267" s="31">
        <f>VLOOKUP($C267,'Four Factors - Home'!$B:$O,13,FALSE)/100</f>
        <v>0.14699999999999999</v>
      </c>
      <c r="O267" s="31">
        <f>VLOOKUP($C267,'Four Factors - Home'!$B:$O,14,FALSE)/100</f>
        <v>0.23499999999999999</v>
      </c>
      <c r="P267" s="17">
        <f>VLOOKUP($C267,'Advanced - Home'!B:T,18,FALSE)</f>
        <v>98.37</v>
      </c>
      <c r="Q267" s="17">
        <f>(P267+'Advanced - Home'!$S$33)/2</f>
        <v>98.572845567206855</v>
      </c>
      <c r="R267" s="31">
        <f t="shared" ref="R267" si="2383">AVERAGE(H267,L266)</f>
        <v>0.52600000000000002</v>
      </c>
      <c r="S267" s="31">
        <f t="shared" ref="S267" si="2384">AVERAGE(I267,M266)</f>
        <v>0.25800000000000001</v>
      </c>
      <c r="T267" s="31">
        <f t="shared" ref="T267" si="2385">AVERAGE(J267,N266)</f>
        <v>0.13400000000000001</v>
      </c>
      <c r="U267" s="31">
        <f t="shared" ref="U267" si="2386">AVERAGE(K267,O266)</f>
        <v>0.23400000000000001</v>
      </c>
      <c r="V267" s="17">
        <f>Q267*Q266/'Advanced - Road'!$S$33</f>
        <v>97.874407338615072</v>
      </c>
      <c r="W267" s="17">
        <f t="shared" ref="W267" si="2387">W266</f>
        <v>97.876447654125684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0.49</v>
      </c>
      <c r="I268" s="32">
        <f>VLOOKUP($C268,'Four Factors - Road'!$B:$O,8,FALSE)</f>
        <v>0.25700000000000001</v>
      </c>
      <c r="J268" s="32">
        <f>VLOOKUP($C268,'Four Factors - Road'!$B:$O,9,FALSE)/100</f>
        <v>0.14400000000000002</v>
      </c>
      <c r="K268" s="32">
        <f>VLOOKUP($C268,'Four Factors - Road'!$B:$O,10,FALSE)/100</f>
        <v>0.26</v>
      </c>
      <c r="L268" s="32">
        <f>VLOOKUP($C268,'Four Factors - Road'!$B:$O,11,FALSE)/100</f>
        <v>0.51200000000000001</v>
      </c>
      <c r="M268" s="32">
        <f>VLOOKUP($C268,'Four Factors - Road'!$B:$O,12,FALSE)</f>
        <v>0.20599999999999999</v>
      </c>
      <c r="N268" s="32">
        <f>VLOOKUP($C268,'Four Factors - Road'!$B:$O,13,FALSE)/100</f>
        <v>0.13200000000000001</v>
      </c>
      <c r="O268" s="32">
        <f>VLOOKUP($C268,'Four Factors - Road'!$B:$O,14,FALSE)/100</f>
        <v>0.252</v>
      </c>
      <c r="P268" s="21">
        <f>VLOOKUP($C268,'Advanced - Road'!B:T,18,FALSE)</f>
        <v>97.38</v>
      </c>
      <c r="Q268" s="21">
        <f>(P268+'Advanced - Road'!$S$33)/2</f>
        <v>98.079904671115344</v>
      </c>
      <c r="R268" s="32">
        <f t="shared" ref="R268" si="2391">AVERAGE(H268,L269)</f>
        <v>0.51249999999999996</v>
      </c>
      <c r="S268" s="32">
        <f t="shared" ref="S268" si="2392">AVERAGE(I268,M269)</f>
        <v>0.26700000000000002</v>
      </c>
      <c r="T268" s="32">
        <f t="shared" ref="T268" si="2393">AVERAGE(J268,N269)</f>
        <v>0.14350000000000002</v>
      </c>
      <c r="U268" s="32">
        <f t="shared" ref="U268" si="2394">AVERAGE(K268,O269)</f>
        <v>0.246</v>
      </c>
      <c r="V268" s="21">
        <f>Q268*Q269/'Advanced - Home'!$S$33</f>
        <v>98.891302981260992</v>
      </c>
      <c r="W268" s="21">
        <f t="shared" ref="W268" si="2395">AVERAGE(V268:V269)</f>
        <v>98.889241553223826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108</v>
      </c>
      <c r="Z268" s="23">
        <f t="shared" ref="Z268" si="2396">Y269-Y268</f>
        <v>0</v>
      </c>
      <c r="AA268" s="23">
        <f t="shared" ref="AA268" si="2397">Y268+Y269</f>
        <v>216</v>
      </c>
      <c r="AB268" s="22">
        <f t="shared" ref="AB268" si="2398">D268-Z268</f>
        <v>0</v>
      </c>
      <c r="AC268" s="22">
        <f t="shared" ref="AC268" si="2399">AA268-E268</f>
        <v>216</v>
      </c>
      <c r="AD268" s="22">
        <f t="shared" si="1939"/>
        <v>108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0.51800000000000002</v>
      </c>
      <c r="I269" s="32">
        <f>VLOOKUP($C269,'Four Factors - Home'!$B:$O,8,FALSE)</f>
        <v>0.26300000000000001</v>
      </c>
      <c r="J269" s="32">
        <f>VLOOKUP($C269,'Four Factors - Home'!$B:$O,9,FALSE)/100</f>
        <v>0.14499999999999999</v>
      </c>
      <c r="K269" s="32">
        <f>VLOOKUP($C269,'Four Factors - Home'!$B:$O,10,FALSE)/100</f>
        <v>0.26100000000000001</v>
      </c>
      <c r="L269" s="32">
        <f>VLOOKUP($C269,'Four Factors - Home'!$B:$O,11,FALSE)/100</f>
        <v>0.53500000000000003</v>
      </c>
      <c r="M269" s="32">
        <f>VLOOKUP($C269,'Four Factors - Home'!$B:$O,12,FALSE)</f>
        <v>0.27700000000000002</v>
      </c>
      <c r="N269" s="32">
        <f>VLOOKUP($C269,'Four Factors - Home'!$B:$O,13,FALSE)/100</f>
        <v>0.14300000000000002</v>
      </c>
      <c r="O269" s="32">
        <f>VLOOKUP($C269,'Four Factors - Home'!$B:$O,14,FALSE)/100</f>
        <v>0.23199999999999998</v>
      </c>
      <c r="P269" s="21">
        <f>VLOOKUP($C269,'Advanced - Home'!B:T,18,FALSE)</f>
        <v>100.41</v>
      </c>
      <c r="Q269" s="21">
        <f>(P269+'Advanced - Home'!$S$33)/2</f>
        <v>99.592845567206865</v>
      </c>
      <c r="R269" s="32">
        <f t="shared" ref="R269" si="2403">AVERAGE(H269,L268)</f>
        <v>0.51500000000000001</v>
      </c>
      <c r="S269" s="32">
        <f t="shared" ref="S269" si="2404">AVERAGE(I269,M268)</f>
        <v>0.23449999999999999</v>
      </c>
      <c r="T269" s="32">
        <f t="shared" ref="T269" si="2405">AVERAGE(J269,N268)</f>
        <v>0.13850000000000001</v>
      </c>
      <c r="U269" s="32">
        <f t="shared" ref="U269" si="2406">AVERAGE(K269,O268)</f>
        <v>0.25650000000000001</v>
      </c>
      <c r="V269" s="21">
        <f>Q269*Q268/'Advanced - Road'!$S$33</f>
        <v>98.887180125186646</v>
      </c>
      <c r="W269" s="21">
        <f t="shared" ref="W269" si="2407">W268</f>
        <v>98.889241553223826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0</v>
      </c>
      <c r="AA269" s="23">
        <f t="shared" ref="AA269" si="2409">AA268</f>
        <v>216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0.49</v>
      </c>
      <c r="I270" s="31">
        <f>VLOOKUP($C270,'Four Factors - Road'!$B:$O,8,FALSE)</f>
        <v>0.25700000000000001</v>
      </c>
      <c r="J270" s="31">
        <f>VLOOKUP($C270,'Four Factors - Road'!$B:$O,9,FALSE)/100</f>
        <v>0.14400000000000002</v>
      </c>
      <c r="K270" s="31">
        <f>VLOOKUP($C270,'Four Factors - Road'!$B:$O,10,FALSE)/100</f>
        <v>0.26</v>
      </c>
      <c r="L270" s="31">
        <f>VLOOKUP($C270,'Four Factors - Road'!$B:$O,11,FALSE)/100</f>
        <v>0.51200000000000001</v>
      </c>
      <c r="M270" s="31">
        <f>VLOOKUP($C270,'Four Factors - Road'!$B:$O,12,FALSE)</f>
        <v>0.20599999999999999</v>
      </c>
      <c r="N270" s="31">
        <f>VLOOKUP($C270,'Four Factors - Road'!$B:$O,13,FALSE)/100</f>
        <v>0.13200000000000001</v>
      </c>
      <c r="O270" s="31">
        <f>VLOOKUP($C270,'Four Factors - Road'!$B:$O,14,FALSE)/100</f>
        <v>0.252</v>
      </c>
      <c r="P270" s="17">
        <f>VLOOKUP($C270,'Advanced - Road'!B:T,18,FALSE)</f>
        <v>97.38</v>
      </c>
      <c r="Q270" s="17">
        <f>(P270+'Advanced - Road'!$S$33)/2</f>
        <v>98.079904671115344</v>
      </c>
      <c r="R270" s="31">
        <f t="shared" ref="R270" si="2411">AVERAGE(H270,L271)</f>
        <v>0.49049999999999999</v>
      </c>
      <c r="S270" s="31">
        <f t="shared" ref="S270" si="2412">AVERAGE(I270,M271)</f>
        <v>0.30549999999999999</v>
      </c>
      <c r="T270" s="31">
        <f t="shared" ref="T270" si="2413">AVERAGE(J270,N271)</f>
        <v>0.14900000000000002</v>
      </c>
      <c r="U270" s="31">
        <f t="shared" ref="U270" si="2414">AVERAGE(K270,O271)</f>
        <v>0.23599999999999999</v>
      </c>
      <c r="V270" s="17">
        <f>Q270*Q271/'Advanced - Home'!$S$33</f>
        <v>96.57771574882419</v>
      </c>
      <c r="W270" s="17">
        <f t="shared" ref="W270" si="2415">AVERAGE(V270:V271)</f>
        <v>96.575702548421219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2</v>
      </c>
      <c r="AA270" s="19">
        <f t="shared" ref="AA270" si="2417">Y270+Y271</f>
        <v>206</v>
      </c>
      <c r="AB270" s="4">
        <f t="shared" ref="AB270" si="2418">D270-Z270</f>
        <v>-2</v>
      </c>
      <c r="AC270" s="4">
        <f t="shared" ref="AC270" si="2419">AA270-E270</f>
        <v>206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0.47299999999999998</v>
      </c>
      <c r="I271" s="31">
        <f>VLOOKUP($C271,'Four Factors - Home'!$B:$O,8,FALSE)</f>
        <v>0.30299999999999999</v>
      </c>
      <c r="J271" s="31">
        <f>VLOOKUP($C271,'Four Factors - Home'!$B:$O,9,FALSE)/100</f>
        <v>0.14000000000000001</v>
      </c>
      <c r="K271" s="31">
        <f>VLOOKUP($C271,'Four Factors - Home'!$B:$O,10,FALSE)/100</f>
        <v>0.26500000000000001</v>
      </c>
      <c r="L271" s="31">
        <f>VLOOKUP($C271,'Four Factors - Home'!$B:$O,11,FALSE)/100</f>
        <v>0.49099999999999999</v>
      </c>
      <c r="M271" s="31">
        <f>VLOOKUP($C271,'Four Factors - Home'!$B:$O,12,FALSE)</f>
        <v>0.35399999999999998</v>
      </c>
      <c r="N271" s="31">
        <f>VLOOKUP($C271,'Four Factors - Home'!$B:$O,13,FALSE)/100</f>
        <v>0.154</v>
      </c>
      <c r="O271" s="31">
        <f>VLOOKUP($C271,'Four Factors - Home'!$B:$O,14,FALSE)/100</f>
        <v>0.21199999999999999</v>
      </c>
      <c r="P271" s="17">
        <f>VLOOKUP($C271,'Advanced - Home'!B:T,18,FALSE)</f>
        <v>95.75</v>
      </c>
      <c r="Q271" s="17">
        <f>(P271+'Advanced - Home'!$S$33)/2</f>
        <v>97.262845567206853</v>
      </c>
      <c r="R271" s="31">
        <f t="shared" ref="R271" si="2423">AVERAGE(H271,L270)</f>
        <v>0.49249999999999999</v>
      </c>
      <c r="S271" s="31">
        <f t="shared" ref="S271" si="2424">AVERAGE(I271,M270)</f>
        <v>0.2545</v>
      </c>
      <c r="T271" s="31">
        <f t="shared" ref="T271" si="2425">AVERAGE(J271,N270)</f>
        <v>0.13600000000000001</v>
      </c>
      <c r="U271" s="31">
        <f t="shared" ref="U271" si="2426">AVERAGE(K271,O270)</f>
        <v>0.25850000000000001</v>
      </c>
      <c r="V271" s="17">
        <f>Q271*Q270/'Advanced - Road'!$S$33</f>
        <v>96.573689348018263</v>
      </c>
      <c r="W271" s="17">
        <f t="shared" ref="W271" si="2427">W270</f>
        <v>96.575702548421219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104</v>
      </c>
      <c r="Z271" s="19">
        <f t="shared" ref="Z271" si="2428">-Z270</f>
        <v>-2</v>
      </c>
      <c r="AA271" s="19">
        <f t="shared" ref="AA271" si="2429">AA270</f>
        <v>206</v>
      </c>
      <c r="AB271" s="4"/>
      <c r="AC271" s="4"/>
      <c r="AD271" s="4">
        <f t="shared" si="1939"/>
        <v>104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0.49</v>
      </c>
      <c r="I272" s="32">
        <f>VLOOKUP($C272,'Four Factors - Road'!$B:$O,8,FALSE)</f>
        <v>0.25700000000000001</v>
      </c>
      <c r="J272" s="32">
        <f>VLOOKUP($C272,'Four Factors - Road'!$B:$O,9,FALSE)/100</f>
        <v>0.14400000000000002</v>
      </c>
      <c r="K272" s="32">
        <f>VLOOKUP($C272,'Four Factors - Road'!$B:$O,10,FALSE)/100</f>
        <v>0.26</v>
      </c>
      <c r="L272" s="32">
        <f>VLOOKUP($C272,'Four Factors - Road'!$B:$O,11,FALSE)/100</f>
        <v>0.51200000000000001</v>
      </c>
      <c r="M272" s="32">
        <f>VLOOKUP($C272,'Four Factors - Road'!$B:$O,12,FALSE)</f>
        <v>0.20599999999999999</v>
      </c>
      <c r="N272" s="32">
        <f>VLOOKUP($C272,'Four Factors - Road'!$B:$O,13,FALSE)/100</f>
        <v>0.13200000000000001</v>
      </c>
      <c r="O272" s="32">
        <f>VLOOKUP($C272,'Four Factors - Road'!$B:$O,14,FALSE)/100</f>
        <v>0.252</v>
      </c>
      <c r="P272" s="21">
        <f>VLOOKUP($C272,'Advanced - Road'!B:T,18,FALSE)</f>
        <v>97.38</v>
      </c>
      <c r="Q272" s="21">
        <f>(P272+'Advanced - Road'!$S$33)/2</f>
        <v>98.079904671115344</v>
      </c>
      <c r="R272" s="32">
        <f t="shared" ref="R272" si="2431">AVERAGE(H272,L273)</f>
        <v>0.49049999999999999</v>
      </c>
      <c r="S272" s="32">
        <f t="shared" ref="S272" si="2432">AVERAGE(I272,M273)</f>
        <v>0.26100000000000001</v>
      </c>
      <c r="T272" s="32">
        <f t="shared" ref="T272" si="2433">AVERAGE(J272,N273)</f>
        <v>0.13900000000000001</v>
      </c>
      <c r="U272" s="32">
        <f t="shared" ref="U272" si="2434">AVERAGE(K272,O273)</f>
        <v>0.24299999999999999</v>
      </c>
      <c r="V272" s="21">
        <f>Q272*Q273/'Advanced - Home'!$S$33</f>
        <v>97.68486157035511</v>
      </c>
      <c r="W272" s="21">
        <f t="shared" ref="W272" si="2435">AVERAGE(V272:V273)</f>
        <v>97.682825291062812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103</v>
      </c>
      <c r="Z272" s="23">
        <f t="shared" ref="Z272" si="2436">Y273-Y272</f>
        <v>5</v>
      </c>
      <c r="AA272" s="23">
        <f t="shared" ref="AA272" si="2437">Y272+Y273</f>
        <v>211</v>
      </c>
      <c r="AB272" s="22">
        <f t="shared" ref="AB272" si="2438">D272-Z272</f>
        <v>-5</v>
      </c>
      <c r="AC272" s="22">
        <f t="shared" ref="AC272" si="2439">AA272-E272</f>
        <v>211</v>
      </c>
      <c r="AD272" s="22">
        <f t="shared" si="1939"/>
        <v>103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0.53700000000000003</v>
      </c>
      <c r="I273" s="32">
        <f>VLOOKUP($C273,'Four Factors - Home'!$B:$O,8,FALSE)</f>
        <v>0.27100000000000002</v>
      </c>
      <c r="J273" s="32">
        <f>VLOOKUP($C273,'Four Factors - Home'!$B:$O,9,FALSE)/100</f>
        <v>0.13800000000000001</v>
      </c>
      <c r="K273" s="32">
        <f>VLOOKUP($C273,'Four Factors - Home'!$B:$O,10,FALSE)/100</f>
        <v>0.22699999999999998</v>
      </c>
      <c r="L273" s="32">
        <f>VLOOKUP($C273,'Four Factors - Home'!$B:$O,11,FALSE)/100</f>
        <v>0.49099999999999999</v>
      </c>
      <c r="M273" s="32">
        <f>VLOOKUP($C273,'Four Factors - Home'!$B:$O,12,FALSE)</f>
        <v>0.26500000000000001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0.22600000000000001</v>
      </c>
      <c r="P273" s="21">
        <f>VLOOKUP($C273,'Advanced - Home'!B:T,18,FALSE)</f>
        <v>97.98</v>
      </c>
      <c r="Q273" s="21">
        <f>(P273+'Advanced - Home'!$S$33)/2</f>
        <v>98.377845567206862</v>
      </c>
      <c r="R273" s="32">
        <f t="shared" ref="R273" si="2443">AVERAGE(H273,L272)</f>
        <v>0.52449999999999997</v>
      </c>
      <c r="S273" s="32">
        <f t="shared" ref="S273" si="2444">AVERAGE(I273,M272)</f>
        <v>0.23849999999999999</v>
      </c>
      <c r="T273" s="32">
        <f t="shared" ref="T273" si="2445">AVERAGE(J273,N272)</f>
        <v>0.13500000000000001</v>
      </c>
      <c r="U273" s="32">
        <f t="shared" ref="U273" si="2446">AVERAGE(K273,O272)</f>
        <v>0.23949999999999999</v>
      </c>
      <c r="V273" s="21">
        <f>Q273*Q272/'Advanced - Road'!$S$33</f>
        <v>97.680789011770528</v>
      </c>
      <c r="W273" s="21">
        <f t="shared" ref="W273" si="2447">W272</f>
        <v>97.682825291062812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108</v>
      </c>
      <c r="Z273" s="23">
        <f t="shared" ref="Z273" si="2448">-Z272</f>
        <v>-5</v>
      </c>
      <c r="AA273" s="23">
        <f t="shared" ref="AA273" si="2449">AA272</f>
        <v>211</v>
      </c>
      <c r="AB273" s="22"/>
      <c r="AC273" s="22"/>
      <c r="AD273" s="22">
        <f t="shared" si="1939"/>
        <v>108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0.49</v>
      </c>
      <c r="I274" s="31">
        <f>VLOOKUP($C274,'Four Factors - Road'!$B:$O,8,FALSE)</f>
        <v>0.25700000000000001</v>
      </c>
      <c r="J274" s="31">
        <f>VLOOKUP($C274,'Four Factors - Road'!$B:$O,9,FALSE)/100</f>
        <v>0.14400000000000002</v>
      </c>
      <c r="K274" s="31">
        <f>VLOOKUP($C274,'Four Factors - Road'!$B:$O,10,FALSE)/100</f>
        <v>0.26</v>
      </c>
      <c r="L274" s="31">
        <f>VLOOKUP($C274,'Four Factors - Road'!$B:$O,11,FALSE)/100</f>
        <v>0.51200000000000001</v>
      </c>
      <c r="M274" s="31">
        <f>VLOOKUP($C274,'Four Factors - Road'!$B:$O,12,FALSE)</f>
        <v>0.20599999999999999</v>
      </c>
      <c r="N274" s="31">
        <f>VLOOKUP($C274,'Four Factors - Road'!$B:$O,13,FALSE)/100</f>
        <v>0.13200000000000001</v>
      </c>
      <c r="O274" s="31">
        <f>VLOOKUP($C274,'Four Factors - Road'!$B:$O,14,FALSE)/100</f>
        <v>0.252</v>
      </c>
      <c r="P274" s="17">
        <f>VLOOKUP($C274,'Advanced - Road'!B:T,18,FALSE)</f>
        <v>97.38</v>
      </c>
      <c r="Q274" s="17">
        <f>(P274+'Advanced - Road'!$S$33)/2</f>
        <v>98.079904671115344</v>
      </c>
      <c r="R274" s="31">
        <f t="shared" ref="R274" si="2451">AVERAGE(H274,L275)</f>
        <v>0.50550000000000006</v>
      </c>
      <c r="S274" s="31">
        <f t="shared" ref="S274" si="2452">AVERAGE(I274,M275)</f>
        <v>0.27700000000000002</v>
      </c>
      <c r="T274" s="31">
        <f t="shared" ref="T274" si="2453">AVERAGE(J274,N275)</f>
        <v>0.15350000000000003</v>
      </c>
      <c r="U274" s="31">
        <f t="shared" ref="U274" si="2454">AVERAGE(K274,O275)</f>
        <v>0.247</v>
      </c>
      <c r="V274" s="17">
        <f>Q274*Q275/'Advanced - Home'!$S$33</f>
        <v>97.67989679088636</v>
      </c>
      <c r="W274" s="17">
        <f t="shared" ref="W274" si="2455">AVERAGE(V274:V275)</f>
        <v>97.677860615086843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104</v>
      </c>
      <c r="Z274" s="19">
        <f t="shared" ref="Z274" si="2456">Y275-Y274</f>
        <v>4</v>
      </c>
      <c r="AA274" s="19">
        <f t="shared" ref="AA274" si="2457">Y274+Y275</f>
        <v>212</v>
      </c>
      <c r="AB274" s="4">
        <f t="shared" ref="AB274" si="2458">D274-Z274</f>
        <v>-4</v>
      </c>
      <c r="AC274" s="4">
        <f t="shared" ref="AC274" si="2459">AA274-E274</f>
        <v>212</v>
      </c>
      <c r="AD274" s="4">
        <f t="shared" si="1939"/>
        <v>104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0.53400000000000003</v>
      </c>
      <c r="I275" s="31">
        <f>VLOOKUP($C275,'Four Factors - Home'!$B:$O,8,FALSE)</f>
        <v>0.30099999999999999</v>
      </c>
      <c r="J275" s="31">
        <f>VLOOKUP($C275,'Four Factors - Home'!$B:$O,9,FALSE)/100</f>
        <v>0.14199999999999999</v>
      </c>
      <c r="K275" s="31">
        <f>VLOOKUP($C275,'Four Factors - Home'!$B:$O,10,FALSE)/100</f>
        <v>0.214</v>
      </c>
      <c r="L275" s="31">
        <f>VLOOKUP($C275,'Four Factors - Home'!$B:$O,11,FALSE)/100</f>
        <v>0.52100000000000002</v>
      </c>
      <c r="M275" s="31">
        <f>VLOOKUP($C275,'Four Factors - Home'!$B:$O,12,FALSE)</f>
        <v>0.29699999999999999</v>
      </c>
      <c r="N275" s="31">
        <f>VLOOKUP($C275,'Four Factors - Home'!$B:$O,13,FALSE)/100</f>
        <v>0.16300000000000001</v>
      </c>
      <c r="O275" s="31">
        <f>VLOOKUP($C275,'Four Factors - Home'!$B:$O,14,FALSE)/100</f>
        <v>0.23399999999999999</v>
      </c>
      <c r="P275" s="17">
        <f>VLOOKUP($C275,'Advanced - Home'!B:T,18,FALSE)</f>
        <v>97.97</v>
      </c>
      <c r="Q275" s="17">
        <f>(P275+'Advanced - Home'!$S$33)/2</f>
        <v>98.372845567206866</v>
      </c>
      <c r="R275" s="31">
        <f t="shared" ref="R275" si="2463">AVERAGE(H275,L274)</f>
        <v>0.52300000000000002</v>
      </c>
      <c r="S275" s="31">
        <f t="shared" ref="S275" si="2464">AVERAGE(I275,M274)</f>
        <v>0.2535</v>
      </c>
      <c r="T275" s="31">
        <f t="shared" ref="T275" si="2465">AVERAGE(J275,N274)</f>
        <v>0.13700000000000001</v>
      </c>
      <c r="U275" s="31">
        <f t="shared" ref="U275" si="2466">AVERAGE(K275,O274)</f>
        <v>0.23299999999999998</v>
      </c>
      <c r="V275" s="17">
        <f>Q275*Q274/'Advanced - Road'!$S$33</f>
        <v>97.675824439287325</v>
      </c>
      <c r="W275" s="17">
        <f t="shared" ref="W275" si="2467">W274</f>
        <v>97.677860615086843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-4</v>
      </c>
      <c r="AA275" s="19">
        <f t="shared" ref="AA275" si="2469">AA274</f>
        <v>212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0.49</v>
      </c>
      <c r="I276" s="32">
        <f>VLOOKUP($C276,'Four Factors - Road'!$B:$O,8,FALSE)</f>
        <v>0.25700000000000001</v>
      </c>
      <c r="J276" s="32">
        <f>VLOOKUP($C276,'Four Factors - Road'!$B:$O,9,FALSE)/100</f>
        <v>0.14400000000000002</v>
      </c>
      <c r="K276" s="32">
        <f>VLOOKUP($C276,'Four Factors - Road'!$B:$O,10,FALSE)/100</f>
        <v>0.26</v>
      </c>
      <c r="L276" s="32">
        <f>VLOOKUP($C276,'Four Factors - Road'!$B:$O,11,FALSE)/100</f>
        <v>0.51200000000000001</v>
      </c>
      <c r="M276" s="32">
        <f>VLOOKUP($C276,'Four Factors - Road'!$B:$O,12,FALSE)</f>
        <v>0.20599999999999999</v>
      </c>
      <c r="N276" s="32">
        <f>VLOOKUP($C276,'Four Factors - Road'!$B:$O,13,FALSE)/100</f>
        <v>0.13200000000000001</v>
      </c>
      <c r="O276" s="32">
        <f>VLOOKUP($C276,'Four Factors - Road'!$B:$O,14,FALSE)/100</f>
        <v>0.252</v>
      </c>
      <c r="P276" s="21">
        <f>VLOOKUP($C276,'Advanced - Road'!B:T,18,FALSE)</f>
        <v>97.38</v>
      </c>
      <c r="Q276" s="21">
        <f>(P276+'Advanced - Road'!$S$33)/2</f>
        <v>98.079904671115344</v>
      </c>
      <c r="R276" s="32">
        <f t="shared" ref="R276" si="2471">AVERAGE(H276,L277)</f>
        <v>0.50800000000000001</v>
      </c>
      <c r="S276" s="32">
        <f t="shared" ref="S276" si="2472">AVERAGE(I276,M277)</f>
        <v>0.26450000000000001</v>
      </c>
      <c r="T276" s="32">
        <f t="shared" ref="T276" si="2473">AVERAGE(J276,N277)</f>
        <v>0.14800000000000002</v>
      </c>
      <c r="U276" s="32">
        <f t="shared" ref="U276" si="2474">AVERAGE(K276,O277)</f>
        <v>0.23849999999999999</v>
      </c>
      <c r="V276" s="21">
        <f>Q276*Q277/'Advanced - Home'!$S$33</f>
        <v>97.103982372511524</v>
      </c>
      <c r="W276" s="21">
        <f t="shared" ref="W276" si="2475">AVERAGE(V276:V277)</f>
        <v>97.101958201874169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104</v>
      </c>
      <c r="Z276" s="23">
        <f t="shared" ref="Z276" si="2476">Y277-Y276</f>
        <v>3</v>
      </c>
      <c r="AA276" s="23">
        <f t="shared" ref="AA276" si="2477">Y276+Y277</f>
        <v>211</v>
      </c>
      <c r="AB276" s="22">
        <f t="shared" ref="AB276" si="2478">D276-Z276</f>
        <v>-3</v>
      </c>
      <c r="AC276" s="22">
        <f t="shared" ref="AC276" si="2479">AA276-E276</f>
        <v>211</v>
      </c>
      <c r="AD276" s="22">
        <f t="shared" si="1939"/>
        <v>104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0.29299999999999998</v>
      </c>
      <c r="J277" s="32">
        <f>VLOOKUP($C277,'Four Factors - Home'!$B:$O,9,FALSE)/100</f>
        <v>0.14899999999999999</v>
      </c>
      <c r="K277" s="32">
        <f>VLOOKUP($C277,'Four Factors - Home'!$B:$O,10,FALSE)/100</f>
        <v>0.27100000000000002</v>
      </c>
      <c r="L277" s="32">
        <f>VLOOKUP($C277,'Four Factors - Home'!$B:$O,11,FALSE)/100</f>
        <v>0.52600000000000002</v>
      </c>
      <c r="M277" s="32">
        <f>VLOOKUP($C277,'Four Factors - Home'!$B:$O,12,FALSE)</f>
        <v>0.27200000000000002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96.81</v>
      </c>
      <c r="Q277" s="21">
        <f>(P277+'Advanced - Home'!$S$33)/2</f>
        <v>97.792845567206854</v>
      </c>
      <c r="R277" s="32">
        <f t="shared" ref="R277" si="2483">AVERAGE(H277,L276)</f>
        <v>0.51800000000000002</v>
      </c>
      <c r="S277" s="32">
        <f t="shared" ref="S277" si="2484">AVERAGE(I277,M276)</f>
        <v>0.2495</v>
      </c>
      <c r="T277" s="32">
        <f t="shared" ref="T277" si="2485">AVERAGE(J277,N276)</f>
        <v>0.14050000000000001</v>
      </c>
      <c r="U277" s="32">
        <f t="shared" ref="U277" si="2486">AVERAGE(K277,O276)</f>
        <v>0.26150000000000001</v>
      </c>
      <c r="V277" s="21">
        <f>Q277*Q276/'Advanced - Road'!$S$33</f>
        <v>97.099934031236828</v>
      </c>
      <c r="W277" s="21">
        <f t="shared" ref="W277" si="2487">W276</f>
        <v>97.101958201874169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-3</v>
      </c>
      <c r="AA277" s="23">
        <f t="shared" ref="AA277" si="2489">AA276</f>
        <v>211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0.49</v>
      </c>
      <c r="I278" s="31">
        <f>VLOOKUP($C278,'Four Factors - Road'!$B:$O,8,FALSE)</f>
        <v>0.25700000000000001</v>
      </c>
      <c r="J278" s="31">
        <f>VLOOKUP($C278,'Four Factors - Road'!$B:$O,9,FALSE)/100</f>
        <v>0.14400000000000002</v>
      </c>
      <c r="K278" s="31">
        <f>VLOOKUP($C278,'Four Factors - Road'!$B:$O,10,FALSE)/100</f>
        <v>0.26</v>
      </c>
      <c r="L278" s="31">
        <f>VLOOKUP($C278,'Four Factors - Road'!$B:$O,11,FALSE)/100</f>
        <v>0.51200000000000001</v>
      </c>
      <c r="M278" s="31">
        <f>VLOOKUP($C278,'Four Factors - Road'!$B:$O,12,FALSE)</f>
        <v>0.20599999999999999</v>
      </c>
      <c r="N278" s="31">
        <f>VLOOKUP($C278,'Four Factors - Road'!$B:$O,13,FALSE)/100</f>
        <v>0.13200000000000001</v>
      </c>
      <c r="O278" s="31">
        <f>VLOOKUP($C278,'Four Factors - Road'!$B:$O,14,FALSE)/100</f>
        <v>0.252</v>
      </c>
      <c r="P278" s="17">
        <f>VLOOKUP($C278,'Advanced - Road'!B:T,18,FALSE)</f>
        <v>97.38</v>
      </c>
      <c r="Q278" s="17">
        <f>(P278+'Advanced - Road'!$S$33)/2</f>
        <v>98.079904671115344</v>
      </c>
      <c r="R278" s="31">
        <f t="shared" ref="R278" si="2491">AVERAGE(H278,L279)</f>
        <v>0.496</v>
      </c>
      <c r="S278" s="31">
        <f t="shared" ref="S278" si="2492">AVERAGE(I278,M279)</f>
        <v>0.2515</v>
      </c>
      <c r="T278" s="31">
        <f t="shared" ref="T278" si="2493">AVERAGE(J278,N279)</f>
        <v>0.13850000000000001</v>
      </c>
      <c r="U278" s="31">
        <f t="shared" ref="U278" si="2494">AVERAGE(K278,O279)</f>
        <v>0.24099999999999999</v>
      </c>
      <c r="V278" s="17">
        <f>Q278*Q279/'Advanced - Home'!$S$33</f>
        <v>98.950880334885966</v>
      </c>
      <c r="W278" s="17">
        <f t="shared" ref="W278" si="2495">AVERAGE(V278:V279)</f>
        <v>98.948817664935461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105</v>
      </c>
      <c r="Z278" s="19">
        <f t="shared" ref="Z278" si="2496">Y279-Y278</f>
        <v>2</v>
      </c>
      <c r="AA278" s="19">
        <f t="shared" ref="AA278" si="2497">Y278+Y279</f>
        <v>212</v>
      </c>
      <c r="AB278" s="4">
        <f t="shared" ref="AB278" si="2498">D278-Z278</f>
        <v>-2</v>
      </c>
      <c r="AC278" s="4">
        <f t="shared" ref="AC278" si="2499">AA278-E278</f>
        <v>212</v>
      </c>
      <c r="AD278" s="4">
        <f t="shared" si="1939"/>
        <v>105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0.50900000000000001</v>
      </c>
      <c r="I279" s="31">
        <f>VLOOKUP($C279,'Four Factors - Home'!$B:$O,8,FALSE)</f>
        <v>0.26100000000000001</v>
      </c>
      <c r="J279" s="31">
        <f>VLOOKUP($C279,'Four Factors - Home'!$B:$O,9,FALSE)/100</f>
        <v>0.12300000000000001</v>
      </c>
      <c r="K279" s="31">
        <f>VLOOKUP($C279,'Four Factors - Home'!$B:$O,10,FALSE)/100</f>
        <v>0.184</v>
      </c>
      <c r="L279" s="31">
        <f>VLOOKUP($C279,'Four Factors - Home'!$B:$O,11,FALSE)/100</f>
        <v>0.502</v>
      </c>
      <c r="M279" s="31">
        <f>VLOOKUP($C279,'Four Factors - Home'!$B:$O,12,FALSE)</f>
        <v>0.246</v>
      </c>
      <c r="N279" s="31">
        <f>VLOOKUP($C279,'Four Factors - Home'!$B:$O,13,FALSE)/100</f>
        <v>0.13300000000000001</v>
      </c>
      <c r="O279" s="31">
        <f>VLOOKUP($C279,'Four Factors - Home'!$B:$O,14,FALSE)/100</f>
        <v>0.222</v>
      </c>
      <c r="P279" s="17">
        <f>VLOOKUP($C279,'Advanced - Home'!B:T,18,FALSE)</f>
        <v>100.53</v>
      </c>
      <c r="Q279" s="17">
        <f>(P279+'Advanced - Home'!$S$33)/2</f>
        <v>99.652845567206867</v>
      </c>
      <c r="R279" s="31">
        <f t="shared" ref="R279" si="2503">AVERAGE(H279,L278)</f>
        <v>0.51049999999999995</v>
      </c>
      <c r="S279" s="31">
        <f t="shared" ref="S279" si="2504">AVERAGE(I279,M278)</f>
        <v>0.23349999999999999</v>
      </c>
      <c r="T279" s="31">
        <f t="shared" ref="T279" si="2505">AVERAGE(J279,N278)</f>
        <v>0.1275</v>
      </c>
      <c r="U279" s="31">
        <f t="shared" ref="U279" si="2506">AVERAGE(K279,O278)</f>
        <v>0.218</v>
      </c>
      <c r="V279" s="17">
        <f>Q279*Q278/'Advanced - Road'!$S$33</f>
        <v>98.946754994984957</v>
      </c>
      <c r="W279" s="17">
        <f t="shared" ref="W279" si="2507">W278</f>
        <v>98.948817664935461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-2</v>
      </c>
      <c r="AA279" s="19">
        <f t="shared" ref="AA279" si="2509">AA278</f>
        <v>212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0.49</v>
      </c>
      <c r="I280" s="32">
        <f>VLOOKUP($C280,'Four Factors - Road'!$B:$O,8,FALSE)</f>
        <v>0.25700000000000001</v>
      </c>
      <c r="J280" s="32">
        <f>VLOOKUP($C280,'Four Factors - Road'!$B:$O,9,FALSE)/100</f>
        <v>0.14400000000000002</v>
      </c>
      <c r="K280" s="32">
        <f>VLOOKUP($C280,'Four Factors - Road'!$B:$O,10,FALSE)/100</f>
        <v>0.26</v>
      </c>
      <c r="L280" s="32">
        <f>VLOOKUP($C280,'Four Factors - Road'!$B:$O,11,FALSE)/100</f>
        <v>0.51200000000000001</v>
      </c>
      <c r="M280" s="32">
        <f>VLOOKUP($C280,'Four Factors - Road'!$B:$O,12,FALSE)</f>
        <v>0.20599999999999999</v>
      </c>
      <c r="N280" s="32">
        <f>VLOOKUP($C280,'Four Factors - Road'!$B:$O,13,FALSE)/100</f>
        <v>0.13200000000000001</v>
      </c>
      <c r="O280" s="32">
        <f>VLOOKUP($C280,'Four Factors - Road'!$B:$O,14,FALSE)/100</f>
        <v>0.252</v>
      </c>
      <c r="P280" s="21">
        <f>VLOOKUP($C280,'Advanced - Road'!B:T,18,FALSE)</f>
        <v>97.38</v>
      </c>
      <c r="Q280" s="21">
        <f>(P280+'Advanced - Road'!$S$33)/2</f>
        <v>98.079904671115344</v>
      </c>
      <c r="R280" s="32">
        <f t="shared" ref="R280" si="2511">AVERAGE(H280,L281)</f>
        <v>0.498</v>
      </c>
      <c r="S280" s="32">
        <f t="shared" ref="S280" si="2512">AVERAGE(I280,M281)</f>
        <v>0.26100000000000001</v>
      </c>
      <c r="T280" s="32">
        <f t="shared" ref="T280" si="2513">AVERAGE(J280,N281)</f>
        <v>0.13700000000000001</v>
      </c>
      <c r="U280" s="32">
        <f t="shared" ref="U280" si="2514">AVERAGE(K280,O281)</f>
        <v>0.26449999999999996</v>
      </c>
      <c r="V280" s="21">
        <f>Q280*Q281/'Advanced - Home'!$S$33</f>
        <v>97.75933326238632</v>
      </c>
      <c r="W280" s="21">
        <f t="shared" ref="W280" si="2515">AVERAGE(V280:V281)</f>
        <v>97.757295430702371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0.51700000000000002</v>
      </c>
      <c r="I281" s="32">
        <f>VLOOKUP($C281,'Four Factors - Home'!$B:$O,8,FALSE)</f>
        <v>0.23</v>
      </c>
      <c r="J281" s="32">
        <f>VLOOKUP($C281,'Four Factors - Home'!$B:$O,9,FALSE)/100</f>
        <v>0.14300000000000002</v>
      </c>
      <c r="K281" s="32">
        <f>VLOOKUP($C281,'Four Factors - Home'!$B:$O,10,FALSE)/100</f>
        <v>0.26700000000000002</v>
      </c>
      <c r="L281" s="32">
        <f>VLOOKUP($C281,'Four Factors - Home'!$B:$O,11,FALSE)/100</f>
        <v>0.50600000000000001</v>
      </c>
      <c r="M281" s="32">
        <f>VLOOKUP($C281,'Four Factors - Home'!$B:$O,12,FALSE)</f>
        <v>0.26500000000000001</v>
      </c>
      <c r="N281" s="32">
        <f>VLOOKUP($C281,'Four Factors - Home'!$B:$O,13,FALSE)/100</f>
        <v>0.13</v>
      </c>
      <c r="O281" s="32">
        <f>VLOOKUP($C281,'Four Factors - Home'!$B:$O,14,FALSE)/100</f>
        <v>0.26899999999999996</v>
      </c>
      <c r="P281" s="21">
        <f>VLOOKUP($C281,'Advanced - Home'!B:T,18,FALSE)</f>
        <v>98.13</v>
      </c>
      <c r="Q281" s="21">
        <f>(P281+'Advanced - Home'!$S$33)/2</f>
        <v>98.45284556720685</v>
      </c>
      <c r="R281" s="32">
        <f t="shared" ref="R281" si="2523">AVERAGE(H281,L280)</f>
        <v>0.51449999999999996</v>
      </c>
      <c r="S281" s="32">
        <f t="shared" ref="S281" si="2524">AVERAGE(I281,M280)</f>
        <v>0.218</v>
      </c>
      <c r="T281" s="32">
        <f t="shared" ref="T281" si="2525">AVERAGE(J281,N280)</f>
        <v>0.13750000000000001</v>
      </c>
      <c r="U281" s="32">
        <f t="shared" ref="U281" si="2526">AVERAGE(K281,O280)</f>
        <v>0.25950000000000001</v>
      </c>
      <c r="V281" s="21">
        <f>Q281*Q280/'Advanced - Road'!$S$33</f>
        <v>97.755257599018421</v>
      </c>
      <c r="W281" s="21">
        <f t="shared" ref="W281" si="2527">W280</f>
        <v>97.757295430702371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0.49</v>
      </c>
      <c r="I282" s="31">
        <f>VLOOKUP($C282,'Four Factors - Road'!$B:$O,8,FALSE)</f>
        <v>0.25700000000000001</v>
      </c>
      <c r="J282" s="31">
        <f>VLOOKUP($C282,'Four Factors - Road'!$B:$O,9,FALSE)/100</f>
        <v>0.14400000000000002</v>
      </c>
      <c r="K282" s="31">
        <f>VLOOKUP($C282,'Four Factors - Road'!$B:$O,10,FALSE)/100</f>
        <v>0.26</v>
      </c>
      <c r="L282" s="31">
        <f>VLOOKUP($C282,'Four Factors - Road'!$B:$O,11,FALSE)/100</f>
        <v>0.51200000000000001</v>
      </c>
      <c r="M282" s="31">
        <f>VLOOKUP($C282,'Four Factors - Road'!$B:$O,12,FALSE)</f>
        <v>0.20599999999999999</v>
      </c>
      <c r="N282" s="31">
        <f>VLOOKUP($C282,'Four Factors - Road'!$B:$O,13,FALSE)/100</f>
        <v>0.13200000000000001</v>
      </c>
      <c r="O282" s="31">
        <f>VLOOKUP($C282,'Four Factors - Road'!$B:$O,14,FALSE)/100</f>
        <v>0.252</v>
      </c>
      <c r="P282" s="17">
        <f>VLOOKUP($C282,'Advanced - Road'!B:T,18,FALSE)</f>
        <v>97.38</v>
      </c>
      <c r="Q282" s="17">
        <f>(P282+'Advanced - Road'!$S$33)/2</f>
        <v>98.079904671115344</v>
      </c>
      <c r="R282" s="31">
        <f t="shared" ref="R282" si="2531">AVERAGE(H282,L283)</f>
        <v>0.495</v>
      </c>
      <c r="S282" s="31">
        <f t="shared" ref="S282" si="2532">AVERAGE(I282,M283)</f>
        <v>0.26350000000000001</v>
      </c>
      <c r="T282" s="31">
        <f t="shared" ref="T282" si="2533">AVERAGE(J282,N283)</f>
        <v>0.13950000000000001</v>
      </c>
      <c r="U282" s="31">
        <f t="shared" ref="U282" si="2534">AVERAGE(K282,O283)</f>
        <v>0.24199999999999999</v>
      </c>
      <c r="V282" s="17">
        <f>Q282*Q283/'Advanced - Home'!$S$33</f>
        <v>98.866479083917227</v>
      </c>
      <c r="W282" s="17">
        <f t="shared" ref="W282" si="2535">AVERAGE(V282:V283)</f>
        <v>98.86441817334395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0.52</v>
      </c>
      <c r="I283" s="31">
        <f>VLOOKUP($C283,'Four Factors - Home'!$B:$O,8,FALSE)</f>
        <v>0.30199999999999999</v>
      </c>
      <c r="J283" s="31">
        <f>VLOOKUP($C283,'Four Factors - Home'!$B:$O,9,FALSE)/100</f>
        <v>0.14599999999999999</v>
      </c>
      <c r="K283" s="31">
        <f>VLOOKUP($C283,'Four Factors - Home'!$B:$O,10,FALSE)/100</f>
        <v>0.27300000000000002</v>
      </c>
      <c r="L283" s="31">
        <f>VLOOKUP($C283,'Four Factors - Home'!$B:$O,11,FALSE)/100</f>
        <v>0.5</v>
      </c>
      <c r="M283" s="31">
        <f>VLOOKUP($C283,'Four Factors - Home'!$B:$O,12,FALSE)</f>
        <v>0.27</v>
      </c>
      <c r="N283" s="31">
        <f>VLOOKUP($C283,'Four Factors - Home'!$B:$O,13,FALSE)/100</f>
        <v>0.13500000000000001</v>
      </c>
      <c r="O283" s="31">
        <f>VLOOKUP($C283,'Four Factors - Home'!$B:$O,14,FALSE)/100</f>
        <v>0.22399999999999998</v>
      </c>
      <c r="P283" s="17">
        <f>VLOOKUP($C283,'Advanced - Home'!B:T,18,FALSE)</f>
        <v>100.36</v>
      </c>
      <c r="Q283" s="17">
        <f>(P283+'Advanced - Home'!$S$33)/2</f>
        <v>99.567845567206859</v>
      </c>
      <c r="R283" s="31">
        <f t="shared" ref="R283" si="2543">AVERAGE(H283,L282)</f>
        <v>0.51600000000000001</v>
      </c>
      <c r="S283" s="31">
        <f t="shared" ref="S283" si="2544">AVERAGE(I283,M282)</f>
        <v>0.254</v>
      </c>
      <c r="T283" s="31">
        <f t="shared" ref="T283" si="2545">AVERAGE(J283,N282)</f>
        <v>0.13900000000000001</v>
      </c>
      <c r="U283" s="31">
        <f t="shared" ref="U283" si="2546">AVERAGE(K283,O282)</f>
        <v>0.26250000000000001</v>
      </c>
      <c r="V283" s="17">
        <f>Q283*Q282/'Advanced - Road'!$S$33</f>
        <v>98.862357262770658</v>
      </c>
      <c r="W283" s="17">
        <f t="shared" ref="W283" si="2547">W282</f>
        <v>98.86441817334395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0.49</v>
      </c>
      <c r="I284" s="32">
        <f>VLOOKUP($C284,'Four Factors - Road'!$B:$O,8,FALSE)</f>
        <v>0.25700000000000001</v>
      </c>
      <c r="J284" s="32">
        <f>VLOOKUP($C284,'Four Factors - Road'!$B:$O,9,FALSE)/100</f>
        <v>0.14400000000000002</v>
      </c>
      <c r="K284" s="32">
        <f>VLOOKUP($C284,'Four Factors - Road'!$B:$O,10,FALSE)/100</f>
        <v>0.26</v>
      </c>
      <c r="L284" s="32">
        <f>VLOOKUP($C284,'Four Factors - Road'!$B:$O,11,FALSE)/100</f>
        <v>0.51200000000000001</v>
      </c>
      <c r="M284" s="32">
        <f>VLOOKUP($C284,'Four Factors - Road'!$B:$O,12,FALSE)</f>
        <v>0.20599999999999999</v>
      </c>
      <c r="N284" s="32">
        <f>VLOOKUP($C284,'Four Factors - Road'!$B:$O,13,FALSE)/100</f>
        <v>0.13200000000000001</v>
      </c>
      <c r="O284" s="32">
        <f>VLOOKUP($C284,'Four Factors - Road'!$B:$O,14,FALSE)/100</f>
        <v>0.252</v>
      </c>
      <c r="P284" s="21">
        <f>VLOOKUP($C284,'Advanced - Road'!B:T,18,FALSE)</f>
        <v>97.38</v>
      </c>
      <c r="Q284" s="21">
        <f>(P284+'Advanced - Road'!$S$33)/2</f>
        <v>98.079904671115344</v>
      </c>
      <c r="R284" s="32">
        <f t="shared" ref="R284" si="2551">AVERAGE(H284,L285)</f>
        <v>0.499</v>
      </c>
      <c r="S284" s="32">
        <f t="shared" ref="S284" si="2552">AVERAGE(I284,M285)</f>
        <v>0.26350000000000001</v>
      </c>
      <c r="T284" s="32">
        <f t="shared" ref="T284" si="2553">AVERAGE(J284,N285)</f>
        <v>0.14100000000000001</v>
      </c>
      <c r="U284" s="32">
        <f t="shared" ref="U284" si="2554">AVERAGE(K284,O285)</f>
        <v>0.24399999999999999</v>
      </c>
      <c r="V284" s="21">
        <f>Q284*Q285/'Advanced - Home'!$S$33</f>
        <v>97.521023847886411</v>
      </c>
      <c r="W284" s="21">
        <f t="shared" ref="W284" si="2555">AVERAGE(V284:V285)</f>
        <v>97.518990983855758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104</v>
      </c>
      <c r="Z284" s="23">
        <f t="shared" ref="Z284" si="2556">Y285-Y284</f>
        <v>0</v>
      </c>
      <c r="AA284" s="23">
        <f t="shared" ref="AA284" si="2557">Y284+Y285</f>
        <v>208</v>
      </c>
      <c r="AB284" s="22">
        <f t="shared" ref="AB284" si="2558">D284-Z284</f>
        <v>0</v>
      </c>
      <c r="AC284" s="22">
        <f t="shared" ref="AC284" si="2559">AA284-E284</f>
        <v>208</v>
      </c>
      <c r="AD284" s="22">
        <f t="shared" si="1939"/>
        <v>104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0.47499999999999998</v>
      </c>
      <c r="I285" s="32">
        <f>VLOOKUP($C285,'Four Factors - Home'!$B:$O,8,FALSE)</f>
        <v>0.26700000000000002</v>
      </c>
      <c r="J285" s="32">
        <f>VLOOKUP($C285,'Four Factors - Home'!$B:$O,9,FALSE)/100</f>
        <v>0.13100000000000001</v>
      </c>
      <c r="K285" s="32">
        <f>VLOOKUP($C285,'Four Factors - Home'!$B:$O,10,FALSE)/100</f>
        <v>0.23199999999999998</v>
      </c>
      <c r="L285" s="32">
        <f>VLOOKUP($C285,'Four Factors - Home'!$B:$O,11,FALSE)/100</f>
        <v>0.50800000000000001</v>
      </c>
      <c r="M285" s="32">
        <f>VLOOKUP($C285,'Four Factors - Home'!$B:$O,12,FALSE)</f>
        <v>0.27</v>
      </c>
      <c r="N285" s="32">
        <f>VLOOKUP($C285,'Four Factors - Home'!$B:$O,13,FALSE)/100</f>
        <v>0.13800000000000001</v>
      </c>
      <c r="O285" s="32">
        <f>VLOOKUP($C285,'Four Factors - Home'!$B:$O,14,FALSE)/100</f>
        <v>0.22800000000000001</v>
      </c>
      <c r="P285" s="21">
        <f>VLOOKUP($C285,'Advanced - Home'!B:T,18,FALSE)</f>
        <v>97.65</v>
      </c>
      <c r="Q285" s="21">
        <f>(P285+'Advanced - Home'!$S$33)/2</f>
        <v>98.21284556720687</v>
      </c>
      <c r="R285" s="32">
        <f t="shared" ref="R285" si="2563">AVERAGE(H285,L284)</f>
        <v>0.49349999999999999</v>
      </c>
      <c r="S285" s="32">
        <f t="shared" ref="S285" si="2564">AVERAGE(I285,M284)</f>
        <v>0.23649999999999999</v>
      </c>
      <c r="T285" s="32">
        <f t="shared" ref="T285" si="2565">AVERAGE(J285,N284)</f>
        <v>0.13150000000000001</v>
      </c>
      <c r="U285" s="32">
        <f t="shared" ref="U285" si="2566">AVERAGE(K285,O284)</f>
        <v>0.24199999999999999</v>
      </c>
      <c r="V285" s="21">
        <f>Q285*Q284/'Advanced - Road'!$S$33</f>
        <v>97.516958119825119</v>
      </c>
      <c r="W285" s="21">
        <f t="shared" ref="W285" si="2567">W284</f>
        <v>97.518990983855758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0</v>
      </c>
      <c r="AA285" s="23">
        <f t="shared" ref="AA285" si="2569">AA284</f>
        <v>208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0.49</v>
      </c>
      <c r="I286" s="31">
        <f>VLOOKUP($C286,'Four Factors - Road'!$B:$O,8,FALSE)</f>
        <v>0.25700000000000001</v>
      </c>
      <c r="J286" s="31">
        <f>VLOOKUP($C286,'Four Factors - Road'!$B:$O,9,FALSE)/100</f>
        <v>0.14400000000000002</v>
      </c>
      <c r="K286" s="31">
        <f>VLOOKUP($C286,'Four Factors - Road'!$B:$O,10,FALSE)/100</f>
        <v>0.26</v>
      </c>
      <c r="L286" s="31">
        <f>VLOOKUP($C286,'Four Factors - Road'!$B:$O,11,FALSE)/100</f>
        <v>0.51200000000000001</v>
      </c>
      <c r="M286" s="31">
        <f>VLOOKUP($C286,'Four Factors - Road'!$B:$O,12,FALSE)</f>
        <v>0.20599999999999999</v>
      </c>
      <c r="N286" s="31">
        <f>VLOOKUP($C286,'Four Factors - Road'!$B:$O,13,FALSE)/100</f>
        <v>0.13200000000000001</v>
      </c>
      <c r="O286" s="31">
        <f>VLOOKUP($C286,'Four Factors - Road'!$B:$O,14,FALSE)/100</f>
        <v>0.252</v>
      </c>
      <c r="P286" s="17">
        <f>VLOOKUP($C286,'Advanced - Road'!B:T,18,FALSE)</f>
        <v>97.38</v>
      </c>
      <c r="Q286" s="17">
        <f>(P286+'Advanced - Road'!$S$33)/2</f>
        <v>98.079904671115344</v>
      </c>
      <c r="R286" s="31">
        <f t="shared" ref="R286" si="2571">AVERAGE(H286,L287)</f>
        <v>0.49149999999999999</v>
      </c>
      <c r="S286" s="31">
        <f t="shared" ref="S286" si="2572">AVERAGE(I286,M287)</f>
        <v>0.28400000000000003</v>
      </c>
      <c r="T286" s="31">
        <f t="shared" ref="T286" si="2573">AVERAGE(J286,N287)</f>
        <v>0.14350000000000002</v>
      </c>
      <c r="U286" s="31">
        <f t="shared" ref="U286" si="2574">AVERAGE(K286,O287)</f>
        <v>0.246</v>
      </c>
      <c r="V286" s="17">
        <f>Q286*Q287/'Advanced - Home'!$S$33</f>
        <v>99.03031680638594</v>
      </c>
      <c r="W286" s="17">
        <f t="shared" ref="W286" si="2575">AVERAGE(V286:V287)</f>
        <v>99.028252480551004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105</v>
      </c>
      <c r="Z286" s="19">
        <f t="shared" ref="Z286" si="2577">Y287-Y286</f>
        <v>0</v>
      </c>
      <c r="AA286" s="19">
        <f t="shared" ref="AA286" si="2578">Y286+Y287</f>
        <v>210</v>
      </c>
      <c r="AB286" s="4">
        <f t="shared" ref="AB286" si="2579">D286-Z286</f>
        <v>0</v>
      </c>
      <c r="AC286" s="4">
        <f t="shared" ref="AC286" si="2580">AA286-E286</f>
        <v>210</v>
      </c>
      <c r="AD286" s="4">
        <f t="shared" ref="AD286:AD349" si="2581">Y286-X286</f>
        <v>105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0.50900000000000001</v>
      </c>
      <c r="I287" s="31">
        <f>VLOOKUP($C287,'Four Factors - Home'!$B:$O,8,FALSE)</f>
        <v>0.26500000000000001</v>
      </c>
      <c r="J287" s="31">
        <f>VLOOKUP($C287,'Four Factors - Home'!$B:$O,9,FALSE)/100</f>
        <v>0.16500000000000001</v>
      </c>
      <c r="K287" s="31">
        <f>VLOOKUP($C287,'Four Factors - Home'!$B:$O,10,FALSE)/100</f>
        <v>0.217</v>
      </c>
      <c r="L287" s="31">
        <f>VLOOKUP($C287,'Four Factors - Home'!$B:$O,11,FALSE)/100</f>
        <v>0.49299999999999999</v>
      </c>
      <c r="M287" s="31">
        <f>VLOOKUP($C287,'Four Factors - Home'!$B:$O,12,FALSE)</f>
        <v>0.311</v>
      </c>
      <c r="N287" s="31">
        <f>VLOOKUP($C287,'Four Factors - Home'!$B:$O,13,FALSE)/100</f>
        <v>0.14300000000000002</v>
      </c>
      <c r="O287" s="31">
        <f>VLOOKUP($C287,'Four Factors - Home'!$B:$O,14,FALSE)/100</f>
        <v>0.23199999999999998</v>
      </c>
      <c r="P287" s="17">
        <f>VLOOKUP($C287,'Advanced - Home'!B:T,18,FALSE)</f>
        <v>100.69</v>
      </c>
      <c r="Q287" s="17">
        <f>(P287+'Advanced - Home'!$S$33)/2</f>
        <v>99.732845567206851</v>
      </c>
      <c r="R287" s="31">
        <f t="shared" ref="R287" si="2585">AVERAGE(H287,L286)</f>
        <v>0.51049999999999995</v>
      </c>
      <c r="S287" s="31">
        <f t="shared" ref="S287" si="2586">AVERAGE(I287,M286)</f>
        <v>0.23549999999999999</v>
      </c>
      <c r="T287" s="31">
        <f t="shared" ref="T287" si="2587">AVERAGE(J287,N286)</f>
        <v>0.14850000000000002</v>
      </c>
      <c r="U287" s="31">
        <f t="shared" ref="U287" si="2588">AVERAGE(K287,O286)</f>
        <v>0.23449999999999999</v>
      </c>
      <c r="V287" s="17">
        <f>Q287*Q286/'Advanced - Road'!$S$33</f>
        <v>99.026188154716067</v>
      </c>
      <c r="W287" s="17">
        <f t="shared" ref="W287" si="2589">W286</f>
        <v>99.028252480551004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0</v>
      </c>
      <c r="AA287" s="19">
        <f t="shared" ref="AA287" si="2591">AA286</f>
        <v>210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0.49</v>
      </c>
      <c r="I288" s="32">
        <f>VLOOKUP($C288,'Four Factors - Road'!$B:$O,8,FALSE)</f>
        <v>0.25700000000000001</v>
      </c>
      <c r="J288" s="32">
        <f>VLOOKUP($C288,'Four Factors - Road'!$B:$O,9,FALSE)/100</f>
        <v>0.14400000000000002</v>
      </c>
      <c r="K288" s="32">
        <f>VLOOKUP($C288,'Four Factors - Road'!$B:$O,10,FALSE)/100</f>
        <v>0.26</v>
      </c>
      <c r="L288" s="32">
        <f>VLOOKUP($C288,'Four Factors - Road'!$B:$O,11,FALSE)/100</f>
        <v>0.51200000000000001</v>
      </c>
      <c r="M288" s="32">
        <f>VLOOKUP($C288,'Four Factors - Road'!$B:$O,12,FALSE)</f>
        <v>0.20599999999999999</v>
      </c>
      <c r="N288" s="32">
        <f>VLOOKUP($C288,'Four Factors - Road'!$B:$O,13,FALSE)/100</f>
        <v>0.13200000000000001</v>
      </c>
      <c r="O288" s="32">
        <f>VLOOKUP($C288,'Four Factors - Road'!$B:$O,14,FALSE)/100</f>
        <v>0.252</v>
      </c>
      <c r="P288" s="21">
        <f>VLOOKUP($C288,'Advanced - Road'!B:T,18,FALSE)</f>
        <v>97.38</v>
      </c>
      <c r="Q288" s="21">
        <f>(P288+'Advanced - Road'!$S$33)/2</f>
        <v>98.079904671115344</v>
      </c>
      <c r="R288" s="32">
        <f t="shared" ref="R288" si="2593">AVERAGE(H288,L289)</f>
        <v>0.502</v>
      </c>
      <c r="S288" s="32">
        <f t="shared" ref="S288" si="2594">AVERAGE(I288,M289)</f>
        <v>0.29700000000000004</v>
      </c>
      <c r="T288" s="32">
        <f t="shared" ref="T288" si="2595">AVERAGE(J288,N289)</f>
        <v>0.14350000000000002</v>
      </c>
      <c r="U288" s="32">
        <f t="shared" ref="U288" si="2596">AVERAGE(K288,O289)</f>
        <v>0.24049999999999999</v>
      </c>
      <c r="V288" s="21">
        <f>Q288*Q289/'Advanced - Home'!$S$33</f>
        <v>100.04809659747937</v>
      </c>
      <c r="W288" s="21">
        <f t="shared" ref="W288" si="2597">AVERAGE(V288:V289)</f>
        <v>100.04601105562509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0.49700000000000005</v>
      </c>
      <c r="I289" s="32">
        <f>VLOOKUP($C289,'Four Factors - Home'!$B:$O,8,FALSE)</f>
        <v>0.29599999999999999</v>
      </c>
      <c r="J289" s="32">
        <f>VLOOKUP($C289,'Four Factors - Home'!$B:$O,9,FALSE)/100</f>
        <v>0.151</v>
      </c>
      <c r="K289" s="32">
        <f>VLOOKUP($C289,'Four Factors - Home'!$B:$O,10,FALSE)/100</f>
        <v>0.26500000000000001</v>
      </c>
      <c r="L289" s="32">
        <f>VLOOKUP($C289,'Four Factors - Home'!$B:$O,11,FALSE)/100</f>
        <v>0.51400000000000001</v>
      </c>
      <c r="M289" s="32">
        <f>VLOOKUP($C289,'Four Factors - Home'!$B:$O,12,FALSE)</f>
        <v>0.33700000000000002</v>
      </c>
      <c r="N289" s="32">
        <f>VLOOKUP($C289,'Four Factors - Home'!$B:$O,13,FALSE)/100</f>
        <v>0.14300000000000002</v>
      </c>
      <c r="O289" s="32">
        <f>VLOOKUP($C289,'Four Factors - Home'!$B:$O,14,FALSE)/100</f>
        <v>0.221</v>
      </c>
      <c r="P289" s="21">
        <f>VLOOKUP($C289,'Advanced - Home'!B:T,18,FALSE)</f>
        <v>102.74</v>
      </c>
      <c r="Q289" s="21">
        <f>(P289+'Advanced - Home'!$S$33)/2</f>
        <v>100.75784556720686</v>
      </c>
      <c r="R289" s="32">
        <f t="shared" ref="R289" si="2605">AVERAGE(H289,L288)</f>
        <v>0.50450000000000006</v>
      </c>
      <c r="S289" s="32">
        <f t="shared" ref="S289" si="2606">AVERAGE(I289,M288)</f>
        <v>0.251</v>
      </c>
      <c r="T289" s="32">
        <f t="shared" ref="T289" si="2607">AVERAGE(J289,N288)</f>
        <v>0.14150000000000001</v>
      </c>
      <c r="U289" s="32">
        <f t="shared" ref="U289" si="2608">AVERAGE(K289,O288)</f>
        <v>0.25850000000000001</v>
      </c>
      <c r="V289" s="21">
        <f>Q289*Q288/'Advanced - Road'!$S$33</f>
        <v>100.04392551377082</v>
      </c>
      <c r="W289" s="21">
        <f t="shared" ref="W289" si="2609">W288</f>
        <v>100.04601105562509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0.49</v>
      </c>
      <c r="I290" s="31">
        <f>VLOOKUP($C290,'Four Factors - Road'!$B:$O,8,FALSE)</f>
        <v>0.25700000000000001</v>
      </c>
      <c r="J290" s="31">
        <f>VLOOKUP($C290,'Four Factors - Road'!$B:$O,9,FALSE)/100</f>
        <v>0.14400000000000002</v>
      </c>
      <c r="K290" s="31">
        <f>VLOOKUP($C290,'Four Factors - Road'!$B:$O,10,FALSE)/100</f>
        <v>0.26</v>
      </c>
      <c r="L290" s="31">
        <f>VLOOKUP($C290,'Four Factors - Road'!$B:$O,11,FALSE)/100</f>
        <v>0.51200000000000001</v>
      </c>
      <c r="M290" s="31">
        <f>VLOOKUP($C290,'Four Factors - Road'!$B:$O,12,FALSE)</f>
        <v>0.20599999999999999</v>
      </c>
      <c r="N290" s="31">
        <f>VLOOKUP($C290,'Four Factors - Road'!$B:$O,13,FALSE)/100</f>
        <v>0.13200000000000001</v>
      </c>
      <c r="O290" s="31">
        <f>VLOOKUP($C290,'Four Factors - Road'!$B:$O,14,FALSE)/100</f>
        <v>0.252</v>
      </c>
      <c r="P290" s="17">
        <f>VLOOKUP($C290,'Advanced - Road'!B:T,18,FALSE)</f>
        <v>97.38</v>
      </c>
      <c r="Q290" s="17">
        <f>(P290+'Advanced - Road'!$S$33)/2</f>
        <v>98.079904671115344</v>
      </c>
      <c r="R290" s="31">
        <f t="shared" ref="R290" si="2613">AVERAGE(H290,L291)</f>
        <v>0.499</v>
      </c>
      <c r="S290" s="31">
        <f t="shared" ref="S290" si="2614">AVERAGE(I290,M291)</f>
        <v>0.28649999999999998</v>
      </c>
      <c r="T290" s="31">
        <f t="shared" ref="T290" si="2615">AVERAGE(J290,N291)</f>
        <v>0.13700000000000001</v>
      </c>
      <c r="U290" s="31">
        <f t="shared" ref="U290" si="2616">AVERAGE(K290,O291)</f>
        <v>0.24399999999999999</v>
      </c>
      <c r="V290" s="17">
        <f>Q290*Q291/'Advanced - Home'!$S$33</f>
        <v>98.186304296698694</v>
      </c>
      <c r="W290" s="17">
        <f t="shared" ref="W290" si="2617">AVERAGE(V290:V291)</f>
        <v>98.184257564635885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106</v>
      </c>
      <c r="Z290" s="19">
        <f t="shared" ref="Z290" si="2618">Y291-Y290</f>
        <v>2</v>
      </c>
      <c r="AA290" s="19">
        <f t="shared" ref="AA290" si="2619">Y290+Y291</f>
        <v>214</v>
      </c>
      <c r="AB290" s="4">
        <f t="shared" ref="AB290" si="2620">D290-Z290</f>
        <v>-2</v>
      </c>
      <c r="AC290" s="4">
        <f t="shared" ref="AC290" si="2621">AA290-E290</f>
        <v>214</v>
      </c>
      <c r="AD290" s="4">
        <f t="shared" si="2581"/>
        <v>106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0.13600000000000001</v>
      </c>
      <c r="K291" s="31">
        <f>VLOOKUP($C291,'Four Factors - Home'!$B:$O,10,FALSE)/100</f>
        <v>0.23100000000000001</v>
      </c>
      <c r="L291" s="31">
        <f>VLOOKUP($C291,'Four Factors - Home'!$B:$O,11,FALSE)/100</f>
        <v>0.50800000000000001</v>
      </c>
      <c r="M291" s="31">
        <f>VLOOKUP($C291,'Four Factors - Home'!$B:$O,12,FALSE)</f>
        <v>0.316</v>
      </c>
      <c r="N291" s="31">
        <f>VLOOKUP($C291,'Four Factors - Home'!$B:$O,13,FALSE)/100</f>
        <v>0.13</v>
      </c>
      <c r="O291" s="31">
        <f>VLOOKUP($C291,'Four Factors - Home'!$B:$O,14,FALSE)/100</f>
        <v>0.22800000000000001</v>
      </c>
      <c r="P291" s="17">
        <f>VLOOKUP($C291,'Advanced - Home'!B:T,18,FALSE)</f>
        <v>98.99</v>
      </c>
      <c r="Q291" s="17">
        <f>(P291+'Advanced - Home'!$S$33)/2</f>
        <v>98.882845567206857</v>
      </c>
      <c r="R291" s="31">
        <f t="shared" ref="R291" si="2625">AVERAGE(H291,L290)</f>
        <v>0.52150000000000007</v>
      </c>
      <c r="S291" s="31">
        <f t="shared" ref="S291" si="2626">AVERAGE(I291,M290)</f>
        <v>0.23649999999999999</v>
      </c>
      <c r="T291" s="31">
        <f t="shared" ref="T291" si="2627">AVERAGE(J291,N290)</f>
        <v>0.13400000000000001</v>
      </c>
      <c r="U291" s="31">
        <f t="shared" ref="U291" si="2628">AVERAGE(K291,O290)</f>
        <v>0.24149999999999999</v>
      </c>
      <c r="V291" s="17">
        <f>Q291*Q290/'Advanced - Road'!$S$33</f>
        <v>98.182210832573091</v>
      </c>
      <c r="W291" s="17">
        <f t="shared" ref="W291" si="2629">W290</f>
        <v>98.184257564635885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-2</v>
      </c>
      <c r="AA291" s="19">
        <f t="shared" ref="AA291" si="2631">AA290</f>
        <v>214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0.49</v>
      </c>
      <c r="I292" s="32">
        <f>VLOOKUP($C292,'Four Factors - Road'!$B:$O,8,FALSE)</f>
        <v>0.25700000000000001</v>
      </c>
      <c r="J292" s="32">
        <f>VLOOKUP($C292,'Four Factors - Road'!$B:$O,9,FALSE)/100</f>
        <v>0.14400000000000002</v>
      </c>
      <c r="K292" s="32">
        <f>VLOOKUP($C292,'Four Factors - Road'!$B:$O,10,FALSE)/100</f>
        <v>0.26</v>
      </c>
      <c r="L292" s="32">
        <f>VLOOKUP($C292,'Four Factors - Road'!$B:$O,11,FALSE)/100</f>
        <v>0.51200000000000001</v>
      </c>
      <c r="M292" s="32">
        <f>VLOOKUP($C292,'Four Factors - Road'!$B:$O,12,FALSE)</f>
        <v>0.20599999999999999</v>
      </c>
      <c r="N292" s="32">
        <f>VLOOKUP($C292,'Four Factors - Road'!$B:$O,13,FALSE)/100</f>
        <v>0.13200000000000001</v>
      </c>
      <c r="O292" s="32">
        <f>VLOOKUP($C292,'Four Factors - Road'!$B:$O,14,FALSE)/100</f>
        <v>0.252</v>
      </c>
      <c r="P292" s="21">
        <f>VLOOKUP($C292,'Advanced - Road'!B:T,18,FALSE)</f>
        <v>97.38</v>
      </c>
      <c r="Q292" s="21">
        <f>(P292+'Advanced - Road'!$S$33)/2</f>
        <v>98.079904671115344</v>
      </c>
      <c r="R292" s="32">
        <f t="shared" ref="R292" si="2633">AVERAGE(H292,L293)</f>
        <v>0.50849999999999995</v>
      </c>
      <c r="S292" s="32">
        <f t="shared" ref="S292" si="2634">AVERAGE(I292,M293)</f>
        <v>0.27500000000000002</v>
      </c>
      <c r="T292" s="32">
        <f t="shared" ref="T292" si="2635">AVERAGE(J292,N293)</f>
        <v>0.14350000000000002</v>
      </c>
      <c r="U292" s="32">
        <f t="shared" ref="U292" si="2636">AVERAGE(K292,O293)</f>
        <v>0.2445</v>
      </c>
      <c r="V292" s="21">
        <f>Q292*Q293/'Advanced - Home'!$S$33</f>
        <v>97.565706863105135</v>
      </c>
      <c r="W292" s="21">
        <f t="shared" ref="W292" si="2637">AVERAGE(V292:V293)</f>
        <v>97.563673067639485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0.52900000000000003</v>
      </c>
      <c r="I293" s="32">
        <f>VLOOKUP($C293,'Four Factors - Home'!$B:$O,8,FALSE)</f>
        <v>0.29299999999999998</v>
      </c>
      <c r="J293" s="32">
        <f>VLOOKUP($C293,'Four Factors - Home'!$B:$O,9,FALSE)/100</f>
        <v>0.154</v>
      </c>
      <c r="K293" s="32">
        <f>VLOOKUP($C293,'Four Factors - Home'!$B:$O,10,FALSE)/100</f>
        <v>0.20300000000000001</v>
      </c>
      <c r="L293" s="32">
        <f>VLOOKUP($C293,'Four Factors - Home'!$B:$O,11,FALSE)/100</f>
        <v>0.52700000000000002</v>
      </c>
      <c r="M293" s="32">
        <f>VLOOKUP($C293,'Four Factors - Home'!$B:$O,12,FALSE)</f>
        <v>0.29299999999999998</v>
      </c>
      <c r="N293" s="32">
        <f>VLOOKUP($C293,'Four Factors - Home'!$B:$O,13,FALSE)/100</f>
        <v>0.14300000000000002</v>
      </c>
      <c r="O293" s="32">
        <f>VLOOKUP($C293,'Four Factors - Home'!$B:$O,14,FALSE)/100</f>
        <v>0.22899999999999998</v>
      </c>
      <c r="P293" s="21">
        <f>VLOOKUP($C293,'Advanced - Home'!B:T,18,FALSE)</f>
        <v>97.74</v>
      </c>
      <c r="Q293" s="21">
        <f>(P293+'Advanced - Home'!$S$33)/2</f>
        <v>98.257845567206857</v>
      </c>
      <c r="R293" s="32">
        <f t="shared" ref="R293" si="2645">AVERAGE(H293,L292)</f>
        <v>0.52049999999999996</v>
      </c>
      <c r="S293" s="32">
        <f t="shared" ref="S293" si="2646">AVERAGE(I293,M292)</f>
        <v>0.2495</v>
      </c>
      <c r="T293" s="32">
        <f t="shared" ref="T293" si="2647">AVERAGE(J293,N292)</f>
        <v>0.14300000000000002</v>
      </c>
      <c r="U293" s="32">
        <f t="shared" ref="U293" si="2648">AVERAGE(K293,O292)</f>
        <v>0.22750000000000001</v>
      </c>
      <c r="V293" s="21">
        <f>Q293*Q292/'Advanced - Road'!$S$33</f>
        <v>97.561639272173849</v>
      </c>
      <c r="W293" s="21">
        <f t="shared" ref="W293" si="2649">W292</f>
        <v>97.563673067639485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0.49</v>
      </c>
      <c r="I294" s="31">
        <f>VLOOKUP($C294,'Four Factors - Road'!$B:$O,8,FALSE)</f>
        <v>0.25700000000000001</v>
      </c>
      <c r="J294" s="31">
        <f>VLOOKUP($C294,'Four Factors - Road'!$B:$O,9,FALSE)/100</f>
        <v>0.14400000000000002</v>
      </c>
      <c r="K294" s="31">
        <f>VLOOKUP($C294,'Four Factors - Road'!$B:$O,10,FALSE)/100</f>
        <v>0.26</v>
      </c>
      <c r="L294" s="31">
        <f>VLOOKUP($C294,'Four Factors - Road'!$B:$O,11,FALSE)/100</f>
        <v>0.51200000000000001</v>
      </c>
      <c r="M294" s="31">
        <f>VLOOKUP($C294,'Four Factors - Road'!$B:$O,12,FALSE)</f>
        <v>0.20599999999999999</v>
      </c>
      <c r="N294" s="31">
        <f>VLOOKUP($C294,'Four Factors - Road'!$B:$O,13,FALSE)/100</f>
        <v>0.13200000000000001</v>
      </c>
      <c r="O294" s="31">
        <f>VLOOKUP($C294,'Four Factors - Road'!$B:$O,14,FALSE)/100</f>
        <v>0.252</v>
      </c>
      <c r="P294" s="17">
        <f>VLOOKUP($C294,'Advanced - Road'!B:T,18,FALSE)</f>
        <v>97.38</v>
      </c>
      <c r="Q294" s="17">
        <f>(P294+'Advanced - Road'!$S$33)/2</f>
        <v>98.079904671115344</v>
      </c>
      <c r="R294" s="31">
        <f t="shared" ref="R294" si="2653">AVERAGE(H294,L295)</f>
        <v>0.48949999999999999</v>
      </c>
      <c r="S294" s="31">
        <f t="shared" ref="S294" si="2654">AVERAGE(I294,M295)</f>
        <v>0.255</v>
      </c>
      <c r="T294" s="31">
        <f t="shared" ref="T294" si="2655">AVERAGE(J294,N295)</f>
        <v>0.14700000000000002</v>
      </c>
      <c r="U294" s="31">
        <f t="shared" ref="U294" si="2656">AVERAGE(K294,O295)</f>
        <v>0.23699999999999999</v>
      </c>
      <c r="V294" s="17">
        <f>Q294*Q295/'Advanced - Home'!$S$33</f>
        <v>97.426693037980186</v>
      </c>
      <c r="W294" s="17">
        <f t="shared" ref="W294" si="2657">AVERAGE(V294:V295)</f>
        <v>97.424662140312307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102</v>
      </c>
      <c r="Z294" s="19">
        <f t="shared" ref="Z294" si="2658">Y295-Y294</f>
        <v>6</v>
      </c>
      <c r="AA294" s="19">
        <f t="shared" ref="AA294" si="2659">Y294+Y295</f>
        <v>210</v>
      </c>
      <c r="AB294" s="4">
        <f t="shared" ref="AB294" si="2660">D294-Z294</f>
        <v>-6</v>
      </c>
      <c r="AC294" s="4">
        <f t="shared" ref="AC294" si="2661">AA294-E294</f>
        <v>210</v>
      </c>
      <c r="AD294" s="4">
        <f t="shared" si="2581"/>
        <v>102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0.53500000000000003</v>
      </c>
      <c r="I295" s="31">
        <f>VLOOKUP($C295,'Four Factors - Home'!$B:$O,8,FALSE)</f>
        <v>0.28199999999999997</v>
      </c>
      <c r="J295" s="31">
        <f>VLOOKUP($C295,'Four Factors - Home'!$B:$O,9,FALSE)/100</f>
        <v>0.13900000000000001</v>
      </c>
      <c r="K295" s="31">
        <f>VLOOKUP($C295,'Four Factors - Home'!$B:$O,10,FALSE)/100</f>
        <v>0.22500000000000001</v>
      </c>
      <c r="L295" s="31">
        <f>VLOOKUP($C295,'Four Factors - Home'!$B:$O,11,FALSE)/100</f>
        <v>0.48899999999999999</v>
      </c>
      <c r="M295" s="31">
        <f>VLOOKUP($C295,'Four Factors - Home'!$B:$O,12,FALSE)</f>
        <v>0.253</v>
      </c>
      <c r="N295" s="31">
        <f>VLOOKUP($C295,'Four Factors - Home'!$B:$O,13,FALSE)/100</f>
        <v>0.15</v>
      </c>
      <c r="O295" s="31">
        <f>VLOOKUP($C295,'Four Factors - Home'!$B:$O,14,FALSE)/100</f>
        <v>0.214</v>
      </c>
      <c r="P295" s="17">
        <f>VLOOKUP($C295,'Advanced - Home'!B:T,18,FALSE)</f>
        <v>97.46</v>
      </c>
      <c r="Q295" s="17">
        <f>(P295+'Advanced - Home'!$S$33)/2</f>
        <v>98.117845567206857</v>
      </c>
      <c r="R295" s="31">
        <f t="shared" ref="R295" si="2665">AVERAGE(H295,L294)</f>
        <v>0.52350000000000008</v>
      </c>
      <c r="S295" s="31">
        <f t="shared" ref="S295" si="2666">AVERAGE(I295,M294)</f>
        <v>0.24399999999999999</v>
      </c>
      <c r="T295" s="31">
        <f t="shared" ref="T295" si="2667">AVERAGE(J295,N294)</f>
        <v>0.13550000000000001</v>
      </c>
      <c r="U295" s="31">
        <f t="shared" ref="U295" si="2668">AVERAGE(K295,O294)</f>
        <v>0.23849999999999999</v>
      </c>
      <c r="V295" s="17">
        <f>Q295*Q294/'Advanced - Road'!$S$33</f>
        <v>97.422631242644442</v>
      </c>
      <c r="W295" s="17">
        <f t="shared" ref="W295" si="2669">W294</f>
        <v>97.424662140312307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108</v>
      </c>
      <c r="Z295" s="19">
        <f t="shared" ref="Z295" si="2670">-Z294</f>
        <v>-6</v>
      </c>
      <c r="AA295" s="19">
        <f t="shared" ref="AA295" si="2671">AA294</f>
        <v>210</v>
      </c>
      <c r="AB295" s="4"/>
      <c r="AC295" s="4"/>
      <c r="AD295" s="4">
        <f t="shared" si="2581"/>
        <v>108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0.49</v>
      </c>
      <c r="I296" s="32">
        <f>VLOOKUP($C296,'Four Factors - Road'!$B:$O,8,FALSE)</f>
        <v>0.25700000000000001</v>
      </c>
      <c r="J296" s="32">
        <f>VLOOKUP($C296,'Four Factors - Road'!$B:$O,9,FALSE)/100</f>
        <v>0.14400000000000002</v>
      </c>
      <c r="K296" s="32">
        <f>VLOOKUP($C296,'Four Factors - Road'!$B:$O,10,FALSE)/100</f>
        <v>0.26</v>
      </c>
      <c r="L296" s="32">
        <f>VLOOKUP($C296,'Four Factors - Road'!$B:$O,11,FALSE)/100</f>
        <v>0.51200000000000001</v>
      </c>
      <c r="M296" s="32">
        <f>VLOOKUP($C296,'Four Factors - Road'!$B:$O,12,FALSE)</f>
        <v>0.20599999999999999</v>
      </c>
      <c r="N296" s="32">
        <f>VLOOKUP($C296,'Four Factors - Road'!$B:$O,13,FALSE)/100</f>
        <v>0.13200000000000001</v>
      </c>
      <c r="O296" s="32">
        <f>VLOOKUP($C296,'Four Factors - Road'!$B:$O,14,FALSE)/100</f>
        <v>0.252</v>
      </c>
      <c r="P296" s="21">
        <f>VLOOKUP($C296,'Advanced - Road'!B:T,18,FALSE)</f>
        <v>97.38</v>
      </c>
      <c r="Q296" s="21">
        <f>(P296+'Advanced - Road'!$S$33)/2</f>
        <v>98.079904671115344</v>
      </c>
      <c r="R296" s="32">
        <f t="shared" ref="R296" si="2673">AVERAGE(H296,L297)</f>
        <v>0.4965</v>
      </c>
      <c r="S296" s="32">
        <f t="shared" ref="S296" si="2674">AVERAGE(I296,M297)</f>
        <v>0.26300000000000001</v>
      </c>
      <c r="T296" s="32">
        <f t="shared" ref="T296" si="2675">AVERAGE(J296,N297)</f>
        <v>0.14300000000000002</v>
      </c>
      <c r="U296" s="32">
        <f t="shared" ref="U296" si="2676">AVERAGE(K296,O297)</f>
        <v>0.2495</v>
      </c>
      <c r="V296" s="21">
        <f>Q296*Q297/'Advanced - Home'!$S$33</f>
        <v>97.446552155855173</v>
      </c>
      <c r="W296" s="21">
        <f t="shared" ref="W296" si="2677">AVERAGE(V296:V297)</f>
        <v>97.444520844216186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</v>
      </c>
      <c r="J297" s="32">
        <f>VLOOKUP($C297,'Four Factors - Home'!$B:$O,9,FALSE)/100</f>
        <v>0.129</v>
      </c>
      <c r="K297" s="32">
        <f>VLOOKUP($C297,'Four Factors - Home'!$B:$O,10,FALSE)/100</f>
        <v>0.26700000000000002</v>
      </c>
      <c r="L297" s="32">
        <f>VLOOKUP($C297,'Four Factors - Home'!$B:$O,11,FALSE)/100</f>
        <v>0.503</v>
      </c>
      <c r="M297" s="32">
        <f>VLOOKUP($C297,'Four Factors - Home'!$B:$O,12,FALSE)</f>
        <v>0.26900000000000002</v>
      </c>
      <c r="N297" s="32">
        <f>VLOOKUP($C297,'Four Factors - Home'!$B:$O,13,FALSE)/100</f>
        <v>0.14199999999999999</v>
      </c>
      <c r="O297" s="32">
        <f>VLOOKUP($C297,'Four Factors - Home'!$B:$O,14,FALSE)/100</f>
        <v>0.23899999999999999</v>
      </c>
      <c r="P297" s="21">
        <f>VLOOKUP($C297,'Advanced - Home'!B:T,18,FALSE)</f>
        <v>97.5</v>
      </c>
      <c r="Q297" s="21">
        <f>(P297+'Advanced - Home'!$S$33)/2</f>
        <v>98.137845567206853</v>
      </c>
      <c r="R297" s="32">
        <f t="shared" ref="R297" si="2685">AVERAGE(H297,L296)</f>
        <v>0.51900000000000002</v>
      </c>
      <c r="S297" s="32">
        <f t="shared" ref="S297" si="2686">AVERAGE(I297,M296)</f>
        <v>0.25800000000000001</v>
      </c>
      <c r="T297" s="32">
        <f t="shared" ref="T297" si="2687">AVERAGE(J297,N296)</f>
        <v>0.1305</v>
      </c>
      <c r="U297" s="32">
        <f t="shared" ref="U297" si="2688">AVERAGE(K297,O296)</f>
        <v>0.25950000000000001</v>
      </c>
      <c r="V297" s="21">
        <f>Q297*Q296/'Advanced - Road'!$S$33</f>
        <v>97.442489532577213</v>
      </c>
      <c r="W297" s="21">
        <f t="shared" ref="W297" si="2689">W296</f>
        <v>97.444520844216186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0.49</v>
      </c>
      <c r="I298" s="31">
        <f>VLOOKUP($C298,'Four Factors - Road'!$B:$O,8,FALSE)</f>
        <v>0.25700000000000001</v>
      </c>
      <c r="J298" s="31">
        <f>VLOOKUP($C298,'Four Factors - Road'!$B:$O,9,FALSE)/100</f>
        <v>0.14400000000000002</v>
      </c>
      <c r="K298" s="31">
        <f>VLOOKUP($C298,'Four Factors - Road'!$B:$O,10,FALSE)/100</f>
        <v>0.26</v>
      </c>
      <c r="L298" s="31">
        <f>VLOOKUP($C298,'Four Factors - Road'!$B:$O,11,FALSE)/100</f>
        <v>0.51200000000000001</v>
      </c>
      <c r="M298" s="31">
        <f>VLOOKUP($C298,'Four Factors - Road'!$B:$O,12,FALSE)</f>
        <v>0.20599999999999999</v>
      </c>
      <c r="N298" s="31">
        <f>VLOOKUP($C298,'Four Factors - Road'!$B:$O,13,FALSE)/100</f>
        <v>0.13200000000000001</v>
      </c>
      <c r="O298" s="31">
        <f>VLOOKUP($C298,'Four Factors - Road'!$B:$O,14,FALSE)/100</f>
        <v>0.252</v>
      </c>
      <c r="P298" s="17">
        <f>VLOOKUP($C298,'Advanced - Road'!B:T,18,FALSE)</f>
        <v>97.38</v>
      </c>
      <c r="Q298" s="17">
        <f>(P298+'Advanced - Road'!$S$33)/2</f>
        <v>98.079904671115344</v>
      </c>
      <c r="R298" s="31">
        <f t="shared" ref="R298" si="2693">AVERAGE(H298,L299)</f>
        <v>0.48850000000000005</v>
      </c>
      <c r="S298" s="31">
        <f t="shared" ref="S298" si="2694">AVERAGE(I298,M299)</f>
        <v>0.247</v>
      </c>
      <c r="T298" s="31">
        <f t="shared" ref="T298" si="2695">AVERAGE(J298,N299)</f>
        <v>0.13900000000000001</v>
      </c>
      <c r="U298" s="31">
        <f t="shared" ref="U298" si="2696">AVERAGE(K298,O299)</f>
        <v>0.23300000000000001</v>
      </c>
      <c r="V298" s="17">
        <f>Q298*Q299/'Advanced - Home'!$S$33</f>
        <v>95.579795075605745</v>
      </c>
      <c r="W298" s="17">
        <f t="shared" ref="W298" si="2697">AVERAGE(V298:V299)</f>
        <v>95.577802677251015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0.52600000000000002</v>
      </c>
      <c r="I299" s="31">
        <f>VLOOKUP($C299,'Four Factors - Home'!$B:$O,8,FALSE)</f>
        <v>0.307</v>
      </c>
      <c r="J299" s="31">
        <f>VLOOKUP($C299,'Four Factors - Home'!$B:$O,9,FALSE)/100</f>
        <v>0.14499999999999999</v>
      </c>
      <c r="K299" s="31">
        <f>VLOOKUP($C299,'Four Factors - Home'!$B:$O,10,FALSE)/100</f>
        <v>0.217</v>
      </c>
      <c r="L299" s="31">
        <f>VLOOKUP($C299,'Four Factors - Home'!$B:$O,11,FALSE)/100</f>
        <v>0.48700000000000004</v>
      </c>
      <c r="M299" s="31">
        <f>VLOOKUP($C299,'Four Factors - Home'!$B:$O,12,FALSE)</f>
        <v>0.23699999999999999</v>
      </c>
      <c r="N299" s="31">
        <f>VLOOKUP($C299,'Four Factors - Home'!$B:$O,13,FALSE)/100</f>
        <v>0.13400000000000001</v>
      </c>
      <c r="O299" s="31">
        <f>VLOOKUP($C299,'Four Factors - Home'!$B:$O,14,FALSE)/100</f>
        <v>0.20600000000000002</v>
      </c>
      <c r="P299" s="17">
        <f>VLOOKUP($C299,'Advanced - Home'!B:T,18,FALSE)</f>
        <v>93.74</v>
      </c>
      <c r="Q299" s="17">
        <f>(P299+'Advanced - Home'!$S$33)/2</f>
        <v>96.257845567206857</v>
      </c>
      <c r="R299" s="31">
        <f t="shared" ref="R299" si="2705">AVERAGE(H299,L298)</f>
        <v>0.51900000000000002</v>
      </c>
      <c r="S299" s="31">
        <f t="shared" ref="S299" si="2706">AVERAGE(I299,M298)</f>
        <v>0.25650000000000001</v>
      </c>
      <c r="T299" s="31">
        <f t="shared" ref="T299" si="2707">AVERAGE(J299,N298)</f>
        <v>0.13850000000000001</v>
      </c>
      <c r="U299" s="31">
        <f t="shared" ref="U299" si="2708">AVERAGE(K299,O298)</f>
        <v>0.23449999999999999</v>
      </c>
      <c r="V299" s="17">
        <f>Q299*Q298/'Advanced - Road'!$S$33</f>
        <v>95.575810278896299</v>
      </c>
      <c r="W299" s="17">
        <f t="shared" ref="W299" si="2709">W298</f>
        <v>95.577802677251015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0.49</v>
      </c>
      <c r="I300" s="32">
        <f>VLOOKUP($C300,'Four Factors - Road'!$B:$O,8,FALSE)</f>
        <v>0.25700000000000001</v>
      </c>
      <c r="J300" s="32">
        <f>VLOOKUP($C300,'Four Factors - Road'!$B:$O,9,FALSE)/100</f>
        <v>0.14400000000000002</v>
      </c>
      <c r="K300" s="32">
        <f>VLOOKUP($C300,'Four Factors - Road'!$B:$O,10,FALSE)/100</f>
        <v>0.26</v>
      </c>
      <c r="L300" s="32">
        <f>VLOOKUP($C300,'Four Factors - Road'!$B:$O,11,FALSE)/100</f>
        <v>0.51200000000000001</v>
      </c>
      <c r="M300" s="32">
        <f>VLOOKUP($C300,'Four Factors - Road'!$B:$O,12,FALSE)</f>
        <v>0.20599999999999999</v>
      </c>
      <c r="N300" s="32">
        <f>VLOOKUP($C300,'Four Factors - Road'!$B:$O,13,FALSE)/100</f>
        <v>0.13200000000000001</v>
      </c>
      <c r="O300" s="32">
        <f>VLOOKUP($C300,'Four Factors - Road'!$B:$O,14,FALSE)/100</f>
        <v>0.252</v>
      </c>
      <c r="P300" s="21">
        <f>VLOOKUP($C300,'Advanced - Road'!B:T,18,FALSE)</f>
        <v>97.38</v>
      </c>
      <c r="Q300" s="21">
        <f>(P300+'Advanced - Road'!$S$33)/2</f>
        <v>98.079904671115344</v>
      </c>
      <c r="R300" s="32">
        <f t="shared" ref="R300" si="2713">AVERAGE(H300,L301)</f>
        <v>0.50449999999999995</v>
      </c>
      <c r="S300" s="32">
        <f t="shared" ref="S300" si="2714">AVERAGE(I300,M301)</f>
        <v>0.27349999999999997</v>
      </c>
      <c r="T300" s="32">
        <f t="shared" ref="T300" si="2715">AVERAGE(J300,N301)</f>
        <v>0.15300000000000002</v>
      </c>
      <c r="U300" s="32">
        <f t="shared" ref="U300" si="2716">AVERAGE(K300,O301)</f>
        <v>0.25750000000000001</v>
      </c>
      <c r="V300" s="21">
        <f>Q300*Q301/'Advanced - Home'!$S$33</f>
        <v>98.335247680761157</v>
      </c>
      <c r="W300" s="21">
        <f t="shared" ref="W300" si="2717">AVERAGE(V300:V301)</f>
        <v>98.333197843915045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105</v>
      </c>
      <c r="Z300" s="23">
        <f t="shared" ref="Z300" si="2718">Y301-Y300</f>
        <v>4</v>
      </c>
      <c r="AA300" s="23">
        <f t="shared" ref="AA300" si="2719">Y300+Y301</f>
        <v>214</v>
      </c>
      <c r="AB300" s="22">
        <f t="shared" ref="AB300" si="2720">D300-Z300</f>
        <v>-4</v>
      </c>
      <c r="AC300" s="22">
        <f t="shared" ref="AC300" si="2721">AA300-E300</f>
        <v>214</v>
      </c>
      <c r="AD300" s="22">
        <f t="shared" si="2581"/>
        <v>105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0.25900000000000001</v>
      </c>
      <c r="J301" s="32">
        <f>VLOOKUP($C301,'Four Factors - Home'!$B:$O,9,FALSE)/100</f>
        <v>0.14699999999999999</v>
      </c>
      <c r="K301" s="32">
        <f>VLOOKUP($C301,'Four Factors - Home'!$B:$O,10,FALSE)/100</f>
        <v>0.25</v>
      </c>
      <c r="L301" s="32">
        <f>VLOOKUP($C301,'Four Factors - Home'!$B:$O,11,FALSE)/100</f>
        <v>0.51900000000000002</v>
      </c>
      <c r="M301" s="32">
        <f>VLOOKUP($C301,'Four Factors - Home'!$B:$O,12,FALSE)</f>
        <v>0.28999999999999998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0.255</v>
      </c>
      <c r="P301" s="21">
        <f>VLOOKUP($C301,'Advanced - Home'!B:T,18,FALSE)</f>
        <v>99.29</v>
      </c>
      <c r="Q301" s="21">
        <f>(P301+'Advanced - Home'!$S$33)/2</f>
        <v>99.032845567206863</v>
      </c>
      <c r="R301" s="32">
        <f t="shared" ref="R301" si="2725">AVERAGE(H301,L300)</f>
        <v>0.52600000000000002</v>
      </c>
      <c r="S301" s="32">
        <f t="shared" ref="S301" si="2726">AVERAGE(I301,M300)</f>
        <v>0.23249999999999998</v>
      </c>
      <c r="T301" s="32">
        <f t="shared" ref="T301" si="2727">AVERAGE(J301,N300)</f>
        <v>0.13950000000000001</v>
      </c>
      <c r="U301" s="32">
        <f t="shared" ref="U301" si="2728">AVERAGE(K301,O300)</f>
        <v>0.251</v>
      </c>
      <c r="V301" s="21">
        <f>Q301*Q300/'Advanced - Road'!$S$33</f>
        <v>98.331148007068933</v>
      </c>
      <c r="W301" s="21">
        <f t="shared" ref="W301" si="2729">W300</f>
        <v>98.333197843915045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-4</v>
      </c>
      <c r="AA301" s="23">
        <f t="shared" ref="AA301" si="2731">AA300</f>
        <v>214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0.53500000000000003</v>
      </c>
      <c r="I302" s="31">
        <f>VLOOKUP($C302,'Four Factors - Road'!$B:$O,8,FALSE)</f>
        <v>0.28299999999999997</v>
      </c>
      <c r="J302" s="31">
        <f>VLOOKUP($C302,'Four Factors - Road'!$B:$O,9,FALSE)/100</f>
        <v>0.14300000000000002</v>
      </c>
      <c r="K302" s="31">
        <f>VLOOKUP($C302,'Four Factors - Road'!$B:$O,10,FALSE)/100</f>
        <v>0.20899999999999999</v>
      </c>
      <c r="L302" s="31">
        <f>VLOOKUP($C302,'Four Factors - Road'!$B:$O,11,FALSE)/100</f>
        <v>0.53200000000000003</v>
      </c>
      <c r="M302" s="31">
        <f>VLOOKUP($C302,'Four Factors - Road'!$B:$O,12,FALSE)</f>
        <v>0.23300000000000001</v>
      </c>
      <c r="N302" s="31">
        <f>VLOOKUP($C302,'Four Factors - Road'!$B:$O,13,FALSE)/100</f>
        <v>0.13100000000000001</v>
      </c>
      <c r="O302" s="31">
        <f>VLOOKUP($C302,'Four Factors - Road'!$B:$O,14,FALSE)/100</f>
        <v>0.254</v>
      </c>
      <c r="P302" s="17">
        <f>VLOOKUP($C302,'Advanced - Road'!B:T,18,FALSE)</f>
        <v>98.72</v>
      </c>
      <c r="Q302" s="17">
        <f>(P302+'Advanced - Road'!$S$33)/2</f>
        <v>98.74990467111536</v>
      </c>
      <c r="R302" s="31">
        <f t="shared" ref="R302" si="2733">AVERAGE(H302,L303)</f>
        <v>0.52900000000000003</v>
      </c>
      <c r="S302" s="31">
        <f t="shared" ref="S302" si="2734">AVERAGE(I302,M303)</f>
        <v>0.253</v>
      </c>
      <c r="T302" s="31">
        <f t="shared" ref="T302" si="2735">AVERAGE(J302,N303)</f>
        <v>0.15150000000000002</v>
      </c>
      <c r="U302" s="31">
        <f t="shared" ref="U302" si="2736">AVERAGE(K302,O303)</f>
        <v>0.22849999999999998</v>
      </c>
      <c r="V302" s="17">
        <f>Q302*Q303/'Advanced - Home'!$S$33</f>
        <v>98.976999802785144</v>
      </c>
      <c r="W302" s="17">
        <f t="shared" ref="W302" si="2737">AVERAGE(V302:V303)</f>
        <v>98.974936588364073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2</v>
      </c>
      <c r="AA302" s="19">
        <f t="shared" ref="AA302" si="2739">Y302+Y303</f>
        <v>218</v>
      </c>
      <c r="AB302" s="4">
        <f t="shared" ref="AB302" si="2740">D302-Z302</f>
        <v>-2</v>
      </c>
      <c r="AC302" s="4">
        <f t="shared" ref="AC302" si="2741">AA302-E302</f>
        <v>218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0.51200000000000001</v>
      </c>
      <c r="I303" s="31">
        <f>VLOOKUP($C303,'Four Factors - Home'!$B:$O,8,FALSE)</f>
        <v>0.30199999999999999</v>
      </c>
      <c r="J303" s="31">
        <f>VLOOKUP($C303,'Four Factors - Home'!$B:$O,9,FALSE)/100</f>
        <v>0.152</v>
      </c>
      <c r="K303" s="31">
        <f>VLOOKUP($C303,'Four Factors - Home'!$B:$O,10,FALSE)/100</f>
        <v>0.247</v>
      </c>
      <c r="L303" s="31">
        <f>VLOOKUP($C303,'Four Factors - Home'!$B:$O,11,FALSE)/100</f>
        <v>0.52300000000000002</v>
      </c>
      <c r="M303" s="31">
        <f>VLOOKUP($C303,'Four Factors - Home'!$B:$O,12,FALSE)</f>
        <v>0.223</v>
      </c>
      <c r="N303" s="31">
        <f>VLOOKUP($C303,'Four Factors - Home'!$B:$O,13,FALSE)/100</f>
        <v>0.16</v>
      </c>
      <c r="O303" s="31">
        <f>VLOOKUP($C303,'Four Factors - Home'!$B:$O,14,FALSE)/100</f>
        <v>0.248</v>
      </c>
      <c r="P303" s="17">
        <f>VLOOKUP($C303,'Advanced - Home'!B:T,18,FALSE)</f>
        <v>99.23</v>
      </c>
      <c r="Q303" s="17">
        <f>(P303+'Advanced - Home'!$S$33)/2</f>
        <v>99.002845567206862</v>
      </c>
      <c r="R303" s="31">
        <f t="shared" ref="R303" si="2745">AVERAGE(H303,L302)</f>
        <v>0.52200000000000002</v>
      </c>
      <c r="S303" s="31">
        <f t="shared" ref="S303" si="2746">AVERAGE(I303,M302)</f>
        <v>0.26750000000000002</v>
      </c>
      <c r="T303" s="31">
        <f t="shared" ref="T303" si="2747">AVERAGE(J303,N302)</f>
        <v>0.14150000000000001</v>
      </c>
      <c r="U303" s="31">
        <f t="shared" ref="U303" si="2748">AVERAGE(K303,O302)</f>
        <v>0.2505</v>
      </c>
      <c r="V303" s="17">
        <f>Q303*Q302/'Advanced - Road'!$S$33</f>
        <v>98.972873373943017</v>
      </c>
      <c r="W303" s="17">
        <f t="shared" ref="W303" si="2749">W302</f>
        <v>98.974936588364073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110</v>
      </c>
      <c r="Z303" s="19">
        <f t="shared" ref="Z303" si="2750">-Z302</f>
        <v>-2</v>
      </c>
      <c r="AA303" s="19">
        <f t="shared" ref="AA303" si="2751">AA302</f>
        <v>218</v>
      </c>
      <c r="AB303" s="4"/>
      <c r="AC303" s="4"/>
      <c r="AD303" s="4">
        <f t="shared" si="2581"/>
        <v>110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0.53500000000000003</v>
      </c>
      <c r="I304" s="32">
        <f>VLOOKUP($C304,'Four Factors - Road'!$B:$O,8,FALSE)</f>
        <v>0.28299999999999997</v>
      </c>
      <c r="J304" s="32">
        <f>VLOOKUP($C304,'Four Factors - Road'!$B:$O,9,FALSE)/100</f>
        <v>0.14300000000000002</v>
      </c>
      <c r="K304" s="32">
        <f>VLOOKUP($C304,'Four Factors - Road'!$B:$O,10,FALSE)/100</f>
        <v>0.20899999999999999</v>
      </c>
      <c r="L304" s="32">
        <f>VLOOKUP($C304,'Four Factors - Road'!$B:$O,11,FALSE)/100</f>
        <v>0.53200000000000003</v>
      </c>
      <c r="M304" s="32">
        <f>VLOOKUP($C304,'Four Factors - Road'!$B:$O,12,FALSE)</f>
        <v>0.23300000000000001</v>
      </c>
      <c r="N304" s="32">
        <f>VLOOKUP($C304,'Four Factors - Road'!$B:$O,13,FALSE)/100</f>
        <v>0.13100000000000001</v>
      </c>
      <c r="O304" s="32">
        <f>VLOOKUP($C304,'Four Factors - Road'!$B:$O,14,FALSE)/100</f>
        <v>0.254</v>
      </c>
      <c r="P304" s="21">
        <f>VLOOKUP($C304,'Advanced - Road'!B:T,18,FALSE)</f>
        <v>98.72</v>
      </c>
      <c r="Q304" s="21">
        <f>(P304+'Advanced - Road'!$S$33)/2</f>
        <v>98.74990467111536</v>
      </c>
      <c r="R304" s="32">
        <f t="shared" ref="R304" si="2753">AVERAGE(H304,L305)</f>
        <v>0.52150000000000007</v>
      </c>
      <c r="S304" s="32">
        <f t="shared" ref="S304" si="2754">AVERAGE(I304,M305)</f>
        <v>0.28000000000000003</v>
      </c>
      <c r="T304" s="32">
        <f t="shared" ref="T304" si="2755">AVERAGE(J304,N305)</f>
        <v>0.13500000000000001</v>
      </c>
      <c r="U304" s="32">
        <f t="shared" ref="U304" si="2756">AVERAGE(K304,O305)</f>
        <v>0.22599999999999998</v>
      </c>
      <c r="V304" s="21">
        <f>Q304*Q305/'Advanced - Home'!$S$33</f>
        <v>100.79652467208584</v>
      </c>
      <c r="W304" s="21">
        <f t="shared" ref="W304" si="2757">AVERAGE(V304:V305)</f>
        <v>100.7944235289545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0.499</v>
      </c>
      <c r="I305" s="32">
        <f>VLOOKUP($C305,'Four Factors - Home'!$B:$O,8,FALSE)</f>
        <v>0.28399999999999997</v>
      </c>
      <c r="J305" s="32">
        <f>VLOOKUP($C305,'Four Factors - Home'!$B:$O,9,FALSE)/100</f>
        <v>0.16600000000000001</v>
      </c>
      <c r="K305" s="32">
        <f>VLOOKUP($C305,'Four Factors - Home'!$B:$O,10,FALSE)/100</f>
        <v>0.20399999999999999</v>
      </c>
      <c r="L305" s="32">
        <f>VLOOKUP($C305,'Four Factors - Home'!$B:$O,11,FALSE)/100</f>
        <v>0.50800000000000001</v>
      </c>
      <c r="M305" s="32">
        <f>VLOOKUP($C305,'Four Factors - Home'!$B:$O,12,FALSE)</f>
        <v>0.27700000000000002</v>
      </c>
      <c r="N305" s="32">
        <f>VLOOKUP($C305,'Four Factors - Home'!$B:$O,13,FALSE)/100</f>
        <v>0.127</v>
      </c>
      <c r="O305" s="32">
        <f>VLOOKUP($C305,'Four Factors - Home'!$B:$O,14,FALSE)/100</f>
        <v>0.24299999999999999</v>
      </c>
      <c r="P305" s="21">
        <f>VLOOKUP($C305,'Advanced - Home'!B:T,18,FALSE)</f>
        <v>102.87</v>
      </c>
      <c r="Q305" s="21">
        <f>(P305+'Advanced - Home'!$S$33)/2</f>
        <v>100.82284556720685</v>
      </c>
      <c r="R305" s="32">
        <f t="shared" ref="R305" si="2765">AVERAGE(H305,L304)</f>
        <v>0.51550000000000007</v>
      </c>
      <c r="S305" s="32">
        <f t="shared" ref="S305" si="2766">AVERAGE(I305,M304)</f>
        <v>0.25850000000000001</v>
      </c>
      <c r="T305" s="32">
        <f t="shared" ref="T305" si="2767">AVERAGE(J305,N304)</f>
        <v>0.14850000000000002</v>
      </c>
      <c r="U305" s="32">
        <f t="shared" ref="U305" si="2768">AVERAGE(K305,O304)</f>
        <v>0.22899999999999998</v>
      </c>
      <c r="V305" s="21">
        <f>Q305*Q304/'Advanced - Road'!$S$33</f>
        <v>100.79232238582314</v>
      </c>
      <c r="W305" s="21">
        <f t="shared" ref="W305" si="2769">W304</f>
        <v>100.7944235289545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0.53500000000000003</v>
      </c>
      <c r="I306" s="31">
        <f>VLOOKUP($C306,'Four Factors - Road'!$B:$O,8,FALSE)</f>
        <v>0.28299999999999997</v>
      </c>
      <c r="J306" s="31">
        <f>VLOOKUP($C306,'Four Factors - Road'!$B:$O,9,FALSE)/100</f>
        <v>0.14300000000000002</v>
      </c>
      <c r="K306" s="31">
        <f>VLOOKUP($C306,'Four Factors - Road'!$B:$O,10,FALSE)/100</f>
        <v>0.20899999999999999</v>
      </c>
      <c r="L306" s="31">
        <f>VLOOKUP($C306,'Four Factors - Road'!$B:$O,11,FALSE)/100</f>
        <v>0.53200000000000003</v>
      </c>
      <c r="M306" s="31">
        <f>VLOOKUP($C306,'Four Factors - Road'!$B:$O,12,FALSE)</f>
        <v>0.23300000000000001</v>
      </c>
      <c r="N306" s="31">
        <f>VLOOKUP($C306,'Four Factors - Road'!$B:$O,13,FALSE)/100</f>
        <v>0.13100000000000001</v>
      </c>
      <c r="O306" s="31">
        <f>VLOOKUP($C306,'Four Factors - Road'!$B:$O,14,FALSE)/100</f>
        <v>0.254</v>
      </c>
      <c r="P306" s="17">
        <f>VLOOKUP($C306,'Advanced - Road'!B:T,18,FALSE)</f>
        <v>98.72</v>
      </c>
      <c r="Q306" s="17">
        <f>(P306+'Advanced - Road'!$S$33)/2</f>
        <v>98.74990467111536</v>
      </c>
      <c r="R306" s="31">
        <f t="shared" ref="R306" si="2773">AVERAGE(H306,L307)</f>
        <v>0.51700000000000002</v>
      </c>
      <c r="S306" s="31">
        <f t="shared" ref="S306" si="2774">AVERAGE(I306,M307)</f>
        <v>0.27</v>
      </c>
      <c r="T306" s="31">
        <f t="shared" ref="T306" si="2775">AVERAGE(J306,N307)</f>
        <v>0.14000000000000001</v>
      </c>
      <c r="U306" s="31">
        <f t="shared" ref="U306" si="2776">AVERAGE(K306,O307)</f>
        <v>0.23099999999999998</v>
      </c>
      <c r="V306" s="17">
        <f>Q306*Q307/'Advanced - Home'!$S$33</f>
        <v>99.196942369403914</v>
      </c>
      <c r="W306" s="17">
        <f t="shared" ref="W306" si="2777">AVERAGE(V306:V307)</f>
        <v>99.19487457019369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108</v>
      </c>
      <c r="Z306" s="19">
        <f t="shared" ref="Z306" si="2778">Y307-Y306</f>
        <v>3</v>
      </c>
      <c r="AA306" s="19">
        <f t="shared" ref="AA306" si="2779">Y306+Y307</f>
        <v>219</v>
      </c>
      <c r="AB306" s="4">
        <f t="shared" ref="AB306" si="2780">D306-Z306</f>
        <v>-3</v>
      </c>
      <c r="AC306" s="4">
        <f t="shared" ref="AC306" si="2781">AA306-E306</f>
        <v>219</v>
      </c>
      <c r="AD306" s="4">
        <f t="shared" si="2581"/>
        <v>108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0.53100000000000003</v>
      </c>
      <c r="I307" s="31">
        <f>VLOOKUP($C307,'Four Factors - Home'!$B:$O,8,FALSE)</f>
        <v>0.26100000000000001</v>
      </c>
      <c r="J307" s="31">
        <f>VLOOKUP($C307,'Four Factors - Home'!$B:$O,9,FALSE)/100</f>
        <v>0.14000000000000001</v>
      </c>
      <c r="K307" s="31">
        <f>VLOOKUP($C307,'Four Factors - Home'!$B:$O,10,FALSE)/100</f>
        <v>0.22899999999999998</v>
      </c>
      <c r="L307" s="31">
        <f>VLOOKUP($C307,'Four Factors - Home'!$B:$O,11,FALSE)/100</f>
        <v>0.499</v>
      </c>
      <c r="M307" s="31">
        <f>VLOOKUP($C307,'Four Factors - Home'!$B:$O,12,FALSE)</f>
        <v>0.25700000000000001</v>
      </c>
      <c r="N307" s="31">
        <f>VLOOKUP($C307,'Four Factors - Home'!$B:$O,13,FALSE)/100</f>
        <v>0.13699999999999998</v>
      </c>
      <c r="O307" s="31">
        <f>VLOOKUP($C307,'Four Factors - Home'!$B:$O,14,FALSE)/100</f>
        <v>0.253</v>
      </c>
      <c r="P307" s="17">
        <f>VLOOKUP($C307,'Advanced - Home'!B:T,18,FALSE)</f>
        <v>99.67</v>
      </c>
      <c r="Q307" s="17">
        <f>(P307+'Advanced - Home'!$S$33)/2</f>
        <v>99.222845567206861</v>
      </c>
      <c r="R307" s="31">
        <f t="shared" ref="R307" si="2785">AVERAGE(H307,L306)</f>
        <v>0.53150000000000008</v>
      </c>
      <c r="S307" s="31">
        <f t="shared" ref="S307" si="2786">AVERAGE(I307,M306)</f>
        <v>0.247</v>
      </c>
      <c r="T307" s="31">
        <f t="shared" ref="T307" si="2787">AVERAGE(J307,N306)</f>
        <v>0.13550000000000001</v>
      </c>
      <c r="U307" s="31">
        <f t="shared" ref="U307" si="2788">AVERAGE(K307,O306)</f>
        <v>0.24149999999999999</v>
      </c>
      <c r="V307" s="17">
        <f>Q307*Q306/'Advanced - Road'!$S$33</f>
        <v>99.192806770983466</v>
      </c>
      <c r="W307" s="17">
        <f t="shared" ref="W307" si="2789">W306</f>
        <v>99.19487457019369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111</v>
      </c>
      <c r="Z307" s="19">
        <f t="shared" ref="Z307" si="2790">-Z306</f>
        <v>-3</v>
      </c>
      <c r="AA307" s="19">
        <f t="shared" ref="AA307" si="2791">AA306</f>
        <v>219</v>
      </c>
      <c r="AB307" s="4"/>
      <c r="AC307" s="4"/>
      <c r="AD307" s="4">
        <f t="shared" si="2581"/>
        <v>111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0.53500000000000003</v>
      </c>
      <c r="I308" s="32">
        <f>VLOOKUP($C308,'Four Factors - Road'!$B:$O,8,FALSE)</f>
        <v>0.28299999999999997</v>
      </c>
      <c r="J308" s="32">
        <f>VLOOKUP($C308,'Four Factors - Road'!$B:$O,9,FALSE)/100</f>
        <v>0.14300000000000002</v>
      </c>
      <c r="K308" s="32">
        <f>VLOOKUP($C308,'Four Factors - Road'!$B:$O,10,FALSE)/100</f>
        <v>0.20899999999999999</v>
      </c>
      <c r="L308" s="32">
        <f>VLOOKUP($C308,'Four Factors - Road'!$B:$O,11,FALSE)/100</f>
        <v>0.53200000000000003</v>
      </c>
      <c r="M308" s="32">
        <f>VLOOKUP($C308,'Four Factors - Road'!$B:$O,12,FALSE)</f>
        <v>0.23300000000000001</v>
      </c>
      <c r="N308" s="32">
        <f>VLOOKUP($C308,'Four Factors - Road'!$B:$O,13,FALSE)/100</f>
        <v>0.13100000000000001</v>
      </c>
      <c r="O308" s="32">
        <f>VLOOKUP($C308,'Four Factors - Road'!$B:$O,14,FALSE)/100</f>
        <v>0.254</v>
      </c>
      <c r="P308" s="21">
        <f>VLOOKUP($C308,'Advanced - Road'!B:T,18,FALSE)</f>
        <v>98.72</v>
      </c>
      <c r="Q308" s="21">
        <f>(P308+'Advanced - Road'!$S$33)/2</f>
        <v>98.74990467111536</v>
      </c>
      <c r="R308" s="32">
        <f t="shared" ref="R308" si="2793">AVERAGE(H308,L309)</f>
        <v>0.51950000000000007</v>
      </c>
      <c r="S308" s="32">
        <f t="shared" ref="S308" si="2794">AVERAGE(I308,M309)</f>
        <v>0.24049999999999999</v>
      </c>
      <c r="T308" s="32">
        <f t="shared" ref="T308" si="2795">AVERAGE(J308,N309)</f>
        <v>0.13700000000000001</v>
      </c>
      <c r="U308" s="32">
        <f t="shared" ref="U308" si="2796">AVERAGE(K308,O309)</f>
        <v>0.20350000000000001</v>
      </c>
      <c r="V308" s="21">
        <f>Q308*Q309/'Advanced - Home'!$S$33</f>
        <v>98.507122501372336</v>
      </c>
      <c r="W308" s="21">
        <f t="shared" ref="W308" si="2797">AVERAGE(V308:V309)</f>
        <v>98.505069081728095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4</v>
      </c>
      <c r="AA308" s="23">
        <f t="shared" ref="AA308" si="2799">Y308+Y309</f>
        <v>216</v>
      </c>
      <c r="AB308" s="22">
        <f t="shared" ref="AB308" si="2800">D308-Z308</f>
        <v>-4</v>
      </c>
      <c r="AC308" s="22">
        <f t="shared" ref="AC308" si="2801">AA308-E308</f>
        <v>216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0.504</v>
      </c>
      <c r="I309" s="32">
        <f>VLOOKUP($C309,'Four Factors - Home'!$B:$O,8,FALSE)</f>
        <v>0.29599999999999999</v>
      </c>
      <c r="J309" s="32">
        <f>VLOOKUP($C309,'Four Factors - Home'!$B:$O,9,FALSE)/100</f>
        <v>0.114</v>
      </c>
      <c r="K309" s="32">
        <f>VLOOKUP($C309,'Four Factors - Home'!$B:$O,10,FALSE)/100</f>
        <v>0.20499999999999999</v>
      </c>
      <c r="L309" s="32">
        <f>VLOOKUP($C309,'Four Factors - Home'!$B:$O,11,FALSE)/100</f>
        <v>0.504</v>
      </c>
      <c r="M309" s="32">
        <f>VLOOKUP($C309,'Four Factors - Home'!$B:$O,12,FALSE)</f>
        <v>0.19800000000000001</v>
      </c>
      <c r="N309" s="32">
        <f>VLOOKUP($C309,'Four Factors - Home'!$B:$O,13,FALSE)/100</f>
        <v>0.13100000000000001</v>
      </c>
      <c r="O309" s="32">
        <f>VLOOKUP($C309,'Four Factors - Home'!$B:$O,14,FALSE)/100</f>
        <v>0.19800000000000001</v>
      </c>
      <c r="P309" s="21">
        <f>VLOOKUP($C309,'Advanced - Home'!B:T,18,FALSE)</f>
        <v>98.29</v>
      </c>
      <c r="Q309" s="21">
        <f>(P309+'Advanced - Home'!$S$33)/2</f>
        <v>98.532845567206863</v>
      </c>
      <c r="R309" s="32">
        <f t="shared" ref="R309" si="2805">AVERAGE(H309,L308)</f>
        <v>0.51800000000000002</v>
      </c>
      <c r="S309" s="32">
        <f t="shared" ref="S309" si="2806">AVERAGE(I309,M308)</f>
        <v>0.26450000000000001</v>
      </c>
      <c r="T309" s="32">
        <f t="shared" ref="T309" si="2807">AVERAGE(J309,N308)</f>
        <v>0.1225</v>
      </c>
      <c r="U309" s="32">
        <f t="shared" ref="U309" si="2808">AVERAGE(K309,O308)</f>
        <v>0.22949999999999998</v>
      </c>
      <c r="V309" s="21">
        <f>Q309*Q308/'Advanced - Road'!$S$33</f>
        <v>98.503015662083868</v>
      </c>
      <c r="W309" s="21">
        <f t="shared" ref="W309" si="2809">W308</f>
        <v>98.505069081728095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110</v>
      </c>
      <c r="Z309" s="23">
        <f t="shared" ref="Z309" si="2810">-Z308</f>
        <v>-4</v>
      </c>
      <c r="AA309" s="23">
        <f t="shared" ref="AA309" si="2811">AA308</f>
        <v>216</v>
      </c>
      <c r="AB309" s="22"/>
      <c r="AC309" s="22"/>
      <c r="AD309" s="22">
        <f t="shared" si="2581"/>
        <v>110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0.53500000000000003</v>
      </c>
      <c r="I310" s="31">
        <f>VLOOKUP($C310,'Four Factors - Road'!$B:$O,8,FALSE)</f>
        <v>0.28299999999999997</v>
      </c>
      <c r="J310" s="31">
        <f>VLOOKUP($C310,'Four Factors - Road'!$B:$O,9,FALSE)/100</f>
        <v>0.14300000000000002</v>
      </c>
      <c r="K310" s="31">
        <f>VLOOKUP($C310,'Four Factors - Road'!$B:$O,10,FALSE)/100</f>
        <v>0.20899999999999999</v>
      </c>
      <c r="L310" s="31">
        <f>VLOOKUP($C310,'Four Factors - Road'!$B:$O,11,FALSE)/100</f>
        <v>0.53200000000000003</v>
      </c>
      <c r="M310" s="31">
        <f>VLOOKUP($C310,'Four Factors - Road'!$B:$O,12,FALSE)</f>
        <v>0.23300000000000001</v>
      </c>
      <c r="N310" s="31">
        <f>VLOOKUP($C310,'Four Factors - Road'!$B:$O,13,FALSE)/100</f>
        <v>0.13100000000000001</v>
      </c>
      <c r="O310" s="31">
        <f>VLOOKUP($C310,'Four Factors - Road'!$B:$O,14,FALSE)/100</f>
        <v>0.254</v>
      </c>
      <c r="P310" s="17">
        <f>VLOOKUP($C310,'Advanced - Road'!B:T,18,FALSE)</f>
        <v>98.72</v>
      </c>
      <c r="Q310" s="17">
        <f>(P310+'Advanced - Road'!$S$33)/2</f>
        <v>98.74990467111536</v>
      </c>
      <c r="R310" s="31">
        <f t="shared" ref="R310" si="2813">AVERAGE(H310,L311)</f>
        <v>0.52449999999999997</v>
      </c>
      <c r="S310" s="31">
        <f t="shared" ref="S310" si="2814">AVERAGE(I310,M311)</f>
        <v>0.255</v>
      </c>
      <c r="T310" s="31">
        <f t="shared" ref="T310" si="2815">AVERAGE(J310,N311)</f>
        <v>0.14050000000000001</v>
      </c>
      <c r="U310" s="31">
        <f t="shared" ref="U310" si="2816">AVERAGE(K310,O311)</f>
        <v>0.21000000000000002</v>
      </c>
      <c r="V310" s="17">
        <f>Q310*Q311/'Advanced - Home'!$S$33</f>
        <v>98.097229536310095</v>
      </c>
      <c r="W310" s="17">
        <f t="shared" ref="W310" si="2817">AVERAGE(V310:V311)</f>
        <v>98.09518466104565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</v>
      </c>
      <c r="I311" s="31">
        <f>VLOOKUP($C311,'Four Factors - Home'!$B:$O,8,FALSE)</f>
        <v>0.27500000000000002</v>
      </c>
      <c r="J311" s="31">
        <f>VLOOKUP($C311,'Four Factors - Home'!$B:$O,9,FALSE)/100</f>
        <v>0.13100000000000001</v>
      </c>
      <c r="K311" s="31">
        <f>VLOOKUP($C311,'Four Factors - Home'!$B:$O,10,FALSE)/100</f>
        <v>0.28999999999999998</v>
      </c>
      <c r="L311" s="31">
        <f>VLOOKUP($C311,'Four Factors - Home'!$B:$O,11,FALSE)/100</f>
        <v>0.51400000000000001</v>
      </c>
      <c r="M311" s="31">
        <f>VLOOKUP($C311,'Four Factors - Home'!$B:$O,12,FALSE)</f>
        <v>0.22700000000000001</v>
      </c>
      <c r="N311" s="31">
        <f>VLOOKUP($C311,'Four Factors - Home'!$B:$O,13,FALSE)/100</f>
        <v>0.13800000000000001</v>
      </c>
      <c r="O311" s="31">
        <f>VLOOKUP($C311,'Four Factors - Home'!$B:$O,14,FALSE)/100</f>
        <v>0.21100000000000002</v>
      </c>
      <c r="P311" s="17">
        <f>VLOOKUP($C311,'Advanced - Home'!B:T,18,FALSE)</f>
        <v>97.47</v>
      </c>
      <c r="Q311" s="17">
        <f>(P311+'Advanced - Home'!$S$33)/2</f>
        <v>98.122845567206866</v>
      </c>
      <c r="R311" s="31">
        <f t="shared" ref="R311" si="2825">AVERAGE(H311,L310)</f>
        <v>0.501</v>
      </c>
      <c r="S311" s="31">
        <f t="shared" ref="S311" si="2826">AVERAGE(I311,M310)</f>
        <v>0.254</v>
      </c>
      <c r="T311" s="31">
        <f t="shared" ref="T311" si="2827">AVERAGE(J311,N310)</f>
        <v>0.13100000000000001</v>
      </c>
      <c r="U311" s="31">
        <f t="shared" ref="U311" si="2828">AVERAGE(K311,O310)</f>
        <v>0.27200000000000002</v>
      </c>
      <c r="V311" s="17">
        <f>Q311*Q310/'Advanced - Road'!$S$33</f>
        <v>98.093139785781204</v>
      </c>
      <c r="W311" s="17">
        <f t="shared" ref="W311" si="2829">W310</f>
        <v>98.09518466104565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0.53500000000000003</v>
      </c>
      <c r="I312" s="32">
        <f>VLOOKUP($C312,'Four Factors - Road'!$B:$O,8,FALSE)</f>
        <v>0.28299999999999997</v>
      </c>
      <c r="J312" s="32">
        <f>VLOOKUP($C312,'Four Factors - Road'!$B:$O,9,FALSE)/100</f>
        <v>0.14300000000000002</v>
      </c>
      <c r="K312" s="32">
        <f>VLOOKUP($C312,'Four Factors - Road'!$B:$O,10,FALSE)/100</f>
        <v>0.20899999999999999</v>
      </c>
      <c r="L312" s="32">
        <f>VLOOKUP($C312,'Four Factors - Road'!$B:$O,11,FALSE)/100</f>
        <v>0.53200000000000003</v>
      </c>
      <c r="M312" s="32">
        <f>VLOOKUP($C312,'Four Factors - Road'!$B:$O,12,FALSE)</f>
        <v>0.23300000000000001</v>
      </c>
      <c r="N312" s="32">
        <f>VLOOKUP($C312,'Four Factors - Road'!$B:$O,13,FALSE)/100</f>
        <v>0.13100000000000001</v>
      </c>
      <c r="O312" s="32">
        <f>VLOOKUP($C312,'Four Factors - Road'!$B:$O,14,FALSE)/100</f>
        <v>0.254</v>
      </c>
      <c r="P312" s="21">
        <f>VLOOKUP($C312,'Advanced - Road'!B:T,18,FALSE)</f>
        <v>98.72</v>
      </c>
      <c r="Q312" s="21">
        <f>(P312+'Advanced - Road'!$S$33)/2</f>
        <v>98.74990467111536</v>
      </c>
      <c r="R312" s="32">
        <f t="shared" ref="R312" si="2833">AVERAGE(H312,L313)</f>
        <v>0.51550000000000007</v>
      </c>
      <c r="S312" s="32">
        <f t="shared" ref="S312" si="2834">AVERAGE(I312,M313)</f>
        <v>0.2465</v>
      </c>
      <c r="T312" s="32">
        <f t="shared" ref="T312" si="2835">AVERAGE(J312,N313)</f>
        <v>0.13450000000000001</v>
      </c>
      <c r="U312" s="32">
        <f t="shared" ref="U312" si="2836">AVERAGE(K312,O313)</f>
        <v>0.2225</v>
      </c>
      <c r="V312" s="21">
        <f>Q312*Q313/'Advanced - Home'!$S$33</f>
        <v>98.612095089985814</v>
      </c>
      <c r="W312" s="21">
        <f t="shared" ref="W312" si="2837">AVERAGE(V312:V313)</f>
        <v>98.61003948214676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107</v>
      </c>
      <c r="Z312" s="23">
        <f t="shared" ref="Z312" si="2838">Y313-Y312</f>
        <v>6</v>
      </c>
      <c r="AA312" s="23">
        <f t="shared" ref="AA312" si="2839">Y312+Y313</f>
        <v>220</v>
      </c>
      <c r="AB312" s="22">
        <f t="shared" ref="AB312" si="2840">D312-Z312</f>
        <v>-6</v>
      </c>
      <c r="AC312" s="22">
        <f t="shared" ref="AC312" si="2841">AA312-E312</f>
        <v>220</v>
      </c>
      <c r="AD312" s="22">
        <f t="shared" si="2581"/>
        <v>107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0.55700000000000005</v>
      </c>
      <c r="I313" s="32">
        <f>VLOOKUP($C313,'Four Factors - Home'!$B:$O,8,FALSE)</f>
        <v>0.28000000000000003</v>
      </c>
      <c r="J313" s="32">
        <f>VLOOKUP($C313,'Four Factors - Home'!$B:$O,9,FALSE)/100</f>
        <v>0.13</v>
      </c>
      <c r="K313" s="32">
        <f>VLOOKUP($C313,'Four Factors - Home'!$B:$O,10,FALSE)/100</f>
        <v>0.23399999999999999</v>
      </c>
      <c r="L313" s="32">
        <f>VLOOKUP($C313,'Four Factors - Home'!$B:$O,11,FALSE)/100</f>
        <v>0.496</v>
      </c>
      <c r="M313" s="32">
        <f>VLOOKUP($C313,'Four Factors - Home'!$B:$O,12,FALSE)</f>
        <v>0.21</v>
      </c>
      <c r="N313" s="32">
        <f>VLOOKUP($C313,'Four Factors - Home'!$B:$O,13,FALSE)/100</f>
        <v>0.126</v>
      </c>
      <c r="O313" s="32">
        <f>VLOOKUP($C313,'Four Factors - Home'!$B:$O,14,FALSE)/100</f>
        <v>0.23600000000000002</v>
      </c>
      <c r="P313" s="21">
        <f>VLOOKUP($C313,'Advanced - Home'!B:T,18,FALSE)</f>
        <v>98.5</v>
      </c>
      <c r="Q313" s="21">
        <f>(P313+'Advanced - Home'!$S$33)/2</f>
        <v>98.637845567206853</v>
      </c>
      <c r="R313" s="32">
        <f t="shared" ref="R313" si="2845">AVERAGE(H313,L312)</f>
        <v>0.54449999999999998</v>
      </c>
      <c r="S313" s="32">
        <f t="shared" ref="S313" si="2846">AVERAGE(I313,M312)</f>
        <v>0.25650000000000001</v>
      </c>
      <c r="T313" s="32">
        <f t="shared" ref="T313" si="2847">AVERAGE(J313,N312)</f>
        <v>0.1305</v>
      </c>
      <c r="U313" s="32">
        <f t="shared" ref="U313" si="2848">AVERAGE(K313,O312)</f>
        <v>0.24399999999999999</v>
      </c>
      <c r="V313" s="21">
        <f>Q313*Q312/'Advanced - Road'!$S$33</f>
        <v>98.607983874307706</v>
      </c>
      <c r="W313" s="21">
        <f t="shared" ref="W313" si="2849">W312</f>
        <v>98.61003948214676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-6</v>
      </c>
      <c r="AA313" s="23">
        <f t="shared" ref="AA313" si="2851">AA312</f>
        <v>220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0.53500000000000003</v>
      </c>
      <c r="I314" s="31">
        <f>VLOOKUP($C314,'Four Factors - Road'!$B:$O,8,FALSE)</f>
        <v>0.28299999999999997</v>
      </c>
      <c r="J314" s="31">
        <f>VLOOKUP($C314,'Four Factors - Road'!$B:$O,9,FALSE)/100</f>
        <v>0.14300000000000002</v>
      </c>
      <c r="K314" s="31">
        <f>VLOOKUP($C314,'Four Factors - Road'!$B:$O,10,FALSE)/100</f>
        <v>0.20899999999999999</v>
      </c>
      <c r="L314" s="31">
        <f>VLOOKUP($C314,'Four Factors - Road'!$B:$O,11,FALSE)/100</f>
        <v>0.53200000000000003</v>
      </c>
      <c r="M314" s="31">
        <f>VLOOKUP($C314,'Four Factors - Road'!$B:$O,12,FALSE)</f>
        <v>0.23300000000000001</v>
      </c>
      <c r="N314" s="31">
        <f>VLOOKUP($C314,'Four Factors - Road'!$B:$O,13,FALSE)/100</f>
        <v>0.13100000000000001</v>
      </c>
      <c r="O314" s="31">
        <f>VLOOKUP($C314,'Four Factors - Road'!$B:$O,14,FALSE)/100</f>
        <v>0.254</v>
      </c>
      <c r="P314" s="17">
        <f>VLOOKUP($C314,'Advanced - Road'!B:T,18,FALSE)</f>
        <v>98.72</v>
      </c>
      <c r="Q314" s="17">
        <f>(P314+'Advanced - Road'!$S$33)/2</f>
        <v>98.74990467111536</v>
      </c>
      <c r="R314" s="31">
        <f t="shared" ref="R314" si="2853">AVERAGE(H314,L315)</f>
        <v>0.51900000000000002</v>
      </c>
      <c r="S314" s="31">
        <f t="shared" ref="S314" si="2854">AVERAGE(I314,M315)</f>
        <v>0.27900000000000003</v>
      </c>
      <c r="T314" s="31">
        <f t="shared" ref="T314" si="2855">AVERAGE(J314,N315)</f>
        <v>0.15000000000000002</v>
      </c>
      <c r="U314" s="31">
        <f t="shared" ref="U314" si="2856">AVERAGE(K314,O315)</f>
        <v>0.215</v>
      </c>
      <c r="V314" s="17">
        <f>Q314*Q315/'Advanced - Home'!$S$33</f>
        <v>96.362682476839367</v>
      </c>
      <c r="W314" s="17">
        <f t="shared" ref="W314" si="2857">AVERAGE(V314:V315)</f>
        <v>96.360673758889391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0.51500000000000001</v>
      </c>
      <c r="I315" s="31">
        <f>VLOOKUP($C315,'Four Factors - Home'!$B:$O,8,FALSE)</f>
        <v>0.255</v>
      </c>
      <c r="J315" s="31">
        <f>VLOOKUP($C315,'Four Factors - Home'!$B:$O,9,FALSE)/100</f>
        <v>0.129</v>
      </c>
      <c r="K315" s="31">
        <f>VLOOKUP($C315,'Four Factors - Home'!$B:$O,10,FALSE)/100</f>
        <v>0.188</v>
      </c>
      <c r="L315" s="31">
        <f>VLOOKUP($C315,'Four Factors - Home'!$B:$O,11,FALSE)/100</f>
        <v>0.503</v>
      </c>
      <c r="M315" s="31">
        <f>VLOOKUP($C315,'Four Factors - Home'!$B:$O,12,FALSE)</f>
        <v>0.27500000000000002</v>
      </c>
      <c r="N315" s="31">
        <f>VLOOKUP($C315,'Four Factors - Home'!$B:$O,13,FALSE)/100</f>
        <v>0.157</v>
      </c>
      <c r="O315" s="31">
        <f>VLOOKUP($C315,'Four Factors - Home'!$B:$O,14,FALSE)/100</f>
        <v>0.221</v>
      </c>
      <c r="P315" s="17">
        <f>VLOOKUP($C315,'Advanced - Home'!B:T,18,FALSE)</f>
        <v>94</v>
      </c>
      <c r="Q315" s="17">
        <f>(P315+'Advanced - Home'!$S$33)/2</f>
        <v>96.387845567206853</v>
      </c>
      <c r="R315" s="31">
        <f t="shared" ref="R315" si="2865">AVERAGE(H315,L314)</f>
        <v>0.52350000000000008</v>
      </c>
      <c r="S315" s="31">
        <f t="shared" ref="S315" si="2866">AVERAGE(I315,M314)</f>
        <v>0.24399999999999999</v>
      </c>
      <c r="T315" s="31">
        <f t="shared" ref="T315" si="2867">AVERAGE(J315,N314)</f>
        <v>0.13</v>
      </c>
      <c r="U315" s="31">
        <f t="shared" ref="U315" si="2868">AVERAGE(K315,O314)</f>
        <v>0.221</v>
      </c>
      <c r="V315" s="17">
        <f>Q315*Q314/'Advanced - Road'!$S$33</f>
        <v>96.358665040939414</v>
      </c>
      <c r="W315" s="17">
        <f t="shared" ref="W315" si="2869">W314</f>
        <v>96.360673758889391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0.53500000000000003</v>
      </c>
      <c r="I316" s="32">
        <f>VLOOKUP($C316,'Four Factors - Road'!$B:$O,8,FALSE)</f>
        <v>0.28299999999999997</v>
      </c>
      <c r="J316" s="32">
        <f>VLOOKUP($C316,'Four Factors - Road'!$B:$O,9,FALSE)/100</f>
        <v>0.14300000000000002</v>
      </c>
      <c r="K316" s="32">
        <f>VLOOKUP($C316,'Four Factors - Road'!$B:$O,10,FALSE)/100</f>
        <v>0.20899999999999999</v>
      </c>
      <c r="L316" s="32">
        <f>VLOOKUP($C316,'Four Factors - Road'!$B:$O,11,FALSE)/100</f>
        <v>0.53200000000000003</v>
      </c>
      <c r="M316" s="32">
        <f>VLOOKUP($C316,'Four Factors - Road'!$B:$O,12,FALSE)</f>
        <v>0.23300000000000001</v>
      </c>
      <c r="N316" s="32">
        <f>VLOOKUP($C316,'Four Factors - Road'!$B:$O,13,FALSE)/100</f>
        <v>0.13100000000000001</v>
      </c>
      <c r="O316" s="32">
        <f>VLOOKUP($C316,'Four Factors - Road'!$B:$O,14,FALSE)/100</f>
        <v>0.254</v>
      </c>
      <c r="P316" s="21">
        <f>VLOOKUP($C316,'Advanced - Road'!B:T,18,FALSE)</f>
        <v>98.72</v>
      </c>
      <c r="Q316" s="21">
        <f>(P316+'Advanced - Road'!$S$33)/2</f>
        <v>98.74990467111536</v>
      </c>
      <c r="R316" s="32">
        <f t="shared" ref="R316" si="2873">AVERAGE(H316,L317)</f>
        <v>0.53350000000000009</v>
      </c>
      <c r="S316" s="32">
        <f t="shared" ref="S316" si="2874">AVERAGE(I316,M317)</f>
        <v>0.26900000000000002</v>
      </c>
      <c r="T316" s="32">
        <f t="shared" ref="T316" si="2875">AVERAGE(J316,N317)</f>
        <v>0.1305</v>
      </c>
      <c r="U316" s="32">
        <f t="shared" ref="U316" si="2876">AVERAGE(K316,O317)</f>
        <v>0.21000000000000002</v>
      </c>
      <c r="V316" s="21">
        <f>Q316*Q317/'Advanced - Home'!$S$33</f>
        <v>99.411886241326798</v>
      </c>
      <c r="W316" s="21">
        <f t="shared" ref="W316" si="2877">AVERAGE(V316:V317)</f>
        <v>99.409813961527178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0.54500000000000004</v>
      </c>
      <c r="I317" s="32">
        <f>VLOOKUP($C317,'Four Factors - Home'!$B:$O,8,FALSE)</f>
        <v>0.28699999999999998</v>
      </c>
      <c r="J317" s="32">
        <f>VLOOKUP($C317,'Four Factors - Home'!$B:$O,9,FALSE)/100</f>
        <v>0.14599999999999999</v>
      </c>
      <c r="K317" s="32">
        <f>VLOOKUP($C317,'Four Factors - Home'!$B:$O,10,FALSE)/100</f>
        <v>0.27399999999999997</v>
      </c>
      <c r="L317" s="32">
        <f>VLOOKUP($C317,'Four Factors - Home'!$B:$O,11,FALSE)/100</f>
        <v>0.53200000000000003</v>
      </c>
      <c r="M317" s="32">
        <f>VLOOKUP($C317,'Four Factors - Home'!$B:$O,12,FALSE)</f>
        <v>0.255</v>
      </c>
      <c r="N317" s="32">
        <f>VLOOKUP($C317,'Four Factors - Home'!$B:$O,13,FALSE)/100</f>
        <v>0.11800000000000001</v>
      </c>
      <c r="O317" s="32">
        <f>VLOOKUP($C317,'Four Factors - Home'!$B:$O,14,FALSE)/100</f>
        <v>0.21100000000000002</v>
      </c>
      <c r="P317" s="21">
        <f>VLOOKUP($C317,'Advanced - Home'!B:T,18,FALSE)</f>
        <v>100.1</v>
      </c>
      <c r="Q317" s="21">
        <f>(P317+'Advanced - Home'!$S$33)/2</f>
        <v>99.437845567206864</v>
      </c>
      <c r="R317" s="32">
        <f t="shared" ref="R317" si="2885">AVERAGE(H317,L316)</f>
        <v>0.53849999999999998</v>
      </c>
      <c r="S317" s="32">
        <f t="shared" ref="S317" si="2886">AVERAGE(I317,M316)</f>
        <v>0.26</v>
      </c>
      <c r="T317" s="32">
        <f t="shared" ref="T317" si="2887">AVERAGE(J317,N316)</f>
        <v>0.13850000000000001</v>
      </c>
      <c r="U317" s="32">
        <f t="shared" ref="U317" si="2888">AVERAGE(K317,O316)</f>
        <v>0.26400000000000001</v>
      </c>
      <c r="V317" s="21">
        <f>Q317*Q316/'Advanced - Road'!$S$33</f>
        <v>99.407741681727558</v>
      </c>
      <c r="W317" s="21">
        <f t="shared" ref="W317" si="2889">W316</f>
        <v>99.409813961527178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0.53500000000000003</v>
      </c>
      <c r="I318" s="31">
        <f>VLOOKUP($C318,'Four Factors - Road'!$B:$O,8,FALSE)</f>
        <v>0.28299999999999997</v>
      </c>
      <c r="J318" s="31">
        <f>VLOOKUP($C318,'Four Factors - Road'!$B:$O,9,FALSE)/100</f>
        <v>0.14300000000000002</v>
      </c>
      <c r="K318" s="31">
        <f>VLOOKUP($C318,'Four Factors - Road'!$B:$O,10,FALSE)/100</f>
        <v>0.20899999999999999</v>
      </c>
      <c r="L318" s="31">
        <f>VLOOKUP($C318,'Four Factors - Road'!$B:$O,11,FALSE)/100</f>
        <v>0.53200000000000003</v>
      </c>
      <c r="M318" s="31">
        <f>VLOOKUP($C318,'Four Factors - Road'!$B:$O,12,FALSE)</f>
        <v>0.23300000000000001</v>
      </c>
      <c r="N318" s="31">
        <f>VLOOKUP($C318,'Four Factors - Road'!$B:$O,13,FALSE)/100</f>
        <v>0.13100000000000001</v>
      </c>
      <c r="O318" s="31">
        <f>VLOOKUP($C318,'Four Factors - Road'!$B:$O,14,FALSE)/100</f>
        <v>0.254</v>
      </c>
      <c r="P318" s="17">
        <f>VLOOKUP($C318,'Advanced - Road'!B:T,18,FALSE)</f>
        <v>98.72</v>
      </c>
      <c r="Q318" s="17">
        <f>(P318+'Advanced - Road'!$S$33)/2</f>
        <v>98.74990467111536</v>
      </c>
      <c r="R318" s="31">
        <f t="shared" ref="R318" si="2893">AVERAGE(H318,L319)</f>
        <v>0.51200000000000001</v>
      </c>
      <c r="S318" s="31">
        <f t="shared" ref="S318" si="2894">AVERAGE(I318,M319)</f>
        <v>0.27449999999999997</v>
      </c>
      <c r="T318" s="31">
        <f t="shared" ref="T318" si="2895">AVERAGE(J318,N319)</f>
        <v>0.13950000000000001</v>
      </c>
      <c r="U318" s="31">
        <f t="shared" ref="U318" si="2896">AVERAGE(K318,O319)</f>
        <v>0.19850000000000001</v>
      </c>
      <c r="V318" s="17">
        <f>Q318*Q319/'Advanced - Home'!$S$33</f>
        <v>98.357161660495905</v>
      </c>
      <c r="W318" s="17">
        <f t="shared" ref="W318" si="2897">AVERAGE(V318:V319)</f>
        <v>98.355111366844284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105</v>
      </c>
      <c r="Z318" s="19">
        <f t="shared" ref="Z318" si="2898">Y319-Y318</f>
        <v>4</v>
      </c>
      <c r="AA318" s="19">
        <f t="shared" ref="AA318" si="2899">Y318+Y319</f>
        <v>214</v>
      </c>
      <c r="AB318" s="4">
        <f t="shared" ref="AB318" si="2900">D318-Z318</f>
        <v>-4</v>
      </c>
      <c r="AC318" s="4">
        <f t="shared" ref="AC318" si="2901">AA318-E318</f>
        <v>214</v>
      </c>
      <c r="AD318" s="4">
        <f t="shared" si="2581"/>
        <v>105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</v>
      </c>
      <c r="I319" s="31">
        <f>VLOOKUP($C319,'Four Factors - Home'!$B:$O,8,FALSE)</f>
        <v>0.22600000000000001</v>
      </c>
      <c r="J319" s="31">
        <f>VLOOKUP($C319,'Four Factors - Home'!$B:$O,9,FALSE)/100</f>
        <v>0.12</v>
      </c>
      <c r="K319" s="31">
        <f>VLOOKUP($C319,'Four Factors - Home'!$B:$O,10,FALSE)/100</f>
        <v>0.24100000000000002</v>
      </c>
      <c r="L319" s="31">
        <f>VLOOKUP($C319,'Four Factors - Home'!$B:$O,11,FALSE)/100</f>
        <v>0.48899999999999999</v>
      </c>
      <c r="M319" s="31">
        <f>VLOOKUP($C319,'Four Factors - Home'!$B:$O,12,FALSE)</f>
        <v>0.26600000000000001</v>
      </c>
      <c r="N319" s="31">
        <f>VLOOKUP($C319,'Four Factors - Home'!$B:$O,13,FALSE)/100</f>
        <v>0.13600000000000001</v>
      </c>
      <c r="O319" s="31">
        <f>VLOOKUP($C319,'Four Factors - Home'!$B:$O,14,FALSE)/100</f>
        <v>0.188</v>
      </c>
      <c r="P319" s="17">
        <f>VLOOKUP($C319,'Advanced - Home'!B:T,18,FALSE)</f>
        <v>97.99</v>
      </c>
      <c r="Q319" s="17">
        <f>(P319+'Advanced - Home'!$S$33)/2</f>
        <v>98.382845567206857</v>
      </c>
      <c r="R319" s="31">
        <f t="shared" ref="R319" si="2905">AVERAGE(H319,L318)</f>
        <v>0.51600000000000001</v>
      </c>
      <c r="S319" s="31">
        <f t="shared" ref="S319" si="2906">AVERAGE(I319,M318)</f>
        <v>0.22950000000000001</v>
      </c>
      <c r="T319" s="31">
        <f t="shared" ref="T319" si="2907">AVERAGE(J319,N318)</f>
        <v>0.1255</v>
      </c>
      <c r="U319" s="31">
        <f t="shared" ref="U319" si="2908">AVERAGE(K319,O318)</f>
        <v>0.2475</v>
      </c>
      <c r="V319" s="17">
        <f>Q319*Q318/'Advanced - Road'!$S$33</f>
        <v>98.353061073192649</v>
      </c>
      <c r="W319" s="17">
        <f t="shared" ref="W319" si="2909">W318</f>
        <v>98.355111366844284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-4</v>
      </c>
      <c r="AA319" s="19">
        <f t="shared" ref="AA319" si="2911">AA318</f>
        <v>214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0.53500000000000003</v>
      </c>
      <c r="I320" s="32">
        <f>VLOOKUP($C320,'Four Factors - Road'!$B:$O,8,FALSE)</f>
        <v>0.28299999999999997</v>
      </c>
      <c r="J320" s="32">
        <f>VLOOKUP($C320,'Four Factors - Road'!$B:$O,9,FALSE)/100</f>
        <v>0.14300000000000002</v>
      </c>
      <c r="K320" s="32">
        <f>VLOOKUP($C320,'Four Factors - Road'!$B:$O,10,FALSE)/100</f>
        <v>0.20899999999999999</v>
      </c>
      <c r="L320" s="32">
        <f>VLOOKUP($C320,'Four Factors - Road'!$B:$O,11,FALSE)/100</f>
        <v>0.53200000000000003</v>
      </c>
      <c r="M320" s="32">
        <f>VLOOKUP($C320,'Four Factors - Road'!$B:$O,12,FALSE)</f>
        <v>0.23300000000000001</v>
      </c>
      <c r="N320" s="32">
        <f>VLOOKUP($C320,'Four Factors - Road'!$B:$O,13,FALSE)/100</f>
        <v>0.13100000000000001</v>
      </c>
      <c r="O320" s="32">
        <f>VLOOKUP($C320,'Four Factors - Road'!$B:$O,14,FALSE)/100</f>
        <v>0.254</v>
      </c>
      <c r="P320" s="21">
        <f>VLOOKUP($C320,'Advanced - Road'!B:T,18,FALSE)</f>
        <v>98.72</v>
      </c>
      <c r="Q320" s="21">
        <f>(P320+'Advanced - Road'!$S$33)/2</f>
        <v>98.74990467111536</v>
      </c>
      <c r="R320" s="32">
        <f t="shared" ref="R320" si="2913">AVERAGE(H320,L321)</f>
        <v>0.505</v>
      </c>
      <c r="S320" s="32">
        <f t="shared" ref="S320" si="2914">AVERAGE(I320,M321)</f>
        <v>0.26700000000000002</v>
      </c>
      <c r="T320" s="32">
        <f t="shared" ref="T320" si="2915">AVERAGE(J320,N321)</f>
        <v>0.14400000000000002</v>
      </c>
      <c r="U320" s="32">
        <f t="shared" ref="U320" si="2916">AVERAGE(K320,O321)</f>
        <v>0.2235</v>
      </c>
      <c r="V320" s="21">
        <f>Q320*Q321/'Advanced - Home'!$S$33</f>
        <v>100.61157296833824</v>
      </c>
      <c r="W320" s="21">
        <f t="shared" ref="W320" si="2917">AVERAGE(V320:V321)</f>
        <v>100.60947568059777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107</v>
      </c>
      <c r="Z320" s="23">
        <f t="shared" ref="Z320" si="2918">Y321-Y320</f>
        <v>9</v>
      </c>
      <c r="AA320" s="23">
        <f t="shared" ref="AA320" si="2919">Y320+Y321</f>
        <v>223</v>
      </c>
      <c r="AB320" s="22">
        <f t="shared" ref="AB320" si="2920">D320-Z320</f>
        <v>-9</v>
      </c>
      <c r="AC320" s="22">
        <f t="shared" ref="AC320" si="2921">AA320-E320</f>
        <v>223</v>
      </c>
      <c r="AD320" s="22">
        <f t="shared" si="2581"/>
        <v>107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0.58599999999999997</v>
      </c>
      <c r="I321" s="32">
        <f>VLOOKUP($C321,'Four Factors - Home'!$B:$O,8,FALSE)</f>
        <v>0.255</v>
      </c>
      <c r="J321" s="32">
        <f>VLOOKUP($C321,'Four Factors - Home'!$B:$O,9,FALSE)/100</f>
        <v>0.14300000000000002</v>
      </c>
      <c r="K321" s="32">
        <f>VLOOKUP($C321,'Four Factors - Home'!$B:$O,10,FALSE)/100</f>
        <v>0.22600000000000001</v>
      </c>
      <c r="L321" s="32">
        <f>VLOOKUP($C321,'Four Factors - Home'!$B:$O,11,FALSE)/100</f>
        <v>0.47499999999999998</v>
      </c>
      <c r="M321" s="32">
        <f>VLOOKUP($C321,'Four Factors - Home'!$B:$O,12,FALSE)</f>
        <v>0.251</v>
      </c>
      <c r="N321" s="32">
        <f>VLOOKUP($C321,'Four Factors - Home'!$B:$O,13,FALSE)/100</f>
        <v>0.14499999999999999</v>
      </c>
      <c r="O321" s="32">
        <f>VLOOKUP($C321,'Four Factors - Home'!$B:$O,14,FALSE)/100</f>
        <v>0.23800000000000002</v>
      </c>
      <c r="P321" s="21">
        <f>VLOOKUP($C321,'Advanced - Home'!B:T,18,FALSE)</f>
        <v>102.5</v>
      </c>
      <c r="Q321" s="21">
        <f>(P321+'Advanced - Home'!$S$33)/2</f>
        <v>100.63784556720685</v>
      </c>
      <c r="R321" s="32">
        <f t="shared" ref="R321" si="2925">AVERAGE(H321,L320)</f>
        <v>0.55899999999999994</v>
      </c>
      <c r="S321" s="32">
        <f t="shared" ref="S321" si="2926">AVERAGE(I321,M320)</f>
        <v>0.24399999999999999</v>
      </c>
      <c r="T321" s="32">
        <f t="shared" ref="T321" si="2927">AVERAGE(J321,N320)</f>
        <v>0.13700000000000001</v>
      </c>
      <c r="U321" s="32">
        <f t="shared" ref="U321" si="2928">AVERAGE(K321,O320)</f>
        <v>0.24</v>
      </c>
      <c r="V321" s="21">
        <f>Q321*Q320/'Advanced - Road'!$S$33</f>
        <v>100.6073783928573</v>
      </c>
      <c r="W321" s="21">
        <f t="shared" ref="W321" si="2929">W320</f>
        <v>100.60947568059777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-9</v>
      </c>
      <c r="AA321" s="23">
        <f t="shared" ref="AA321" si="2931">AA320</f>
        <v>223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0.53500000000000003</v>
      </c>
      <c r="I322" s="31">
        <f>VLOOKUP($C322,'Four Factors - Road'!$B:$O,8,FALSE)</f>
        <v>0.28299999999999997</v>
      </c>
      <c r="J322" s="31">
        <f>VLOOKUP($C322,'Four Factors - Road'!$B:$O,9,FALSE)/100</f>
        <v>0.14300000000000002</v>
      </c>
      <c r="K322" s="31">
        <f>VLOOKUP($C322,'Four Factors - Road'!$B:$O,10,FALSE)/100</f>
        <v>0.20899999999999999</v>
      </c>
      <c r="L322" s="31">
        <f>VLOOKUP($C322,'Four Factors - Road'!$B:$O,11,FALSE)/100</f>
        <v>0.53200000000000003</v>
      </c>
      <c r="M322" s="31">
        <f>VLOOKUP($C322,'Four Factors - Road'!$B:$O,12,FALSE)</f>
        <v>0.23300000000000001</v>
      </c>
      <c r="N322" s="31">
        <f>VLOOKUP($C322,'Four Factors - Road'!$B:$O,13,FALSE)/100</f>
        <v>0.13100000000000001</v>
      </c>
      <c r="O322" s="31">
        <f>VLOOKUP($C322,'Four Factors - Road'!$B:$O,14,FALSE)/100</f>
        <v>0.254</v>
      </c>
      <c r="P322" s="17">
        <f>VLOOKUP($C322,'Advanced - Road'!B:T,18,FALSE)</f>
        <v>98.72</v>
      </c>
      <c r="Q322" s="17">
        <f>(P322+'Advanced - Road'!$S$33)/2</f>
        <v>98.74990467111536</v>
      </c>
      <c r="R322" s="31">
        <f t="shared" ref="R322" si="2933">AVERAGE(H322,L323)</f>
        <v>0.52500000000000002</v>
      </c>
      <c r="S322" s="31">
        <f t="shared" ref="S322" si="2934">AVERAGE(I322,M323)</f>
        <v>0.26</v>
      </c>
      <c r="T322" s="31">
        <f t="shared" ref="T322" si="2935">AVERAGE(J322,N323)</f>
        <v>0.14800000000000002</v>
      </c>
      <c r="U322" s="31">
        <f t="shared" ref="U322" si="2936">AVERAGE(K322,O323)</f>
        <v>0.22549999999999998</v>
      </c>
      <c r="V322" s="17">
        <f>Q322*Q323/'Advanced - Home'!$S$33</f>
        <v>100.59657688425061</v>
      </c>
      <c r="W322" s="17">
        <f t="shared" ref="W322" si="2937">AVERAGE(V322:V323)</f>
        <v>100.59447990910941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6</v>
      </c>
      <c r="AA322" s="19">
        <f t="shared" ref="AA322" si="2939">Y322+Y323</f>
        <v>224</v>
      </c>
      <c r="AB322" s="4">
        <f t="shared" ref="AB322" si="2940">D322-Z322</f>
        <v>-6</v>
      </c>
      <c r="AC322" s="4">
        <f t="shared" ref="AC322" si="2941">AA322-E322</f>
        <v>224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0.54700000000000004</v>
      </c>
      <c r="I323" s="31">
        <f>VLOOKUP($C323,'Four Factors - Home'!$B:$O,8,FALSE)</f>
        <v>0.316</v>
      </c>
      <c r="J323" s="31">
        <f>VLOOKUP($C323,'Four Factors - Home'!$B:$O,9,FALSE)/100</f>
        <v>0.13500000000000001</v>
      </c>
      <c r="K323" s="31">
        <f>VLOOKUP($C323,'Four Factors - Home'!$B:$O,10,FALSE)/100</f>
        <v>0.253</v>
      </c>
      <c r="L323" s="31">
        <f>VLOOKUP($C323,'Four Factors - Home'!$B:$O,11,FALSE)/100</f>
        <v>0.51500000000000001</v>
      </c>
      <c r="M323" s="31">
        <f>VLOOKUP($C323,'Four Factors - Home'!$B:$O,12,FALSE)</f>
        <v>0.23699999999999999</v>
      </c>
      <c r="N323" s="31">
        <f>VLOOKUP($C323,'Four Factors - Home'!$B:$O,13,FALSE)/100</f>
        <v>0.153</v>
      </c>
      <c r="O323" s="31">
        <f>VLOOKUP($C323,'Four Factors - Home'!$B:$O,14,FALSE)/100</f>
        <v>0.24199999999999999</v>
      </c>
      <c r="P323" s="17">
        <f>VLOOKUP($C323,'Advanced - Home'!B:T,18,FALSE)</f>
        <v>102.47</v>
      </c>
      <c r="Q323" s="17">
        <f>(P323+'Advanced - Home'!$S$33)/2</f>
        <v>100.62284556720687</v>
      </c>
      <c r="R323" s="31">
        <f t="shared" ref="R323" si="2945">AVERAGE(H323,L322)</f>
        <v>0.53950000000000009</v>
      </c>
      <c r="S323" s="31">
        <f t="shared" ref="S323" si="2946">AVERAGE(I323,M322)</f>
        <v>0.27450000000000002</v>
      </c>
      <c r="T323" s="31">
        <f t="shared" ref="T323" si="2947">AVERAGE(J323,N322)</f>
        <v>0.13300000000000001</v>
      </c>
      <c r="U323" s="31">
        <f t="shared" ref="U323" si="2948">AVERAGE(K323,O322)</f>
        <v>0.2535</v>
      </c>
      <c r="V323" s="17">
        <f>Q323*Q322/'Advanced - Road'!$S$33</f>
        <v>100.59238293396821</v>
      </c>
      <c r="W323" s="17">
        <f t="shared" ref="W323" si="2949">W322</f>
        <v>100.59447990910941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115</v>
      </c>
      <c r="Z323" s="19">
        <f t="shared" ref="Z323" si="2950">-Z322</f>
        <v>-6</v>
      </c>
      <c r="AA323" s="19">
        <f t="shared" ref="AA323" si="2951">AA322</f>
        <v>224</v>
      </c>
      <c r="AB323" s="4"/>
      <c r="AC323" s="4"/>
      <c r="AD323" s="4">
        <f t="shared" si="2581"/>
        <v>115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0.53500000000000003</v>
      </c>
      <c r="I324" s="32">
        <f>VLOOKUP($C324,'Four Factors - Road'!$B:$O,8,FALSE)</f>
        <v>0.28299999999999997</v>
      </c>
      <c r="J324" s="32">
        <f>VLOOKUP($C324,'Four Factors - Road'!$B:$O,9,FALSE)/100</f>
        <v>0.14300000000000002</v>
      </c>
      <c r="K324" s="32">
        <f>VLOOKUP($C324,'Four Factors - Road'!$B:$O,10,FALSE)/100</f>
        <v>0.20899999999999999</v>
      </c>
      <c r="L324" s="32">
        <f>VLOOKUP($C324,'Four Factors - Road'!$B:$O,11,FALSE)/100</f>
        <v>0.53200000000000003</v>
      </c>
      <c r="M324" s="32">
        <f>VLOOKUP($C324,'Four Factors - Road'!$B:$O,12,FALSE)</f>
        <v>0.23300000000000001</v>
      </c>
      <c r="N324" s="32">
        <f>VLOOKUP($C324,'Four Factors - Road'!$B:$O,13,FALSE)/100</f>
        <v>0.13100000000000001</v>
      </c>
      <c r="O324" s="32">
        <f>VLOOKUP($C324,'Four Factors - Road'!$B:$O,14,FALSE)/100</f>
        <v>0.254</v>
      </c>
      <c r="P324" s="21">
        <f>VLOOKUP($C324,'Advanced - Road'!B:T,18,FALSE)</f>
        <v>98.72</v>
      </c>
      <c r="Q324" s="21">
        <f>(P324+'Advanced - Road'!$S$33)/2</f>
        <v>98.74990467111536</v>
      </c>
      <c r="R324" s="32">
        <f t="shared" ref="R324" si="2953">AVERAGE(H324,L325)</f>
        <v>0.51400000000000001</v>
      </c>
      <c r="S324" s="32">
        <f t="shared" ref="S324" si="2954">AVERAGE(I324,M325)</f>
        <v>0.27749999999999997</v>
      </c>
      <c r="T324" s="32">
        <f t="shared" ref="T324" si="2955">AVERAGE(J324,N325)</f>
        <v>0.14450000000000002</v>
      </c>
      <c r="U324" s="32">
        <f t="shared" ref="U324" si="2956">AVERAGE(K324,O325)</f>
        <v>0.22399999999999998</v>
      </c>
      <c r="V324" s="21">
        <f>Q324*Q325/'Advanced - Home'!$S$33</f>
        <v>98.407148607454715</v>
      </c>
      <c r="W324" s="21">
        <f t="shared" ref="W324" si="2957">AVERAGE(V324:V325)</f>
        <v>98.405097271805545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106</v>
      </c>
      <c r="Z324" s="23">
        <f t="shared" ref="Z324" si="2958">Y325-Y324</f>
        <v>3</v>
      </c>
      <c r="AA324" s="23">
        <f t="shared" ref="AA324" si="2959">Y324+Y325</f>
        <v>215</v>
      </c>
      <c r="AB324" s="22">
        <f t="shared" ref="AB324" si="2960">D324-Z324</f>
        <v>-3</v>
      </c>
      <c r="AC324" s="22">
        <f t="shared" ref="AC324" si="2961">AA324-E324</f>
        <v>215</v>
      </c>
      <c r="AD324" s="22">
        <f t="shared" si="2581"/>
        <v>106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0.52500000000000002</v>
      </c>
      <c r="I325" s="32">
        <f>VLOOKUP($C325,'Four Factors - Home'!$B:$O,8,FALSE)</f>
        <v>0.251</v>
      </c>
      <c r="J325" s="32">
        <f>VLOOKUP($C325,'Four Factors - Home'!$B:$O,9,FALSE)/100</f>
        <v>0.129</v>
      </c>
      <c r="K325" s="32">
        <f>VLOOKUP($C325,'Four Factors - Home'!$B:$O,10,FALSE)/100</f>
        <v>0.19699999999999998</v>
      </c>
      <c r="L325" s="32">
        <f>VLOOKUP($C325,'Four Factors - Home'!$B:$O,11,FALSE)/100</f>
        <v>0.49299999999999999</v>
      </c>
      <c r="M325" s="32">
        <f>VLOOKUP($C325,'Four Factors - Home'!$B:$O,12,FALSE)</f>
        <v>0.27200000000000002</v>
      </c>
      <c r="N325" s="32">
        <f>VLOOKUP($C325,'Four Factors - Home'!$B:$O,13,FALSE)/100</f>
        <v>0.14599999999999999</v>
      </c>
      <c r="O325" s="32">
        <f>VLOOKUP($C325,'Four Factors - Home'!$B:$O,14,FALSE)/100</f>
        <v>0.23899999999999999</v>
      </c>
      <c r="P325" s="21">
        <f>VLOOKUP($C325,'Advanced - Home'!B:T,18,FALSE)</f>
        <v>98.09</v>
      </c>
      <c r="Q325" s="21">
        <f>(P325+'Advanced - Home'!$S$33)/2</f>
        <v>98.432845567206869</v>
      </c>
      <c r="R325" s="32">
        <f t="shared" ref="R325" si="2965">AVERAGE(H325,L324)</f>
        <v>0.52849999999999997</v>
      </c>
      <c r="S325" s="32">
        <f t="shared" ref="S325" si="2966">AVERAGE(I325,M324)</f>
        <v>0.24199999999999999</v>
      </c>
      <c r="T325" s="32">
        <f t="shared" ref="T325" si="2967">AVERAGE(J325,N324)</f>
        <v>0.13</v>
      </c>
      <c r="U325" s="32">
        <f t="shared" ref="U325" si="2968">AVERAGE(K325,O324)</f>
        <v>0.22549999999999998</v>
      </c>
      <c r="V325" s="21">
        <f>Q325*Q324/'Advanced - Road'!$S$33</f>
        <v>98.403045936156389</v>
      </c>
      <c r="W325" s="21">
        <f t="shared" ref="W325" si="2969">W324</f>
        <v>98.405097271805545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-3</v>
      </c>
      <c r="AA325" s="23">
        <f t="shared" ref="AA325" si="2971">AA324</f>
        <v>215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0.53500000000000003</v>
      </c>
      <c r="I326" s="31">
        <f>VLOOKUP($C326,'Four Factors - Road'!$B:$O,8,FALSE)</f>
        <v>0.28299999999999997</v>
      </c>
      <c r="J326" s="31">
        <f>VLOOKUP($C326,'Four Factors - Road'!$B:$O,9,FALSE)/100</f>
        <v>0.14300000000000002</v>
      </c>
      <c r="K326" s="31">
        <f>VLOOKUP($C326,'Four Factors - Road'!$B:$O,10,FALSE)/100</f>
        <v>0.20899999999999999</v>
      </c>
      <c r="L326" s="31">
        <f>VLOOKUP($C326,'Four Factors - Road'!$B:$O,11,FALSE)/100</f>
        <v>0.53200000000000003</v>
      </c>
      <c r="M326" s="31">
        <f>VLOOKUP($C326,'Four Factors - Road'!$B:$O,12,FALSE)</f>
        <v>0.23300000000000001</v>
      </c>
      <c r="N326" s="31">
        <f>VLOOKUP($C326,'Four Factors - Road'!$B:$O,13,FALSE)/100</f>
        <v>0.13100000000000001</v>
      </c>
      <c r="O326" s="31">
        <f>VLOOKUP($C326,'Four Factors - Road'!$B:$O,14,FALSE)/100</f>
        <v>0.254</v>
      </c>
      <c r="P326" s="17">
        <f>VLOOKUP($C326,'Advanced - Road'!B:T,18,FALSE)</f>
        <v>98.72</v>
      </c>
      <c r="Q326" s="17">
        <f>(P326+'Advanced - Road'!$S$33)/2</f>
        <v>98.74990467111536</v>
      </c>
      <c r="R326" s="31">
        <f t="shared" ref="R326" si="2973">AVERAGE(H326,L327)</f>
        <v>0.51100000000000001</v>
      </c>
      <c r="S326" s="31">
        <f t="shared" ref="S326" si="2974">AVERAGE(I326,M327)</f>
        <v>0.28000000000000003</v>
      </c>
      <c r="T326" s="31">
        <f t="shared" ref="T326" si="2975">AVERAGE(J326,N327)</f>
        <v>0.14500000000000002</v>
      </c>
      <c r="U326" s="31">
        <f t="shared" ref="U326" si="2976">AVERAGE(K326,O327)</f>
        <v>0.22199999999999998</v>
      </c>
      <c r="V326" s="17">
        <f>Q326*Q327/'Advanced - Home'!$S$33</f>
        <v>98.547112058939362</v>
      </c>
      <c r="W326" s="17">
        <f t="shared" ref="W326" si="2977">AVERAGE(V326:V327)</f>
        <v>98.545057805697098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6</v>
      </c>
      <c r="AA326" s="19">
        <f t="shared" ref="AA326" si="2979">Y326+Y327</f>
        <v>218</v>
      </c>
      <c r="AB326" s="4">
        <f t="shared" ref="AB326" si="2980">D326-Z326</f>
        <v>-6</v>
      </c>
      <c r="AC326" s="4">
        <f t="shared" ref="AC326" si="2981">AA326-E326</f>
        <v>218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0.31</v>
      </c>
      <c r="J327" s="31">
        <f>VLOOKUP($C327,'Four Factors - Home'!$B:$O,9,FALSE)/100</f>
        <v>0.13600000000000001</v>
      </c>
      <c r="K327" s="31">
        <f>VLOOKUP($C327,'Four Factors - Home'!$B:$O,10,FALSE)/100</f>
        <v>0.21600000000000003</v>
      </c>
      <c r="L327" s="31">
        <f>VLOOKUP($C327,'Four Factors - Home'!$B:$O,11,FALSE)/100</f>
        <v>0.48700000000000004</v>
      </c>
      <c r="M327" s="31">
        <f>VLOOKUP($C327,'Four Factors - Home'!$B:$O,12,FALSE)</f>
        <v>0.27700000000000002</v>
      </c>
      <c r="N327" s="31">
        <f>VLOOKUP($C327,'Four Factors - Home'!$B:$O,13,FALSE)/100</f>
        <v>0.14699999999999999</v>
      </c>
      <c r="O327" s="31">
        <f>VLOOKUP($C327,'Four Factors - Home'!$B:$O,14,FALSE)/100</f>
        <v>0.23499999999999999</v>
      </c>
      <c r="P327" s="17">
        <f>VLOOKUP($C327,'Advanced - Home'!B:T,18,FALSE)</f>
        <v>98.37</v>
      </c>
      <c r="Q327" s="17">
        <f>(P327+'Advanced - Home'!$S$33)/2</f>
        <v>98.572845567206855</v>
      </c>
      <c r="R327" s="31">
        <f t="shared" ref="R327" si="2985">AVERAGE(H327,L326)</f>
        <v>0.53600000000000003</v>
      </c>
      <c r="S327" s="31">
        <f t="shared" ref="S327" si="2986">AVERAGE(I327,M326)</f>
        <v>0.27150000000000002</v>
      </c>
      <c r="T327" s="31">
        <f t="shared" ref="T327" si="2987">AVERAGE(J327,N326)</f>
        <v>0.13350000000000001</v>
      </c>
      <c r="U327" s="31">
        <f t="shared" ref="U327" si="2988">AVERAGE(K327,O326)</f>
        <v>0.23500000000000001</v>
      </c>
      <c r="V327" s="17">
        <f>Q327*Q326/'Advanced - Road'!$S$33</f>
        <v>98.543003552454834</v>
      </c>
      <c r="W327" s="17">
        <f t="shared" ref="W327" si="2989">W326</f>
        <v>98.545057805697098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112</v>
      </c>
      <c r="Z327" s="19">
        <f t="shared" ref="Z327" si="2990">-Z326</f>
        <v>-6</v>
      </c>
      <c r="AA327" s="19">
        <f t="shared" ref="AA327" si="2991">AA326</f>
        <v>218</v>
      </c>
      <c r="AB327" s="4"/>
      <c r="AC327" s="4"/>
      <c r="AD327" s="4">
        <f t="shared" si="2581"/>
        <v>112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0.53500000000000003</v>
      </c>
      <c r="I328" s="32">
        <f>VLOOKUP($C328,'Four Factors - Road'!$B:$O,8,FALSE)</f>
        <v>0.28299999999999997</v>
      </c>
      <c r="J328" s="32">
        <f>VLOOKUP($C328,'Four Factors - Road'!$B:$O,9,FALSE)/100</f>
        <v>0.14300000000000002</v>
      </c>
      <c r="K328" s="32">
        <f>VLOOKUP($C328,'Four Factors - Road'!$B:$O,10,FALSE)/100</f>
        <v>0.20899999999999999</v>
      </c>
      <c r="L328" s="32">
        <f>VLOOKUP($C328,'Four Factors - Road'!$B:$O,11,FALSE)/100</f>
        <v>0.53200000000000003</v>
      </c>
      <c r="M328" s="32">
        <f>VLOOKUP($C328,'Four Factors - Road'!$B:$O,12,FALSE)</f>
        <v>0.23300000000000001</v>
      </c>
      <c r="N328" s="32">
        <f>VLOOKUP($C328,'Four Factors - Road'!$B:$O,13,FALSE)/100</f>
        <v>0.13100000000000001</v>
      </c>
      <c r="O328" s="32">
        <f>VLOOKUP($C328,'Four Factors - Road'!$B:$O,14,FALSE)/100</f>
        <v>0.254</v>
      </c>
      <c r="P328" s="21">
        <f>VLOOKUP($C328,'Advanced - Road'!B:T,18,FALSE)</f>
        <v>98.72</v>
      </c>
      <c r="Q328" s="21">
        <f>(P328+'Advanced - Road'!$S$33)/2</f>
        <v>98.74990467111536</v>
      </c>
      <c r="R328" s="32">
        <f t="shared" ref="R328" si="2993">AVERAGE(H328,L329)</f>
        <v>0.53500000000000003</v>
      </c>
      <c r="S328" s="32">
        <f t="shared" ref="S328" si="2994">AVERAGE(I328,M329)</f>
        <v>0.28000000000000003</v>
      </c>
      <c r="T328" s="32">
        <f t="shared" ref="T328" si="2995">AVERAGE(J328,N329)</f>
        <v>0.14300000000000002</v>
      </c>
      <c r="U328" s="32">
        <f t="shared" ref="U328" si="2996">AVERAGE(K328,O329)</f>
        <v>0.22049999999999997</v>
      </c>
      <c r="V328" s="21">
        <f>Q328*Q329/'Advanced - Home'!$S$33</f>
        <v>99.566845776899115</v>
      </c>
      <c r="W328" s="21">
        <f t="shared" ref="W328" si="2997">AVERAGE(V328:V329)</f>
        <v>99.564770266907132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111</v>
      </c>
      <c r="Z328" s="23">
        <f t="shared" ref="Z328" si="2998">Y329-Y328</f>
        <v>0</v>
      </c>
      <c r="AA328" s="23">
        <f t="shared" ref="AA328" si="2999">Y328+Y329</f>
        <v>222</v>
      </c>
      <c r="AB328" s="22">
        <f t="shared" ref="AB328" si="3000">D328-Z328</f>
        <v>0</v>
      </c>
      <c r="AC328" s="22">
        <f t="shared" ref="AC328" si="3001">AA328-E328</f>
        <v>222</v>
      </c>
      <c r="AD328" s="22">
        <f t="shared" si="2581"/>
        <v>111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0.51800000000000002</v>
      </c>
      <c r="I329" s="32">
        <f>VLOOKUP($C329,'Four Factors - Home'!$B:$O,8,FALSE)</f>
        <v>0.26300000000000001</v>
      </c>
      <c r="J329" s="32">
        <f>VLOOKUP($C329,'Four Factors - Home'!$B:$O,9,FALSE)/100</f>
        <v>0.14499999999999999</v>
      </c>
      <c r="K329" s="32">
        <f>VLOOKUP($C329,'Four Factors - Home'!$B:$O,10,FALSE)/100</f>
        <v>0.26100000000000001</v>
      </c>
      <c r="L329" s="32">
        <f>VLOOKUP($C329,'Four Factors - Home'!$B:$O,11,FALSE)/100</f>
        <v>0.53500000000000003</v>
      </c>
      <c r="M329" s="32">
        <f>VLOOKUP($C329,'Four Factors - Home'!$B:$O,12,FALSE)</f>
        <v>0.27700000000000002</v>
      </c>
      <c r="N329" s="32">
        <f>VLOOKUP($C329,'Four Factors - Home'!$B:$O,13,FALSE)/100</f>
        <v>0.14300000000000002</v>
      </c>
      <c r="O329" s="32">
        <f>VLOOKUP($C329,'Four Factors - Home'!$B:$O,14,FALSE)/100</f>
        <v>0.23199999999999998</v>
      </c>
      <c r="P329" s="21">
        <f>VLOOKUP($C329,'Advanced - Home'!B:T,18,FALSE)</f>
        <v>100.41</v>
      </c>
      <c r="Q329" s="21">
        <f>(P329+'Advanced - Home'!$S$33)/2</f>
        <v>99.592845567206865</v>
      </c>
      <c r="R329" s="32">
        <f t="shared" ref="R329" si="3005">AVERAGE(H329,L328)</f>
        <v>0.52500000000000002</v>
      </c>
      <c r="S329" s="32">
        <f t="shared" ref="S329" si="3006">AVERAGE(I329,M328)</f>
        <v>0.248</v>
      </c>
      <c r="T329" s="32">
        <f t="shared" ref="T329" si="3007">AVERAGE(J329,N328)</f>
        <v>0.13800000000000001</v>
      </c>
      <c r="U329" s="32">
        <f t="shared" ref="U329" si="3008">AVERAGE(K329,O328)</f>
        <v>0.25750000000000001</v>
      </c>
      <c r="V329" s="21">
        <f>Q329*Q328/'Advanced - Road'!$S$33</f>
        <v>99.56269475691515</v>
      </c>
      <c r="W329" s="21">
        <f t="shared" ref="W329" si="3009">W328</f>
        <v>99.564770266907132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111</v>
      </c>
      <c r="Z329" s="23">
        <f t="shared" ref="Z329" si="3010">-Z328</f>
        <v>0</v>
      </c>
      <c r="AA329" s="23">
        <f t="shared" ref="AA329" si="3011">AA328</f>
        <v>222</v>
      </c>
      <c r="AB329" s="22"/>
      <c r="AC329" s="22"/>
      <c r="AD329" s="22">
        <f t="shared" si="2581"/>
        <v>111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0.53500000000000003</v>
      </c>
      <c r="I330" s="31">
        <f>VLOOKUP($C330,'Four Factors - Road'!$B:$O,8,FALSE)</f>
        <v>0.28299999999999997</v>
      </c>
      <c r="J330" s="31">
        <f>VLOOKUP($C330,'Four Factors - Road'!$B:$O,9,FALSE)/100</f>
        <v>0.14300000000000002</v>
      </c>
      <c r="K330" s="31">
        <f>VLOOKUP($C330,'Four Factors - Road'!$B:$O,10,FALSE)/100</f>
        <v>0.20899999999999999</v>
      </c>
      <c r="L330" s="31">
        <f>VLOOKUP($C330,'Four Factors - Road'!$B:$O,11,FALSE)/100</f>
        <v>0.53200000000000003</v>
      </c>
      <c r="M330" s="31">
        <f>VLOOKUP($C330,'Four Factors - Road'!$B:$O,12,FALSE)</f>
        <v>0.23300000000000001</v>
      </c>
      <c r="N330" s="31">
        <f>VLOOKUP($C330,'Four Factors - Road'!$B:$O,13,FALSE)/100</f>
        <v>0.13100000000000001</v>
      </c>
      <c r="O330" s="31">
        <f>VLOOKUP($C330,'Four Factors - Road'!$B:$O,14,FALSE)/100</f>
        <v>0.254</v>
      </c>
      <c r="P330" s="17">
        <f>VLOOKUP($C330,'Advanced - Road'!B:T,18,FALSE)</f>
        <v>98.72</v>
      </c>
      <c r="Q330" s="17">
        <f>(P330+'Advanced - Road'!$S$33)/2</f>
        <v>98.74990467111536</v>
      </c>
      <c r="R330" s="31">
        <f t="shared" ref="R330" si="3013">AVERAGE(H330,L331)</f>
        <v>0.51300000000000001</v>
      </c>
      <c r="S330" s="31">
        <f t="shared" ref="S330" si="3014">AVERAGE(I330,M331)</f>
        <v>0.31850000000000001</v>
      </c>
      <c r="T330" s="31">
        <f t="shared" ref="T330" si="3015">AVERAGE(J330,N331)</f>
        <v>0.14850000000000002</v>
      </c>
      <c r="U330" s="31">
        <f t="shared" ref="U330" si="3016">AVERAGE(K330,O331)</f>
        <v>0.21049999999999999</v>
      </c>
      <c r="V330" s="17">
        <f>Q330*Q331/'Advanced - Home'!$S$33</f>
        <v>97.237454048618531</v>
      </c>
      <c r="W330" s="17">
        <f t="shared" ref="W330" si="3017">AVERAGE(V330:V331)</f>
        <v>97.235427095711685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0.47299999999999998</v>
      </c>
      <c r="I331" s="31">
        <f>VLOOKUP($C331,'Four Factors - Home'!$B:$O,8,FALSE)</f>
        <v>0.30299999999999999</v>
      </c>
      <c r="J331" s="31">
        <f>VLOOKUP($C331,'Four Factors - Home'!$B:$O,9,FALSE)/100</f>
        <v>0.14000000000000001</v>
      </c>
      <c r="K331" s="31">
        <f>VLOOKUP($C331,'Four Factors - Home'!$B:$O,10,FALSE)/100</f>
        <v>0.26500000000000001</v>
      </c>
      <c r="L331" s="31">
        <f>VLOOKUP($C331,'Four Factors - Home'!$B:$O,11,FALSE)/100</f>
        <v>0.49099999999999999</v>
      </c>
      <c r="M331" s="31">
        <f>VLOOKUP($C331,'Four Factors - Home'!$B:$O,12,FALSE)</f>
        <v>0.35399999999999998</v>
      </c>
      <c r="N331" s="31">
        <f>VLOOKUP($C331,'Four Factors - Home'!$B:$O,13,FALSE)/100</f>
        <v>0.154</v>
      </c>
      <c r="O331" s="31">
        <f>VLOOKUP($C331,'Four Factors - Home'!$B:$O,14,FALSE)/100</f>
        <v>0.21199999999999999</v>
      </c>
      <c r="P331" s="17">
        <f>VLOOKUP($C331,'Advanced - Home'!B:T,18,FALSE)</f>
        <v>95.75</v>
      </c>
      <c r="Q331" s="17">
        <f>(P331+'Advanced - Home'!$S$33)/2</f>
        <v>97.262845567206853</v>
      </c>
      <c r="R331" s="31">
        <f t="shared" ref="R331" si="3025">AVERAGE(H331,L330)</f>
        <v>0.50249999999999995</v>
      </c>
      <c r="S331" s="31">
        <f t="shared" ref="S331" si="3026">AVERAGE(I331,M330)</f>
        <v>0.26800000000000002</v>
      </c>
      <c r="T331" s="31">
        <f t="shared" ref="T331" si="3027">AVERAGE(J331,N330)</f>
        <v>0.13550000000000001</v>
      </c>
      <c r="U331" s="31">
        <f t="shared" ref="U331" si="3028">AVERAGE(K331,O330)</f>
        <v>0.25950000000000001</v>
      </c>
      <c r="V331" s="17">
        <f>Q331*Q330/'Advanced - Road'!$S$33</f>
        <v>97.233400142804854</v>
      </c>
      <c r="W331" s="17">
        <f t="shared" ref="W331" si="3029">W330</f>
        <v>97.235427095711685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0.53500000000000003</v>
      </c>
      <c r="I332" s="32">
        <f>VLOOKUP($C332,'Four Factors - Road'!$B:$O,8,FALSE)</f>
        <v>0.28299999999999997</v>
      </c>
      <c r="J332" s="32">
        <f>VLOOKUP($C332,'Four Factors - Road'!$B:$O,9,FALSE)/100</f>
        <v>0.14300000000000002</v>
      </c>
      <c r="K332" s="32">
        <f>VLOOKUP($C332,'Four Factors - Road'!$B:$O,10,FALSE)/100</f>
        <v>0.20899999999999999</v>
      </c>
      <c r="L332" s="32">
        <f>VLOOKUP($C332,'Four Factors - Road'!$B:$O,11,FALSE)/100</f>
        <v>0.53200000000000003</v>
      </c>
      <c r="M332" s="32">
        <f>VLOOKUP($C332,'Four Factors - Road'!$B:$O,12,FALSE)</f>
        <v>0.23300000000000001</v>
      </c>
      <c r="N332" s="32">
        <f>VLOOKUP($C332,'Four Factors - Road'!$B:$O,13,FALSE)/100</f>
        <v>0.13100000000000001</v>
      </c>
      <c r="O332" s="32">
        <f>VLOOKUP($C332,'Four Factors - Road'!$B:$O,14,FALSE)/100</f>
        <v>0.254</v>
      </c>
      <c r="P332" s="21">
        <f>VLOOKUP($C332,'Advanced - Road'!B:T,18,FALSE)</f>
        <v>98.72</v>
      </c>
      <c r="Q332" s="21">
        <f>(P332+'Advanced - Road'!$S$33)/2</f>
        <v>98.74990467111536</v>
      </c>
      <c r="R332" s="32">
        <f t="shared" ref="R332" si="3033">AVERAGE(H332,L333)</f>
        <v>0.51300000000000001</v>
      </c>
      <c r="S332" s="32">
        <f t="shared" ref="S332" si="3034">AVERAGE(I332,M333)</f>
        <v>0.27400000000000002</v>
      </c>
      <c r="T332" s="32">
        <f t="shared" ref="T332" si="3035">AVERAGE(J332,N333)</f>
        <v>0.13850000000000001</v>
      </c>
      <c r="U332" s="32">
        <f t="shared" ref="U332" si="3036">AVERAGE(K332,O333)</f>
        <v>0.2175</v>
      </c>
      <c r="V332" s="21">
        <f>Q332*Q333/'Advanced - Home'!$S$33</f>
        <v>98.352162965800019</v>
      </c>
      <c r="W332" s="21">
        <f t="shared" ref="W332" si="3037">AVERAGE(V332:V333)</f>
        <v>98.350112776348141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107</v>
      </c>
      <c r="Z332" s="23">
        <f t="shared" ref="Z332" si="3038">Y333-Y332</f>
        <v>4</v>
      </c>
      <c r="AA332" s="23">
        <f t="shared" ref="AA332" si="3039">Y332+Y333</f>
        <v>218</v>
      </c>
      <c r="AB332" s="22">
        <f t="shared" ref="AB332" si="3040">D332-Z332</f>
        <v>-4</v>
      </c>
      <c r="AC332" s="22">
        <f t="shared" ref="AC332" si="3041">AA332-E332</f>
        <v>218</v>
      </c>
      <c r="AD332" s="22">
        <f t="shared" si="2581"/>
        <v>107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0.53700000000000003</v>
      </c>
      <c r="I333" s="32">
        <f>VLOOKUP($C333,'Four Factors - Home'!$B:$O,8,FALSE)</f>
        <v>0.27100000000000002</v>
      </c>
      <c r="J333" s="32">
        <f>VLOOKUP($C333,'Four Factors - Home'!$B:$O,9,FALSE)/100</f>
        <v>0.13800000000000001</v>
      </c>
      <c r="K333" s="32">
        <f>VLOOKUP($C333,'Four Factors - Home'!$B:$O,10,FALSE)/100</f>
        <v>0.22699999999999998</v>
      </c>
      <c r="L333" s="32">
        <f>VLOOKUP($C333,'Four Factors - Home'!$B:$O,11,FALSE)/100</f>
        <v>0.49099999999999999</v>
      </c>
      <c r="M333" s="32">
        <f>VLOOKUP($C333,'Four Factors - Home'!$B:$O,12,FALSE)</f>
        <v>0.26500000000000001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0.22600000000000001</v>
      </c>
      <c r="P333" s="21">
        <f>VLOOKUP($C333,'Advanced - Home'!B:T,18,FALSE)</f>
        <v>97.98</v>
      </c>
      <c r="Q333" s="21">
        <f>(P333+'Advanced - Home'!$S$33)/2</f>
        <v>98.377845567206862</v>
      </c>
      <c r="R333" s="32">
        <f t="shared" ref="R333" si="3045">AVERAGE(H333,L332)</f>
        <v>0.53449999999999998</v>
      </c>
      <c r="S333" s="32">
        <f t="shared" ref="S333" si="3046">AVERAGE(I333,M332)</f>
        <v>0.252</v>
      </c>
      <c r="T333" s="32">
        <f t="shared" ref="T333" si="3047">AVERAGE(J333,N332)</f>
        <v>0.13450000000000001</v>
      </c>
      <c r="U333" s="32">
        <f t="shared" ref="U333" si="3048">AVERAGE(K333,O332)</f>
        <v>0.24049999999999999</v>
      </c>
      <c r="V333" s="21">
        <f>Q333*Q332/'Advanced - Road'!$S$33</f>
        <v>98.348062586896276</v>
      </c>
      <c r="W333" s="21">
        <f t="shared" ref="W333" si="3049">W332</f>
        <v>98.350112776348141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111</v>
      </c>
      <c r="Z333" s="23">
        <f t="shared" ref="Z333" si="3050">-Z332</f>
        <v>-4</v>
      </c>
      <c r="AA333" s="23">
        <f t="shared" ref="AA333" si="3051">AA332</f>
        <v>218</v>
      </c>
      <c r="AB333" s="22"/>
      <c r="AC333" s="22"/>
      <c r="AD333" s="22">
        <f t="shared" si="2581"/>
        <v>111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0.53500000000000003</v>
      </c>
      <c r="I334" s="31">
        <f>VLOOKUP($C334,'Four Factors - Road'!$B:$O,8,FALSE)</f>
        <v>0.28299999999999997</v>
      </c>
      <c r="J334" s="31">
        <f>VLOOKUP($C334,'Four Factors - Road'!$B:$O,9,FALSE)/100</f>
        <v>0.14300000000000002</v>
      </c>
      <c r="K334" s="31">
        <f>VLOOKUP($C334,'Four Factors - Road'!$B:$O,10,FALSE)/100</f>
        <v>0.20899999999999999</v>
      </c>
      <c r="L334" s="31">
        <f>VLOOKUP($C334,'Four Factors - Road'!$B:$O,11,FALSE)/100</f>
        <v>0.53200000000000003</v>
      </c>
      <c r="M334" s="31">
        <f>VLOOKUP($C334,'Four Factors - Road'!$B:$O,12,FALSE)</f>
        <v>0.23300000000000001</v>
      </c>
      <c r="N334" s="31">
        <f>VLOOKUP($C334,'Four Factors - Road'!$B:$O,13,FALSE)/100</f>
        <v>0.13100000000000001</v>
      </c>
      <c r="O334" s="31">
        <f>VLOOKUP($C334,'Four Factors - Road'!$B:$O,14,FALSE)/100</f>
        <v>0.254</v>
      </c>
      <c r="P334" s="17">
        <f>VLOOKUP($C334,'Advanced - Road'!B:T,18,FALSE)</f>
        <v>98.72</v>
      </c>
      <c r="Q334" s="17">
        <f>(P334+'Advanced - Road'!$S$33)/2</f>
        <v>98.74990467111536</v>
      </c>
      <c r="R334" s="31">
        <f t="shared" ref="R334" si="3053">AVERAGE(H334,L335)</f>
        <v>0.52800000000000002</v>
      </c>
      <c r="S334" s="31">
        <f t="shared" ref="S334" si="3054">AVERAGE(I334,M335)</f>
        <v>0.28999999999999998</v>
      </c>
      <c r="T334" s="31">
        <f t="shared" ref="T334" si="3055">AVERAGE(J334,N335)</f>
        <v>0.15300000000000002</v>
      </c>
      <c r="U334" s="31">
        <f t="shared" ref="U334" si="3056">AVERAGE(K334,O335)</f>
        <v>0.22149999999999997</v>
      </c>
      <c r="V334" s="17">
        <f>Q334*Q335/'Advanced - Home'!$S$33</f>
        <v>98.347164271104148</v>
      </c>
      <c r="W334" s="17">
        <f t="shared" ref="W334" si="3057">AVERAGE(V334:V335)</f>
        <v>98.345114185852026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0.53400000000000003</v>
      </c>
      <c r="I335" s="31">
        <f>VLOOKUP($C335,'Four Factors - Home'!$B:$O,8,FALSE)</f>
        <v>0.30099999999999999</v>
      </c>
      <c r="J335" s="31">
        <f>VLOOKUP($C335,'Four Factors - Home'!$B:$O,9,FALSE)/100</f>
        <v>0.14199999999999999</v>
      </c>
      <c r="K335" s="31">
        <f>VLOOKUP($C335,'Four Factors - Home'!$B:$O,10,FALSE)/100</f>
        <v>0.214</v>
      </c>
      <c r="L335" s="31">
        <f>VLOOKUP($C335,'Four Factors - Home'!$B:$O,11,FALSE)/100</f>
        <v>0.52100000000000002</v>
      </c>
      <c r="M335" s="31">
        <f>VLOOKUP($C335,'Four Factors - Home'!$B:$O,12,FALSE)</f>
        <v>0.29699999999999999</v>
      </c>
      <c r="N335" s="31">
        <f>VLOOKUP($C335,'Four Factors - Home'!$B:$O,13,FALSE)/100</f>
        <v>0.16300000000000001</v>
      </c>
      <c r="O335" s="31">
        <f>VLOOKUP($C335,'Four Factors - Home'!$B:$O,14,FALSE)/100</f>
        <v>0.23399999999999999</v>
      </c>
      <c r="P335" s="17">
        <f>VLOOKUP($C335,'Advanced - Home'!B:T,18,FALSE)</f>
        <v>97.97</v>
      </c>
      <c r="Q335" s="17">
        <f>(P335+'Advanced - Home'!$S$33)/2</f>
        <v>98.372845567206866</v>
      </c>
      <c r="R335" s="31">
        <f t="shared" ref="R335" si="3065">AVERAGE(H335,L334)</f>
        <v>0.53300000000000003</v>
      </c>
      <c r="S335" s="31">
        <f t="shared" ref="S335" si="3066">AVERAGE(I335,M334)</f>
        <v>0.26700000000000002</v>
      </c>
      <c r="T335" s="31">
        <f t="shared" ref="T335" si="3067">AVERAGE(J335,N334)</f>
        <v>0.13650000000000001</v>
      </c>
      <c r="U335" s="31">
        <f t="shared" ref="U335" si="3068">AVERAGE(K335,O334)</f>
        <v>0.23399999999999999</v>
      </c>
      <c r="V335" s="17">
        <f>Q335*Q334/'Advanced - Road'!$S$33</f>
        <v>98.343064100599904</v>
      </c>
      <c r="W335" s="17">
        <f t="shared" ref="W335" si="3069">W334</f>
        <v>98.345114185852026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0.53500000000000003</v>
      </c>
      <c r="I336" s="32">
        <f>VLOOKUP($C336,'Four Factors - Road'!$B:$O,8,FALSE)</f>
        <v>0.28299999999999997</v>
      </c>
      <c r="J336" s="32">
        <f>VLOOKUP($C336,'Four Factors - Road'!$B:$O,9,FALSE)/100</f>
        <v>0.14300000000000002</v>
      </c>
      <c r="K336" s="32">
        <f>VLOOKUP($C336,'Four Factors - Road'!$B:$O,10,FALSE)/100</f>
        <v>0.20899999999999999</v>
      </c>
      <c r="L336" s="32">
        <f>VLOOKUP($C336,'Four Factors - Road'!$B:$O,11,FALSE)/100</f>
        <v>0.53200000000000003</v>
      </c>
      <c r="M336" s="32">
        <f>VLOOKUP($C336,'Four Factors - Road'!$B:$O,12,FALSE)</f>
        <v>0.23300000000000001</v>
      </c>
      <c r="N336" s="32">
        <f>VLOOKUP($C336,'Four Factors - Road'!$B:$O,13,FALSE)/100</f>
        <v>0.13100000000000001</v>
      </c>
      <c r="O336" s="32">
        <f>VLOOKUP($C336,'Four Factors - Road'!$B:$O,14,FALSE)/100</f>
        <v>0.254</v>
      </c>
      <c r="P336" s="21">
        <f>VLOOKUP($C336,'Advanced - Road'!B:T,18,FALSE)</f>
        <v>98.72</v>
      </c>
      <c r="Q336" s="21">
        <f>(P336+'Advanced - Road'!$S$33)/2</f>
        <v>98.74990467111536</v>
      </c>
      <c r="R336" s="32">
        <f t="shared" ref="R336" si="3073">AVERAGE(H336,L337)</f>
        <v>0.53049999999999997</v>
      </c>
      <c r="S336" s="32">
        <f t="shared" ref="S336" si="3074">AVERAGE(I336,M337)</f>
        <v>0.27749999999999997</v>
      </c>
      <c r="T336" s="32">
        <f t="shared" ref="T336" si="3075">AVERAGE(J336,N337)</f>
        <v>0.14750000000000002</v>
      </c>
      <c r="U336" s="32">
        <f t="shared" ref="U336" si="3076">AVERAGE(K336,O337)</f>
        <v>0.21299999999999999</v>
      </c>
      <c r="V336" s="21">
        <f>Q336*Q337/'Advanced - Home'!$S$33</f>
        <v>97.767315686381934</v>
      </c>
      <c r="W336" s="21">
        <f t="shared" ref="W336" si="3077">AVERAGE(V336:V337)</f>
        <v>97.765277688301211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107</v>
      </c>
      <c r="Z336" s="23">
        <f t="shared" ref="Z336" si="3078">Y337-Y336</f>
        <v>3</v>
      </c>
      <c r="AA336" s="23">
        <f t="shared" ref="AA336" si="3079">Y336+Y337</f>
        <v>217</v>
      </c>
      <c r="AB336" s="22">
        <f t="shared" ref="AB336" si="3080">D336-Z336</f>
        <v>-3</v>
      </c>
      <c r="AC336" s="22">
        <f t="shared" ref="AC336" si="3081">AA336-E336</f>
        <v>217</v>
      </c>
      <c r="AD336" s="22">
        <f t="shared" si="2581"/>
        <v>107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0.29299999999999998</v>
      </c>
      <c r="J337" s="32">
        <f>VLOOKUP($C337,'Four Factors - Home'!$B:$O,9,FALSE)/100</f>
        <v>0.14899999999999999</v>
      </c>
      <c r="K337" s="32">
        <f>VLOOKUP($C337,'Four Factors - Home'!$B:$O,10,FALSE)/100</f>
        <v>0.27100000000000002</v>
      </c>
      <c r="L337" s="32">
        <f>VLOOKUP($C337,'Four Factors - Home'!$B:$O,11,FALSE)/100</f>
        <v>0.52600000000000002</v>
      </c>
      <c r="M337" s="32">
        <f>VLOOKUP($C337,'Four Factors - Home'!$B:$O,12,FALSE)</f>
        <v>0.27200000000000002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96.81</v>
      </c>
      <c r="Q337" s="21">
        <f>(P337+'Advanced - Home'!$S$33)/2</f>
        <v>97.792845567206854</v>
      </c>
      <c r="R337" s="32">
        <f t="shared" ref="R337" si="3085">AVERAGE(H337,L336)</f>
        <v>0.52800000000000002</v>
      </c>
      <c r="S337" s="32">
        <f t="shared" ref="S337" si="3086">AVERAGE(I337,M336)</f>
        <v>0.26300000000000001</v>
      </c>
      <c r="T337" s="32">
        <f t="shared" ref="T337" si="3087">AVERAGE(J337,N336)</f>
        <v>0.14000000000000001</v>
      </c>
      <c r="U337" s="32">
        <f t="shared" ref="U337" si="3088">AVERAGE(K337,O336)</f>
        <v>0.26250000000000001</v>
      </c>
      <c r="V337" s="21">
        <f>Q337*Q336/'Advanced - Road'!$S$33</f>
        <v>97.763239690220502</v>
      </c>
      <c r="W337" s="21">
        <f t="shared" ref="W337" si="3089">W336</f>
        <v>97.765277688301211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110</v>
      </c>
      <c r="Z337" s="23">
        <f t="shared" ref="Z337" si="3090">-Z336</f>
        <v>-3</v>
      </c>
      <c r="AA337" s="23">
        <f t="shared" ref="AA337" si="3091">AA336</f>
        <v>217</v>
      </c>
      <c r="AB337" s="22"/>
      <c r="AC337" s="22"/>
      <c r="AD337" s="22">
        <f t="shared" si="2581"/>
        <v>110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0.53500000000000003</v>
      </c>
      <c r="I338" s="31">
        <f>VLOOKUP($C338,'Four Factors - Road'!$B:$O,8,FALSE)</f>
        <v>0.28299999999999997</v>
      </c>
      <c r="J338" s="31">
        <f>VLOOKUP($C338,'Four Factors - Road'!$B:$O,9,FALSE)/100</f>
        <v>0.14300000000000002</v>
      </c>
      <c r="K338" s="31">
        <f>VLOOKUP($C338,'Four Factors - Road'!$B:$O,10,FALSE)/100</f>
        <v>0.20899999999999999</v>
      </c>
      <c r="L338" s="31">
        <f>VLOOKUP($C338,'Four Factors - Road'!$B:$O,11,FALSE)/100</f>
        <v>0.53200000000000003</v>
      </c>
      <c r="M338" s="31">
        <f>VLOOKUP($C338,'Four Factors - Road'!$B:$O,12,FALSE)</f>
        <v>0.23300000000000001</v>
      </c>
      <c r="N338" s="31">
        <f>VLOOKUP($C338,'Four Factors - Road'!$B:$O,13,FALSE)/100</f>
        <v>0.13100000000000001</v>
      </c>
      <c r="O338" s="31">
        <f>VLOOKUP($C338,'Four Factors - Road'!$B:$O,14,FALSE)/100</f>
        <v>0.254</v>
      </c>
      <c r="P338" s="17">
        <f>VLOOKUP($C338,'Advanced - Road'!B:T,18,FALSE)</f>
        <v>98.72</v>
      </c>
      <c r="Q338" s="17">
        <f>(P338+'Advanced - Road'!$S$33)/2</f>
        <v>98.74990467111536</v>
      </c>
      <c r="R338" s="31">
        <f t="shared" ref="R338" si="3093">AVERAGE(H338,L339)</f>
        <v>0.51849999999999996</v>
      </c>
      <c r="S338" s="31">
        <f t="shared" ref="S338" si="3094">AVERAGE(I338,M339)</f>
        <v>0.26449999999999996</v>
      </c>
      <c r="T338" s="31">
        <f t="shared" ref="T338" si="3095">AVERAGE(J338,N339)</f>
        <v>0.13800000000000001</v>
      </c>
      <c r="U338" s="31">
        <f t="shared" ref="U338" si="3096">AVERAGE(K338,O339)</f>
        <v>0.2155</v>
      </c>
      <c r="V338" s="17">
        <f>Q338*Q339/'Advanced - Home'!$S$33</f>
        <v>99.626830113249682</v>
      </c>
      <c r="W338" s="17">
        <f t="shared" ref="W338" si="3097">AVERAGE(V338:V339)</f>
        <v>99.624753352860665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108</v>
      </c>
      <c r="Z338" s="19">
        <f t="shared" ref="Z338" si="3098">Y339-Y338</f>
        <v>2</v>
      </c>
      <c r="AA338" s="19">
        <f t="shared" ref="AA338" si="3099">Y338+Y339</f>
        <v>218</v>
      </c>
      <c r="AB338" s="4">
        <f t="shared" ref="AB338" si="3100">D338-Z338</f>
        <v>-2</v>
      </c>
      <c r="AC338" s="4">
        <f t="shared" ref="AC338" si="3101">AA338-E338</f>
        <v>218</v>
      </c>
      <c r="AD338" s="4">
        <f t="shared" si="2581"/>
        <v>108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0.50900000000000001</v>
      </c>
      <c r="I339" s="31">
        <f>VLOOKUP($C339,'Four Factors - Home'!$B:$O,8,FALSE)</f>
        <v>0.26100000000000001</v>
      </c>
      <c r="J339" s="31">
        <f>VLOOKUP($C339,'Four Factors - Home'!$B:$O,9,FALSE)/100</f>
        <v>0.12300000000000001</v>
      </c>
      <c r="K339" s="31">
        <f>VLOOKUP($C339,'Four Factors - Home'!$B:$O,10,FALSE)/100</f>
        <v>0.184</v>
      </c>
      <c r="L339" s="31">
        <f>VLOOKUP($C339,'Four Factors - Home'!$B:$O,11,FALSE)/100</f>
        <v>0.502</v>
      </c>
      <c r="M339" s="31">
        <f>VLOOKUP($C339,'Four Factors - Home'!$B:$O,12,FALSE)</f>
        <v>0.246</v>
      </c>
      <c r="N339" s="31">
        <f>VLOOKUP($C339,'Four Factors - Home'!$B:$O,13,FALSE)/100</f>
        <v>0.13300000000000001</v>
      </c>
      <c r="O339" s="31">
        <f>VLOOKUP($C339,'Four Factors - Home'!$B:$O,14,FALSE)/100</f>
        <v>0.222</v>
      </c>
      <c r="P339" s="17">
        <f>VLOOKUP($C339,'Advanced - Home'!B:T,18,FALSE)</f>
        <v>100.53</v>
      </c>
      <c r="Q339" s="17">
        <f>(P339+'Advanced - Home'!$S$33)/2</f>
        <v>99.652845567206867</v>
      </c>
      <c r="R339" s="31">
        <f t="shared" ref="R339" si="3105">AVERAGE(H339,L338)</f>
        <v>0.52049999999999996</v>
      </c>
      <c r="S339" s="31">
        <f t="shared" ref="S339" si="3106">AVERAGE(I339,M338)</f>
        <v>0.247</v>
      </c>
      <c r="T339" s="31">
        <f t="shared" ref="T339" si="3107">AVERAGE(J339,N338)</f>
        <v>0.127</v>
      </c>
      <c r="U339" s="31">
        <f t="shared" ref="U339" si="3108">AVERAGE(K339,O338)</f>
        <v>0.219</v>
      </c>
      <c r="V339" s="17">
        <f>Q339*Q338/'Advanced - Road'!$S$33</f>
        <v>99.622676592471649</v>
      </c>
      <c r="W339" s="17">
        <f t="shared" ref="W339" si="3109">W338</f>
        <v>99.624753352860665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110</v>
      </c>
      <c r="Z339" s="19">
        <f t="shared" ref="Z339" si="3110">-Z338</f>
        <v>-2</v>
      </c>
      <c r="AA339" s="19">
        <f t="shared" ref="AA339" si="3111">AA338</f>
        <v>218</v>
      </c>
      <c r="AB339" s="4"/>
      <c r="AC339" s="4"/>
      <c r="AD339" s="4">
        <f t="shared" si="2581"/>
        <v>110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0.53500000000000003</v>
      </c>
      <c r="I340" s="32">
        <f>VLOOKUP($C340,'Four Factors - Road'!$B:$O,8,FALSE)</f>
        <v>0.28299999999999997</v>
      </c>
      <c r="J340" s="32">
        <f>VLOOKUP($C340,'Four Factors - Road'!$B:$O,9,FALSE)/100</f>
        <v>0.14300000000000002</v>
      </c>
      <c r="K340" s="32">
        <f>VLOOKUP($C340,'Four Factors - Road'!$B:$O,10,FALSE)/100</f>
        <v>0.20899999999999999</v>
      </c>
      <c r="L340" s="32">
        <f>VLOOKUP($C340,'Four Factors - Road'!$B:$O,11,FALSE)/100</f>
        <v>0.53200000000000003</v>
      </c>
      <c r="M340" s="32">
        <f>VLOOKUP($C340,'Four Factors - Road'!$B:$O,12,FALSE)</f>
        <v>0.23300000000000001</v>
      </c>
      <c r="N340" s="32">
        <f>VLOOKUP($C340,'Four Factors - Road'!$B:$O,13,FALSE)/100</f>
        <v>0.13100000000000001</v>
      </c>
      <c r="O340" s="32">
        <f>VLOOKUP($C340,'Four Factors - Road'!$B:$O,14,FALSE)/100</f>
        <v>0.254</v>
      </c>
      <c r="P340" s="21">
        <f>VLOOKUP($C340,'Advanced - Road'!B:T,18,FALSE)</f>
        <v>98.72</v>
      </c>
      <c r="Q340" s="21">
        <f>(P340+'Advanced - Road'!$S$33)/2</f>
        <v>98.74990467111536</v>
      </c>
      <c r="R340" s="32">
        <f t="shared" ref="R340" si="3113">AVERAGE(H340,L341)</f>
        <v>0.52049999999999996</v>
      </c>
      <c r="S340" s="32">
        <f t="shared" ref="S340" si="3114">AVERAGE(I340,M341)</f>
        <v>0.27400000000000002</v>
      </c>
      <c r="T340" s="32">
        <f t="shared" ref="T340" si="3115">AVERAGE(J340,N341)</f>
        <v>0.13650000000000001</v>
      </c>
      <c r="U340" s="32">
        <f t="shared" ref="U340" si="3116">AVERAGE(K340,O341)</f>
        <v>0.23899999999999999</v>
      </c>
      <c r="V340" s="21">
        <f>Q340*Q341/'Advanced - Home'!$S$33</f>
        <v>98.427143386238214</v>
      </c>
      <c r="W340" s="21">
        <f t="shared" ref="W340" si="3117">AVERAGE(V340:V341)</f>
        <v>98.425091633790032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0.51700000000000002</v>
      </c>
      <c r="I341" s="32">
        <f>VLOOKUP($C341,'Four Factors - Home'!$B:$O,8,FALSE)</f>
        <v>0.23</v>
      </c>
      <c r="J341" s="32">
        <f>VLOOKUP($C341,'Four Factors - Home'!$B:$O,9,FALSE)/100</f>
        <v>0.14300000000000002</v>
      </c>
      <c r="K341" s="32">
        <f>VLOOKUP($C341,'Four Factors - Home'!$B:$O,10,FALSE)/100</f>
        <v>0.26700000000000002</v>
      </c>
      <c r="L341" s="32">
        <f>VLOOKUP($C341,'Four Factors - Home'!$B:$O,11,FALSE)/100</f>
        <v>0.50600000000000001</v>
      </c>
      <c r="M341" s="32">
        <f>VLOOKUP($C341,'Four Factors - Home'!$B:$O,12,FALSE)</f>
        <v>0.26500000000000001</v>
      </c>
      <c r="N341" s="32">
        <f>VLOOKUP($C341,'Four Factors - Home'!$B:$O,13,FALSE)/100</f>
        <v>0.13</v>
      </c>
      <c r="O341" s="32">
        <f>VLOOKUP($C341,'Four Factors - Home'!$B:$O,14,FALSE)/100</f>
        <v>0.26899999999999996</v>
      </c>
      <c r="P341" s="21">
        <f>VLOOKUP($C341,'Advanced - Home'!B:T,18,FALSE)</f>
        <v>98.13</v>
      </c>
      <c r="Q341" s="21">
        <f>(P341+'Advanced - Home'!$S$33)/2</f>
        <v>98.45284556720685</v>
      </c>
      <c r="R341" s="32">
        <f t="shared" ref="R341" si="3125">AVERAGE(H341,L340)</f>
        <v>0.52449999999999997</v>
      </c>
      <c r="S341" s="32">
        <f t="shared" ref="S341" si="3126">AVERAGE(I341,M340)</f>
        <v>0.23150000000000001</v>
      </c>
      <c r="T341" s="32">
        <f t="shared" ref="T341" si="3127">AVERAGE(J341,N340)</f>
        <v>0.13700000000000001</v>
      </c>
      <c r="U341" s="32">
        <f t="shared" ref="U341" si="3128">AVERAGE(K341,O340)</f>
        <v>0.26050000000000001</v>
      </c>
      <c r="V341" s="21">
        <f>Q341*Q340/'Advanced - Road'!$S$33</f>
        <v>98.423039881341865</v>
      </c>
      <c r="W341" s="21">
        <f t="shared" ref="W341" si="3129">W340</f>
        <v>98.425091633790032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0.53500000000000003</v>
      </c>
      <c r="I342" s="31">
        <f>VLOOKUP($C342,'Four Factors - Road'!$B:$O,8,FALSE)</f>
        <v>0.28299999999999997</v>
      </c>
      <c r="J342" s="31">
        <f>VLOOKUP($C342,'Four Factors - Road'!$B:$O,9,FALSE)/100</f>
        <v>0.14300000000000002</v>
      </c>
      <c r="K342" s="31">
        <f>VLOOKUP($C342,'Four Factors - Road'!$B:$O,10,FALSE)/100</f>
        <v>0.20899999999999999</v>
      </c>
      <c r="L342" s="31">
        <f>VLOOKUP($C342,'Four Factors - Road'!$B:$O,11,FALSE)/100</f>
        <v>0.53200000000000003</v>
      </c>
      <c r="M342" s="31">
        <f>VLOOKUP($C342,'Four Factors - Road'!$B:$O,12,FALSE)</f>
        <v>0.23300000000000001</v>
      </c>
      <c r="N342" s="31">
        <f>VLOOKUP($C342,'Four Factors - Road'!$B:$O,13,FALSE)/100</f>
        <v>0.13100000000000001</v>
      </c>
      <c r="O342" s="31">
        <f>VLOOKUP($C342,'Four Factors - Road'!$B:$O,14,FALSE)/100</f>
        <v>0.254</v>
      </c>
      <c r="P342" s="17">
        <f>VLOOKUP($C342,'Advanced - Road'!B:T,18,FALSE)</f>
        <v>98.72</v>
      </c>
      <c r="Q342" s="17">
        <f>(P342+'Advanced - Road'!$S$33)/2</f>
        <v>98.74990467111536</v>
      </c>
      <c r="R342" s="31">
        <f t="shared" ref="R342" si="3133">AVERAGE(H342,L343)</f>
        <v>0.51750000000000007</v>
      </c>
      <c r="S342" s="31">
        <f t="shared" ref="S342" si="3134">AVERAGE(I342,M343)</f>
        <v>0.27649999999999997</v>
      </c>
      <c r="T342" s="31">
        <f t="shared" ref="T342" si="3135">AVERAGE(J342,N343)</f>
        <v>0.13900000000000001</v>
      </c>
      <c r="U342" s="31">
        <f t="shared" ref="U342" si="3136">AVERAGE(K342,O343)</f>
        <v>0.21649999999999997</v>
      </c>
      <c r="V342" s="17">
        <f>Q342*Q343/'Advanced - Home'!$S$33</f>
        <v>99.541852303419702</v>
      </c>
      <c r="W342" s="17">
        <f t="shared" ref="W342" si="3137">AVERAGE(V342:V343)</f>
        <v>99.539777314426487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4</v>
      </c>
      <c r="AA342" s="19">
        <f t="shared" ref="AA342" si="3139">Y342+Y343</f>
        <v>220</v>
      </c>
      <c r="AB342" s="4">
        <f t="shared" ref="AB342" si="3140">D342-Z342</f>
        <v>-4</v>
      </c>
      <c r="AC342" s="4">
        <f t="shared" ref="AC342" si="3141">AA342-E342</f>
        <v>220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0.52</v>
      </c>
      <c r="I343" s="31">
        <f>VLOOKUP($C343,'Four Factors - Home'!$B:$O,8,FALSE)</f>
        <v>0.30199999999999999</v>
      </c>
      <c r="J343" s="31">
        <f>VLOOKUP($C343,'Four Factors - Home'!$B:$O,9,FALSE)/100</f>
        <v>0.14599999999999999</v>
      </c>
      <c r="K343" s="31">
        <f>VLOOKUP($C343,'Four Factors - Home'!$B:$O,10,FALSE)/100</f>
        <v>0.27300000000000002</v>
      </c>
      <c r="L343" s="31">
        <f>VLOOKUP($C343,'Four Factors - Home'!$B:$O,11,FALSE)/100</f>
        <v>0.5</v>
      </c>
      <c r="M343" s="31">
        <f>VLOOKUP($C343,'Four Factors - Home'!$B:$O,12,FALSE)</f>
        <v>0.27</v>
      </c>
      <c r="N343" s="31">
        <f>VLOOKUP($C343,'Four Factors - Home'!$B:$O,13,FALSE)/100</f>
        <v>0.13500000000000001</v>
      </c>
      <c r="O343" s="31">
        <f>VLOOKUP($C343,'Four Factors - Home'!$B:$O,14,FALSE)/100</f>
        <v>0.22399999999999998</v>
      </c>
      <c r="P343" s="17">
        <f>VLOOKUP($C343,'Advanced - Home'!B:T,18,FALSE)</f>
        <v>100.36</v>
      </c>
      <c r="Q343" s="17">
        <f>(P343+'Advanced - Home'!$S$33)/2</f>
        <v>99.567845567206859</v>
      </c>
      <c r="R343" s="31">
        <f t="shared" ref="R343" si="3145">AVERAGE(H343,L342)</f>
        <v>0.52600000000000002</v>
      </c>
      <c r="S343" s="31">
        <f t="shared" ref="S343" si="3146">AVERAGE(I343,M342)</f>
        <v>0.26750000000000002</v>
      </c>
      <c r="T343" s="31">
        <f t="shared" ref="T343" si="3147">AVERAGE(J343,N342)</f>
        <v>0.13850000000000001</v>
      </c>
      <c r="U343" s="31">
        <f t="shared" ref="U343" si="3148">AVERAGE(K343,O342)</f>
        <v>0.26350000000000001</v>
      </c>
      <c r="V343" s="17">
        <f>Q343*Q342/'Advanced - Road'!$S$33</f>
        <v>99.537702325433287</v>
      </c>
      <c r="W343" s="17">
        <f t="shared" ref="W343" si="3149">W342</f>
        <v>99.539777314426487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112</v>
      </c>
      <c r="Z343" s="19">
        <f t="shared" ref="Z343" si="3150">-Z342</f>
        <v>-4</v>
      </c>
      <c r="AA343" s="19">
        <f t="shared" ref="AA343" si="3151">AA342</f>
        <v>220</v>
      </c>
      <c r="AB343" s="4"/>
      <c r="AC343" s="4"/>
      <c r="AD343" s="4">
        <f t="shared" si="2581"/>
        <v>112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0.53500000000000003</v>
      </c>
      <c r="I344" s="32">
        <f>VLOOKUP($C344,'Four Factors - Road'!$B:$O,8,FALSE)</f>
        <v>0.28299999999999997</v>
      </c>
      <c r="J344" s="32">
        <f>VLOOKUP($C344,'Four Factors - Road'!$B:$O,9,FALSE)/100</f>
        <v>0.14300000000000002</v>
      </c>
      <c r="K344" s="32">
        <f>VLOOKUP($C344,'Four Factors - Road'!$B:$O,10,FALSE)/100</f>
        <v>0.20899999999999999</v>
      </c>
      <c r="L344" s="32">
        <f>VLOOKUP($C344,'Four Factors - Road'!$B:$O,11,FALSE)/100</f>
        <v>0.53200000000000003</v>
      </c>
      <c r="M344" s="32">
        <f>VLOOKUP($C344,'Four Factors - Road'!$B:$O,12,FALSE)</f>
        <v>0.23300000000000001</v>
      </c>
      <c r="N344" s="32">
        <f>VLOOKUP($C344,'Four Factors - Road'!$B:$O,13,FALSE)/100</f>
        <v>0.13100000000000001</v>
      </c>
      <c r="O344" s="32">
        <f>VLOOKUP($C344,'Four Factors - Road'!$B:$O,14,FALSE)/100</f>
        <v>0.254</v>
      </c>
      <c r="P344" s="21">
        <f>VLOOKUP($C344,'Advanced - Road'!B:T,18,FALSE)</f>
        <v>98.72</v>
      </c>
      <c r="Q344" s="21">
        <f>(P344+'Advanced - Road'!$S$33)/2</f>
        <v>98.74990467111536</v>
      </c>
      <c r="R344" s="32">
        <f t="shared" ref="R344" si="3153">AVERAGE(H344,L345)</f>
        <v>0.52150000000000007</v>
      </c>
      <c r="S344" s="32">
        <f t="shared" ref="S344" si="3154">AVERAGE(I344,M345)</f>
        <v>0.27649999999999997</v>
      </c>
      <c r="T344" s="32">
        <f t="shared" ref="T344" si="3155">AVERAGE(J344,N345)</f>
        <v>0.14050000000000001</v>
      </c>
      <c r="U344" s="32">
        <f t="shared" ref="U344" si="3156">AVERAGE(K344,O345)</f>
        <v>0.2185</v>
      </c>
      <c r="V344" s="21">
        <f>Q344*Q345/'Advanced - Home'!$S$33</f>
        <v>98.18720604083596</v>
      </c>
      <c r="W344" s="21">
        <f t="shared" ref="W344" si="3157">AVERAGE(V344:V345)</f>
        <v>98.185159289975957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-1</v>
      </c>
      <c r="AA344" s="23">
        <f t="shared" ref="AA344" si="3159">Y344+Y345</f>
        <v>215</v>
      </c>
      <c r="AB344" s="22">
        <f t="shared" ref="AB344" si="3160">D344-Z344</f>
        <v>1</v>
      </c>
      <c r="AC344" s="22">
        <f t="shared" ref="AC344" si="3161">AA344-E344</f>
        <v>215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0.47499999999999998</v>
      </c>
      <c r="I345" s="32">
        <f>VLOOKUP($C345,'Four Factors - Home'!$B:$O,8,FALSE)</f>
        <v>0.26700000000000002</v>
      </c>
      <c r="J345" s="32">
        <f>VLOOKUP($C345,'Four Factors - Home'!$B:$O,9,FALSE)/100</f>
        <v>0.13100000000000001</v>
      </c>
      <c r="K345" s="32">
        <f>VLOOKUP($C345,'Four Factors - Home'!$B:$O,10,FALSE)/100</f>
        <v>0.23199999999999998</v>
      </c>
      <c r="L345" s="32">
        <f>VLOOKUP($C345,'Four Factors - Home'!$B:$O,11,FALSE)/100</f>
        <v>0.50800000000000001</v>
      </c>
      <c r="M345" s="32">
        <f>VLOOKUP($C345,'Four Factors - Home'!$B:$O,12,FALSE)</f>
        <v>0.27</v>
      </c>
      <c r="N345" s="32">
        <f>VLOOKUP($C345,'Four Factors - Home'!$B:$O,13,FALSE)/100</f>
        <v>0.13800000000000001</v>
      </c>
      <c r="O345" s="32">
        <f>VLOOKUP($C345,'Four Factors - Home'!$B:$O,14,FALSE)/100</f>
        <v>0.22800000000000001</v>
      </c>
      <c r="P345" s="21">
        <f>VLOOKUP($C345,'Advanced - Home'!B:T,18,FALSE)</f>
        <v>97.65</v>
      </c>
      <c r="Q345" s="21">
        <f>(P345+'Advanced - Home'!$S$33)/2</f>
        <v>98.21284556720687</v>
      </c>
      <c r="R345" s="32">
        <f t="shared" ref="R345" si="3165">AVERAGE(H345,L344)</f>
        <v>0.50350000000000006</v>
      </c>
      <c r="S345" s="32">
        <f t="shared" ref="S345" si="3166">AVERAGE(I345,M344)</f>
        <v>0.25</v>
      </c>
      <c r="T345" s="32">
        <f t="shared" ref="T345" si="3167">AVERAGE(J345,N344)</f>
        <v>0.13100000000000001</v>
      </c>
      <c r="U345" s="32">
        <f t="shared" ref="U345" si="3168">AVERAGE(K345,O344)</f>
        <v>0.24299999999999999</v>
      </c>
      <c r="V345" s="21">
        <f>Q345*Q344/'Advanced - Road'!$S$33</f>
        <v>98.183112539115939</v>
      </c>
      <c r="W345" s="21">
        <f t="shared" ref="W345" si="3169">W344</f>
        <v>98.185159289975957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107</v>
      </c>
      <c r="Z345" s="23">
        <f t="shared" ref="Z345" si="3170">-Z344</f>
        <v>1</v>
      </c>
      <c r="AA345" s="23">
        <f t="shared" ref="AA345" si="3171">AA344</f>
        <v>215</v>
      </c>
      <c r="AB345" s="22"/>
      <c r="AC345" s="22"/>
      <c r="AD345" s="22">
        <f t="shared" si="2581"/>
        <v>107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0.53500000000000003</v>
      </c>
      <c r="I346" s="31">
        <f>VLOOKUP($C346,'Four Factors - Road'!$B:$O,8,FALSE)</f>
        <v>0.28299999999999997</v>
      </c>
      <c r="J346" s="31">
        <f>VLOOKUP($C346,'Four Factors - Road'!$B:$O,9,FALSE)/100</f>
        <v>0.14300000000000002</v>
      </c>
      <c r="K346" s="31">
        <f>VLOOKUP($C346,'Four Factors - Road'!$B:$O,10,FALSE)/100</f>
        <v>0.20899999999999999</v>
      </c>
      <c r="L346" s="31">
        <f>VLOOKUP($C346,'Four Factors - Road'!$B:$O,11,FALSE)/100</f>
        <v>0.53200000000000003</v>
      </c>
      <c r="M346" s="31">
        <f>VLOOKUP($C346,'Four Factors - Road'!$B:$O,12,FALSE)</f>
        <v>0.23300000000000001</v>
      </c>
      <c r="N346" s="31">
        <f>VLOOKUP($C346,'Four Factors - Road'!$B:$O,13,FALSE)/100</f>
        <v>0.13100000000000001</v>
      </c>
      <c r="O346" s="31">
        <f>VLOOKUP($C346,'Four Factors - Road'!$B:$O,14,FALSE)/100</f>
        <v>0.254</v>
      </c>
      <c r="P346" s="17">
        <f>VLOOKUP($C346,'Advanced - Road'!B:T,18,FALSE)</f>
        <v>98.72</v>
      </c>
      <c r="Q346" s="17">
        <f>(P346+'Advanced - Road'!$S$33)/2</f>
        <v>98.74990467111536</v>
      </c>
      <c r="R346" s="31">
        <f t="shared" ref="R346" si="3173">AVERAGE(H346,L347)</f>
        <v>0.51400000000000001</v>
      </c>
      <c r="S346" s="31">
        <f t="shared" ref="S346" si="3174">AVERAGE(I346,M347)</f>
        <v>0.29699999999999999</v>
      </c>
      <c r="T346" s="31">
        <f t="shared" ref="T346" si="3175">AVERAGE(J346,N347)</f>
        <v>0.14300000000000002</v>
      </c>
      <c r="U346" s="31">
        <f t="shared" ref="U346" si="3176">AVERAGE(K346,O347)</f>
        <v>0.22049999999999997</v>
      </c>
      <c r="V346" s="17">
        <f>Q346*Q347/'Advanced - Home'!$S$33</f>
        <v>99.706809228383776</v>
      </c>
      <c r="W346" s="17">
        <f t="shared" ref="W346" si="3177">AVERAGE(V346:V347)</f>
        <v>99.7047308007987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108</v>
      </c>
      <c r="Z346" s="19">
        <f t="shared" ref="Z346" si="3178">Y347-Y346</f>
        <v>0</v>
      </c>
      <c r="AA346" s="19">
        <f t="shared" ref="AA346" si="3179">Y346+Y347</f>
        <v>216</v>
      </c>
      <c r="AB346" s="4">
        <f t="shared" ref="AB346" si="3180">D346-Z346</f>
        <v>0</v>
      </c>
      <c r="AC346" s="4">
        <f t="shared" ref="AC346" si="3181">AA346-E346</f>
        <v>216</v>
      </c>
      <c r="AD346" s="4">
        <f t="shared" si="2581"/>
        <v>108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0.50900000000000001</v>
      </c>
      <c r="I347" s="31">
        <f>VLOOKUP($C347,'Four Factors - Home'!$B:$O,8,FALSE)</f>
        <v>0.26500000000000001</v>
      </c>
      <c r="J347" s="31">
        <f>VLOOKUP($C347,'Four Factors - Home'!$B:$O,9,FALSE)/100</f>
        <v>0.16500000000000001</v>
      </c>
      <c r="K347" s="31">
        <f>VLOOKUP($C347,'Four Factors - Home'!$B:$O,10,FALSE)/100</f>
        <v>0.217</v>
      </c>
      <c r="L347" s="31">
        <f>VLOOKUP($C347,'Four Factors - Home'!$B:$O,11,FALSE)/100</f>
        <v>0.49299999999999999</v>
      </c>
      <c r="M347" s="31">
        <f>VLOOKUP($C347,'Four Factors - Home'!$B:$O,12,FALSE)</f>
        <v>0.311</v>
      </c>
      <c r="N347" s="31">
        <f>VLOOKUP($C347,'Four Factors - Home'!$B:$O,13,FALSE)/100</f>
        <v>0.14300000000000002</v>
      </c>
      <c r="O347" s="31">
        <f>VLOOKUP($C347,'Four Factors - Home'!$B:$O,14,FALSE)/100</f>
        <v>0.23199999999999998</v>
      </c>
      <c r="P347" s="17">
        <f>VLOOKUP($C347,'Advanced - Home'!B:T,18,FALSE)</f>
        <v>100.69</v>
      </c>
      <c r="Q347" s="17">
        <f>(P347+'Advanced - Home'!$S$33)/2</f>
        <v>99.732845567206851</v>
      </c>
      <c r="R347" s="31">
        <f t="shared" ref="R347" si="3185">AVERAGE(H347,L346)</f>
        <v>0.52049999999999996</v>
      </c>
      <c r="S347" s="31">
        <f t="shared" ref="S347" si="3186">AVERAGE(I347,M346)</f>
        <v>0.249</v>
      </c>
      <c r="T347" s="31">
        <f t="shared" ref="T347" si="3187">AVERAGE(J347,N346)</f>
        <v>0.14800000000000002</v>
      </c>
      <c r="U347" s="31">
        <f t="shared" ref="U347" si="3188">AVERAGE(K347,O346)</f>
        <v>0.23549999999999999</v>
      </c>
      <c r="V347" s="17">
        <f>Q347*Q346/'Advanced - Road'!$S$33</f>
        <v>99.702652373213624</v>
      </c>
      <c r="W347" s="17">
        <f t="shared" ref="W347" si="3189">W346</f>
        <v>99.7047308007987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108</v>
      </c>
      <c r="Z347" s="19">
        <f t="shared" ref="Z347" si="3190">-Z346</f>
        <v>0</v>
      </c>
      <c r="AA347" s="19">
        <f t="shared" ref="AA347" si="3191">AA346</f>
        <v>216</v>
      </c>
      <c r="AB347" s="4"/>
      <c r="AC347" s="4"/>
      <c r="AD347" s="4">
        <f t="shared" si="2581"/>
        <v>108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0.53500000000000003</v>
      </c>
      <c r="I348" s="32">
        <f>VLOOKUP($C348,'Four Factors - Road'!$B:$O,8,FALSE)</f>
        <v>0.28299999999999997</v>
      </c>
      <c r="J348" s="32">
        <f>VLOOKUP($C348,'Four Factors - Road'!$B:$O,9,FALSE)/100</f>
        <v>0.14300000000000002</v>
      </c>
      <c r="K348" s="32">
        <f>VLOOKUP($C348,'Four Factors - Road'!$B:$O,10,FALSE)/100</f>
        <v>0.20899999999999999</v>
      </c>
      <c r="L348" s="32">
        <f>VLOOKUP($C348,'Four Factors - Road'!$B:$O,11,FALSE)/100</f>
        <v>0.53200000000000003</v>
      </c>
      <c r="M348" s="32">
        <f>VLOOKUP($C348,'Four Factors - Road'!$B:$O,12,FALSE)</f>
        <v>0.23300000000000001</v>
      </c>
      <c r="N348" s="32">
        <f>VLOOKUP($C348,'Four Factors - Road'!$B:$O,13,FALSE)/100</f>
        <v>0.13100000000000001</v>
      </c>
      <c r="O348" s="32">
        <f>VLOOKUP($C348,'Four Factors - Road'!$B:$O,14,FALSE)/100</f>
        <v>0.254</v>
      </c>
      <c r="P348" s="21">
        <f>VLOOKUP($C348,'Advanced - Road'!B:T,18,FALSE)</f>
        <v>98.72</v>
      </c>
      <c r="Q348" s="21">
        <f>(P348+'Advanced - Road'!$S$33)/2</f>
        <v>98.74990467111536</v>
      </c>
      <c r="R348" s="32">
        <f t="shared" ref="R348" si="3193">AVERAGE(H348,L349)</f>
        <v>0.52449999999999997</v>
      </c>
      <c r="S348" s="32">
        <f t="shared" ref="S348" si="3194">AVERAGE(I348,M349)</f>
        <v>0.31</v>
      </c>
      <c r="T348" s="32">
        <f t="shared" ref="T348" si="3195">AVERAGE(J348,N349)</f>
        <v>0.14300000000000002</v>
      </c>
      <c r="U348" s="32">
        <f t="shared" ref="U348" si="3196">AVERAGE(K348,O349)</f>
        <v>0.215</v>
      </c>
      <c r="V348" s="21">
        <f>Q348*Q349/'Advanced - Home'!$S$33</f>
        <v>100.73154164103939</v>
      </c>
      <c r="W348" s="21">
        <f t="shared" ref="W348" si="3197">AVERAGE(V348:V349)</f>
        <v>100.72944185250483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0</v>
      </c>
      <c r="AA348" s="23">
        <f t="shared" ref="AA348" si="3199">Y348+Y349</f>
        <v>222</v>
      </c>
      <c r="AB348" s="22">
        <f t="shared" ref="AB348" si="3200">D348-Z348</f>
        <v>0</v>
      </c>
      <c r="AC348" s="22">
        <f t="shared" ref="AC348" si="3201">AA348-E348</f>
        <v>222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0.49700000000000005</v>
      </c>
      <c r="I349" s="32">
        <f>VLOOKUP($C349,'Four Factors - Home'!$B:$O,8,FALSE)</f>
        <v>0.29599999999999999</v>
      </c>
      <c r="J349" s="32">
        <f>VLOOKUP($C349,'Four Factors - Home'!$B:$O,9,FALSE)/100</f>
        <v>0.151</v>
      </c>
      <c r="K349" s="32">
        <f>VLOOKUP($C349,'Four Factors - Home'!$B:$O,10,FALSE)/100</f>
        <v>0.26500000000000001</v>
      </c>
      <c r="L349" s="32">
        <f>VLOOKUP($C349,'Four Factors - Home'!$B:$O,11,FALSE)/100</f>
        <v>0.51400000000000001</v>
      </c>
      <c r="M349" s="32">
        <f>VLOOKUP($C349,'Four Factors - Home'!$B:$O,12,FALSE)</f>
        <v>0.33700000000000002</v>
      </c>
      <c r="N349" s="32">
        <f>VLOOKUP($C349,'Four Factors - Home'!$B:$O,13,FALSE)/100</f>
        <v>0.14300000000000002</v>
      </c>
      <c r="O349" s="32">
        <f>VLOOKUP($C349,'Four Factors - Home'!$B:$O,14,FALSE)/100</f>
        <v>0.221</v>
      </c>
      <c r="P349" s="21">
        <f>VLOOKUP($C349,'Advanced - Home'!B:T,18,FALSE)</f>
        <v>102.74</v>
      </c>
      <c r="Q349" s="21">
        <f>(P349+'Advanced - Home'!$S$33)/2</f>
        <v>100.75784556720686</v>
      </c>
      <c r="R349" s="32">
        <f t="shared" ref="R349" si="3205">AVERAGE(H349,L348)</f>
        <v>0.51450000000000007</v>
      </c>
      <c r="S349" s="32">
        <f t="shared" ref="S349" si="3206">AVERAGE(I349,M348)</f>
        <v>0.26450000000000001</v>
      </c>
      <c r="T349" s="32">
        <f t="shared" ref="T349" si="3207">AVERAGE(J349,N348)</f>
        <v>0.14100000000000001</v>
      </c>
      <c r="U349" s="32">
        <f t="shared" ref="U349" si="3208">AVERAGE(K349,O348)</f>
        <v>0.25950000000000001</v>
      </c>
      <c r="V349" s="21">
        <f>Q349*Q348/'Advanced - Road'!$S$33</f>
        <v>100.72734206397028</v>
      </c>
      <c r="W349" s="21">
        <f t="shared" ref="W349" si="3209">W348</f>
        <v>100.72944185250483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111</v>
      </c>
      <c r="Z349" s="23">
        <f t="shared" ref="Z349" si="3210">-Z348</f>
        <v>0</v>
      </c>
      <c r="AA349" s="23">
        <f t="shared" ref="AA349" si="3211">AA348</f>
        <v>222</v>
      </c>
      <c r="AB349" s="22"/>
      <c r="AC349" s="22"/>
      <c r="AD349" s="22">
        <f t="shared" si="2581"/>
        <v>111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0.53500000000000003</v>
      </c>
      <c r="I350" s="31">
        <f>VLOOKUP($C350,'Four Factors - Road'!$B:$O,8,FALSE)</f>
        <v>0.28299999999999997</v>
      </c>
      <c r="J350" s="31">
        <f>VLOOKUP($C350,'Four Factors - Road'!$B:$O,9,FALSE)/100</f>
        <v>0.14300000000000002</v>
      </c>
      <c r="K350" s="31">
        <f>VLOOKUP($C350,'Four Factors - Road'!$B:$O,10,FALSE)/100</f>
        <v>0.20899999999999999</v>
      </c>
      <c r="L350" s="31">
        <f>VLOOKUP($C350,'Four Factors - Road'!$B:$O,11,FALSE)/100</f>
        <v>0.53200000000000003</v>
      </c>
      <c r="M350" s="31">
        <f>VLOOKUP($C350,'Four Factors - Road'!$B:$O,12,FALSE)</f>
        <v>0.23300000000000001</v>
      </c>
      <c r="N350" s="31">
        <f>VLOOKUP($C350,'Four Factors - Road'!$B:$O,13,FALSE)/100</f>
        <v>0.13100000000000001</v>
      </c>
      <c r="O350" s="31">
        <f>VLOOKUP($C350,'Four Factors - Road'!$B:$O,14,FALSE)/100</f>
        <v>0.254</v>
      </c>
      <c r="P350" s="17">
        <f>VLOOKUP($C350,'Advanced - Road'!B:T,18,FALSE)</f>
        <v>98.72</v>
      </c>
      <c r="Q350" s="17">
        <f>(P350+'Advanced - Road'!$S$33)/2</f>
        <v>98.74990467111536</v>
      </c>
      <c r="R350" s="31">
        <f t="shared" ref="R350" si="3213">AVERAGE(H350,L351)</f>
        <v>0.52150000000000007</v>
      </c>
      <c r="S350" s="31">
        <f t="shared" ref="S350" si="3214">AVERAGE(I350,M351)</f>
        <v>0.29949999999999999</v>
      </c>
      <c r="T350" s="31">
        <f t="shared" ref="T350" si="3215">AVERAGE(J350,N351)</f>
        <v>0.13650000000000001</v>
      </c>
      <c r="U350" s="31">
        <f t="shared" ref="U350" si="3216">AVERAGE(K350,O351)</f>
        <v>0.2185</v>
      </c>
      <c r="V350" s="17">
        <f>Q350*Q351/'Advanced - Home'!$S$33</f>
        <v>98.857031130083996</v>
      </c>
      <c r="W350" s="17">
        <f t="shared" ref="W350" si="3217">AVERAGE(V350:V351)</f>
        <v>98.854970416457007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109</v>
      </c>
      <c r="Z350" s="19">
        <f t="shared" ref="Z350" si="3219">Y351-Y350</f>
        <v>2</v>
      </c>
      <c r="AA350" s="19">
        <f t="shared" ref="AA350" si="3220">Y350+Y351</f>
        <v>220</v>
      </c>
      <c r="AB350" s="4">
        <f t="shared" ref="AB350" si="3221">D350-Z350</f>
        <v>-2</v>
      </c>
      <c r="AC350" s="4">
        <f t="shared" ref="AC350" si="3222">AA350-E350</f>
        <v>220</v>
      </c>
      <c r="AD350" s="4">
        <f t="shared" ref="AD350:AD413" si="3223">Y350-X350</f>
        <v>109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0.13600000000000001</v>
      </c>
      <c r="K351" s="31">
        <f>VLOOKUP($C351,'Four Factors - Home'!$B:$O,10,FALSE)/100</f>
        <v>0.23100000000000001</v>
      </c>
      <c r="L351" s="31">
        <f>VLOOKUP($C351,'Four Factors - Home'!$B:$O,11,FALSE)/100</f>
        <v>0.50800000000000001</v>
      </c>
      <c r="M351" s="31">
        <f>VLOOKUP($C351,'Four Factors - Home'!$B:$O,12,FALSE)</f>
        <v>0.316</v>
      </c>
      <c r="N351" s="31">
        <f>VLOOKUP($C351,'Four Factors - Home'!$B:$O,13,FALSE)/100</f>
        <v>0.13</v>
      </c>
      <c r="O351" s="31">
        <f>VLOOKUP($C351,'Four Factors - Home'!$B:$O,14,FALSE)/100</f>
        <v>0.22800000000000001</v>
      </c>
      <c r="P351" s="17">
        <f>VLOOKUP($C351,'Advanced - Home'!B:T,18,FALSE)</f>
        <v>98.99</v>
      </c>
      <c r="Q351" s="17">
        <f>(P351+'Advanced - Home'!$S$33)/2</f>
        <v>98.882845567206857</v>
      </c>
      <c r="R351" s="31">
        <f t="shared" ref="R351" si="3227">AVERAGE(H351,L350)</f>
        <v>0.53150000000000008</v>
      </c>
      <c r="S351" s="31">
        <f t="shared" ref="S351" si="3228">AVERAGE(I351,M350)</f>
        <v>0.25</v>
      </c>
      <c r="T351" s="31">
        <f t="shared" ref="T351" si="3229">AVERAGE(J351,N350)</f>
        <v>0.13350000000000001</v>
      </c>
      <c r="U351" s="31">
        <f t="shared" ref="U351" si="3230">AVERAGE(K351,O350)</f>
        <v>0.24249999999999999</v>
      </c>
      <c r="V351" s="17">
        <f>Q351*Q350/'Advanced - Road'!$S$33</f>
        <v>98.852909702830033</v>
      </c>
      <c r="W351" s="17">
        <f t="shared" ref="W351" si="3231">W350</f>
        <v>98.854970416457007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-2</v>
      </c>
      <c r="AA351" s="19">
        <f t="shared" ref="AA351" si="3233">AA350</f>
        <v>220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0.53500000000000003</v>
      </c>
      <c r="I352" s="32">
        <f>VLOOKUP($C352,'Four Factors - Road'!$B:$O,8,FALSE)</f>
        <v>0.28299999999999997</v>
      </c>
      <c r="J352" s="32">
        <f>VLOOKUP($C352,'Four Factors - Road'!$B:$O,9,FALSE)/100</f>
        <v>0.14300000000000002</v>
      </c>
      <c r="K352" s="32">
        <f>VLOOKUP($C352,'Four Factors - Road'!$B:$O,10,FALSE)/100</f>
        <v>0.20899999999999999</v>
      </c>
      <c r="L352" s="32">
        <f>VLOOKUP($C352,'Four Factors - Road'!$B:$O,11,FALSE)/100</f>
        <v>0.53200000000000003</v>
      </c>
      <c r="M352" s="32">
        <f>VLOOKUP($C352,'Four Factors - Road'!$B:$O,12,FALSE)</f>
        <v>0.23300000000000001</v>
      </c>
      <c r="N352" s="32">
        <f>VLOOKUP($C352,'Four Factors - Road'!$B:$O,13,FALSE)/100</f>
        <v>0.13100000000000001</v>
      </c>
      <c r="O352" s="32">
        <f>VLOOKUP($C352,'Four Factors - Road'!$B:$O,14,FALSE)/100</f>
        <v>0.254</v>
      </c>
      <c r="P352" s="21">
        <f>VLOOKUP($C352,'Advanced - Road'!B:T,18,FALSE)</f>
        <v>98.72</v>
      </c>
      <c r="Q352" s="21">
        <f>(P352+'Advanced - Road'!$S$33)/2</f>
        <v>98.74990467111536</v>
      </c>
      <c r="R352" s="32">
        <f t="shared" ref="R352" si="3235">AVERAGE(H352,L353)</f>
        <v>0.53100000000000003</v>
      </c>
      <c r="S352" s="32">
        <f t="shared" ref="S352" si="3236">AVERAGE(I352,M353)</f>
        <v>0.28799999999999998</v>
      </c>
      <c r="T352" s="32">
        <f t="shared" ref="T352" si="3237">AVERAGE(J352,N353)</f>
        <v>0.14300000000000002</v>
      </c>
      <c r="U352" s="32">
        <f t="shared" ref="U352" si="3238">AVERAGE(K352,O353)</f>
        <v>0.21899999999999997</v>
      </c>
      <c r="V352" s="21">
        <f>Q352*Q353/'Advanced - Home'!$S$33</f>
        <v>98.232194293098871</v>
      </c>
      <c r="W352" s="21">
        <f t="shared" ref="W352" si="3239">AVERAGE(V352:V353)</f>
        <v>98.230146604441074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0</v>
      </c>
      <c r="AA352" s="23">
        <f t="shared" ref="AA352" si="3241">Y352+Y353</f>
        <v>218</v>
      </c>
      <c r="AB352" s="22">
        <f t="shared" ref="AB352" si="3242">D352-Z352</f>
        <v>0</v>
      </c>
      <c r="AC352" s="22">
        <f t="shared" ref="AC352" si="3243">AA352-E352</f>
        <v>218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0.52900000000000003</v>
      </c>
      <c r="I353" s="32">
        <f>VLOOKUP($C353,'Four Factors - Home'!$B:$O,8,FALSE)</f>
        <v>0.29299999999999998</v>
      </c>
      <c r="J353" s="32">
        <f>VLOOKUP($C353,'Four Factors - Home'!$B:$O,9,FALSE)/100</f>
        <v>0.154</v>
      </c>
      <c r="K353" s="32">
        <f>VLOOKUP($C353,'Four Factors - Home'!$B:$O,10,FALSE)/100</f>
        <v>0.20300000000000001</v>
      </c>
      <c r="L353" s="32">
        <f>VLOOKUP($C353,'Four Factors - Home'!$B:$O,11,FALSE)/100</f>
        <v>0.52700000000000002</v>
      </c>
      <c r="M353" s="32">
        <f>VLOOKUP($C353,'Four Factors - Home'!$B:$O,12,FALSE)</f>
        <v>0.29299999999999998</v>
      </c>
      <c r="N353" s="32">
        <f>VLOOKUP($C353,'Four Factors - Home'!$B:$O,13,FALSE)/100</f>
        <v>0.14300000000000002</v>
      </c>
      <c r="O353" s="32">
        <f>VLOOKUP($C353,'Four Factors - Home'!$B:$O,14,FALSE)/100</f>
        <v>0.22899999999999998</v>
      </c>
      <c r="P353" s="21">
        <f>VLOOKUP($C353,'Advanced - Home'!B:T,18,FALSE)</f>
        <v>97.74</v>
      </c>
      <c r="Q353" s="21">
        <f>(P353+'Advanced - Home'!$S$33)/2</f>
        <v>98.257845567206857</v>
      </c>
      <c r="R353" s="32">
        <f t="shared" ref="R353" si="3247">AVERAGE(H353,L352)</f>
        <v>0.53049999999999997</v>
      </c>
      <c r="S353" s="32">
        <f t="shared" ref="S353" si="3248">AVERAGE(I353,M352)</f>
        <v>0.26300000000000001</v>
      </c>
      <c r="T353" s="32">
        <f t="shared" ref="T353" si="3249">AVERAGE(J353,N352)</f>
        <v>0.14250000000000002</v>
      </c>
      <c r="U353" s="32">
        <f t="shared" ref="U353" si="3250">AVERAGE(K353,O352)</f>
        <v>0.22850000000000001</v>
      </c>
      <c r="V353" s="21">
        <f>Q353*Q352/'Advanced - Road'!$S$33</f>
        <v>98.228098915783292</v>
      </c>
      <c r="W353" s="21">
        <f t="shared" ref="W353" si="3251">W352</f>
        <v>98.230146604441074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109</v>
      </c>
      <c r="Z353" s="23">
        <f t="shared" ref="Z353" si="3252">-Z352</f>
        <v>0</v>
      </c>
      <c r="AA353" s="23">
        <f t="shared" ref="AA353" si="3253">AA352</f>
        <v>218</v>
      </c>
      <c r="AB353" s="22"/>
      <c r="AC353" s="22"/>
      <c r="AD353" s="22">
        <f t="shared" si="3223"/>
        <v>109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0.53500000000000003</v>
      </c>
      <c r="I354" s="31">
        <f>VLOOKUP($C354,'Four Factors - Road'!$B:$O,8,FALSE)</f>
        <v>0.28299999999999997</v>
      </c>
      <c r="J354" s="31">
        <f>VLOOKUP($C354,'Four Factors - Road'!$B:$O,9,FALSE)/100</f>
        <v>0.14300000000000002</v>
      </c>
      <c r="K354" s="31">
        <f>VLOOKUP($C354,'Four Factors - Road'!$B:$O,10,FALSE)/100</f>
        <v>0.20899999999999999</v>
      </c>
      <c r="L354" s="31">
        <f>VLOOKUP($C354,'Four Factors - Road'!$B:$O,11,FALSE)/100</f>
        <v>0.53200000000000003</v>
      </c>
      <c r="M354" s="31">
        <f>VLOOKUP($C354,'Four Factors - Road'!$B:$O,12,FALSE)</f>
        <v>0.23300000000000001</v>
      </c>
      <c r="N354" s="31">
        <f>VLOOKUP($C354,'Four Factors - Road'!$B:$O,13,FALSE)/100</f>
        <v>0.13100000000000001</v>
      </c>
      <c r="O354" s="31">
        <f>VLOOKUP($C354,'Four Factors - Road'!$B:$O,14,FALSE)/100</f>
        <v>0.254</v>
      </c>
      <c r="P354" s="17">
        <f>VLOOKUP($C354,'Advanced - Road'!B:T,18,FALSE)</f>
        <v>98.72</v>
      </c>
      <c r="Q354" s="17">
        <f>(P354+'Advanced - Road'!$S$33)/2</f>
        <v>98.74990467111536</v>
      </c>
      <c r="R354" s="31">
        <f t="shared" ref="R354" si="3255">AVERAGE(H354,L355)</f>
        <v>0.51200000000000001</v>
      </c>
      <c r="S354" s="31">
        <f t="shared" ref="S354" si="3256">AVERAGE(I354,M355)</f>
        <v>0.26800000000000002</v>
      </c>
      <c r="T354" s="31">
        <f t="shared" ref="T354" si="3257">AVERAGE(J354,N355)</f>
        <v>0.14650000000000002</v>
      </c>
      <c r="U354" s="31">
        <f t="shared" ref="U354" si="3258">AVERAGE(K354,O355)</f>
        <v>0.21149999999999999</v>
      </c>
      <c r="V354" s="17">
        <f>Q354*Q355/'Advanced - Home'!$S$33</f>
        <v>98.092230841614196</v>
      </c>
      <c r="W354" s="17">
        <f t="shared" ref="W354" si="3259">AVERAGE(V354:V355)</f>
        <v>98.090186070549507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105</v>
      </c>
      <c r="Z354" s="19">
        <f t="shared" ref="Z354" si="3260">Y355-Y354</f>
        <v>5</v>
      </c>
      <c r="AA354" s="19">
        <f t="shared" ref="AA354" si="3261">Y354+Y355</f>
        <v>215</v>
      </c>
      <c r="AB354" s="4">
        <f t="shared" ref="AB354" si="3262">D354-Z354</f>
        <v>-5</v>
      </c>
      <c r="AC354" s="4">
        <f t="shared" ref="AC354" si="3263">AA354-E354</f>
        <v>215</v>
      </c>
      <c r="AD354" s="4">
        <f t="shared" si="3223"/>
        <v>105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0.53500000000000003</v>
      </c>
      <c r="I355" s="31">
        <f>VLOOKUP($C355,'Four Factors - Home'!$B:$O,8,FALSE)</f>
        <v>0.28199999999999997</v>
      </c>
      <c r="J355" s="31">
        <f>VLOOKUP($C355,'Four Factors - Home'!$B:$O,9,FALSE)/100</f>
        <v>0.13900000000000001</v>
      </c>
      <c r="K355" s="31">
        <f>VLOOKUP($C355,'Four Factors - Home'!$B:$O,10,FALSE)/100</f>
        <v>0.22500000000000001</v>
      </c>
      <c r="L355" s="31">
        <f>VLOOKUP($C355,'Four Factors - Home'!$B:$O,11,FALSE)/100</f>
        <v>0.48899999999999999</v>
      </c>
      <c r="M355" s="31">
        <f>VLOOKUP($C355,'Four Factors - Home'!$B:$O,12,FALSE)</f>
        <v>0.253</v>
      </c>
      <c r="N355" s="31">
        <f>VLOOKUP($C355,'Four Factors - Home'!$B:$O,13,FALSE)/100</f>
        <v>0.15</v>
      </c>
      <c r="O355" s="31">
        <f>VLOOKUP($C355,'Four Factors - Home'!$B:$O,14,FALSE)/100</f>
        <v>0.214</v>
      </c>
      <c r="P355" s="17">
        <f>VLOOKUP($C355,'Advanced - Home'!B:T,18,FALSE)</f>
        <v>97.46</v>
      </c>
      <c r="Q355" s="17">
        <f>(P355+'Advanced - Home'!$S$33)/2</f>
        <v>98.117845567206857</v>
      </c>
      <c r="R355" s="31">
        <f t="shared" ref="R355" si="3267">AVERAGE(H355,L354)</f>
        <v>0.53350000000000009</v>
      </c>
      <c r="S355" s="31">
        <f t="shared" ref="S355" si="3268">AVERAGE(I355,M354)</f>
        <v>0.25750000000000001</v>
      </c>
      <c r="T355" s="31">
        <f t="shared" ref="T355" si="3269">AVERAGE(J355,N354)</f>
        <v>0.13500000000000001</v>
      </c>
      <c r="U355" s="31">
        <f t="shared" ref="U355" si="3270">AVERAGE(K355,O354)</f>
        <v>0.23949999999999999</v>
      </c>
      <c r="V355" s="17">
        <f>Q355*Q354/'Advanced - Road'!$S$33</f>
        <v>98.088141299484818</v>
      </c>
      <c r="W355" s="17">
        <f t="shared" ref="W355" si="3271">W354</f>
        <v>98.090186070549507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-5</v>
      </c>
      <c r="AA355" s="19">
        <f t="shared" ref="AA355" si="3273">AA354</f>
        <v>215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0.53500000000000003</v>
      </c>
      <c r="I356" s="32">
        <f>VLOOKUP($C356,'Four Factors - Road'!$B:$O,8,FALSE)</f>
        <v>0.28299999999999997</v>
      </c>
      <c r="J356" s="32">
        <f>VLOOKUP($C356,'Four Factors - Road'!$B:$O,9,FALSE)/100</f>
        <v>0.14300000000000002</v>
      </c>
      <c r="K356" s="32">
        <f>VLOOKUP($C356,'Four Factors - Road'!$B:$O,10,FALSE)/100</f>
        <v>0.20899999999999999</v>
      </c>
      <c r="L356" s="32">
        <f>VLOOKUP($C356,'Four Factors - Road'!$B:$O,11,FALSE)/100</f>
        <v>0.53200000000000003</v>
      </c>
      <c r="M356" s="32">
        <f>VLOOKUP($C356,'Four Factors - Road'!$B:$O,12,FALSE)</f>
        <v>0.23300000000000001</v>
      </c>
      <c r="N356" s="32">
        <f>VLOOKUP($C356,'Four Factors - Road'!$B:$O,13,FALSE)/100</f>
        <v>0.13100000000000001</v>
      </c>
      <c r="O356" s="32">
        <f>VLOOKUP($C356,'Four Factors - Road'!$B:$O,14,FALSE)/100</f>
        <v>0.254</v>
      </c>
      <c r="P356" s="21">
        <f>VLOOKUP($C356,'Advanced - Road'!B:T,18,FALSE)</f>
        <v>98.72</v>
      </c>
      <c r="Q356" s="21">
        <f>(P356+'Advanced - Road'!$S$33)/2</f>
        <v>98.74990467111536</v>
      </c>
      <c r="R356" s="32">
        <f t="shared" ref="R356" si="3275">AVERAGE(H356,L357)</f>
        <v>0.51900000000000002</v>
      </c>
      <c r="S356" s="32">
        <f t="shared" ref="S356" si="3276">AVERAGE(I356,M357)</f>
        <v>0.27600000000000002</v>
      </c>
      <c r="T356" s="32">
        <f t="shared" ref="T356" si="3277">AVERAGE(J356,N357)</f>
        <v>0.14250000000000002</v>
      </c>
      <c r="U356" s="32">
        <f t="shared" ref="U356" si="3278">AVERAGE(K356,O357)</f>
        <v>0.22399999999999998</v>
      </c>
      <c r="V356" s="21">
        <f>Q356*Q357/'Advanced - Home'!$S$33</f>
        <v>98.112225620397723</v>
      </c>
      <c r="W356" s="21">
        <f t="shared" ref="W356" si="3279">AVERAGE(V356:V357)</f>
        <v>98.110180432534023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</v>
      </c>
      <c r="J357" s="32">
        <f>VLOOKUP($C357,'Four Factors - Home'!$B:$O,9,FALSE)/100</f>
        <v>0.129</v>
      </c>
      <c r="K357" s="32">
        <f>VLOOKUP($C357,'Four Factors - Home'!$B:$O,10,FALSE)/100</f>
        <v>0.26700000000000002</v>
      </c>
      <c r="L357" s="32">
        <f>VLOOKUP($C357,'Four Factors - Home'!$B:$O,11,FALSE)/100</f>
        <v>0.503</v>
      </c>
      <c r="M357" s="32">
        <f>VLOOKUP($C357,'Four Factors - Home'!$B:$O,12,FALSE)</f>
        <v>0.26900000000000002</v>
      </c>
      <c r="N357" s="32">
        <f>VLOOKUP($C357,'Four Factors - Home'!$B:$O,13,FALSE)/100</f>
        <v>0.14199999999999999</v>
      </c>
      <c r="O357" s="32">
        <f>VLOOKUP($C357,'Four Factors - Home'!$B:$O,14,FALSE)/100</f>
        <v>0.23899999999999999</v>
      </c>
      <c r="P357" s="21">
        <f>VLOOKUP($C357,'Advanced - Home'!B:T,18,FALSE)</f>
        <v>97.5</v>
      </c>
      <c r="Q357" s="21">
        <f>(P357+'Advanced - Home'!$S$33)/2</f>
        <v>98.137845567206853</v>
      </c>
      <c r="R357" s="32">
        <f t="shared" ref="R357" si="3287">AVERAGE(H357,L356)</f>
        <v>0.52900000000000003</v>
      </c>
      <c r="S357" s="32">
        <f t="shared" ref="S357" si="3288">AVERAGE(I357,M356)</f>
        <v>0.27150000000000002</v>
      </c>
      <c r="T357" s="32">
        <f t="shared" ref="T357" si="3289">AVERAGE(J357,N356)</f>
        <v>0.13</v>
      </c>
      <c r="U357" s="32">
        <f t="shared" ref="U357" si="3290">AVERAGE(K357,O356)</f>
        <v>0.26050000000000001</v>
      </c>
      <c r="V357" s="21">
        <f>Q357*Q356/'Advanced - Road'!$S$33</f>
        <v>98.108135244670322</v>
      </c>
      <c r="W357" s="21">
        <f t="shared" ref="W357" si="3291">W356</f>
        <v>98.110180432534023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0.53500000000000003</v>
      </c>
      <c r="I358" s="31">
        <f>VLOOKUP($C358,'Four Factors - Road'!$B:$O,8,FALSE)</f>
        <v>0.28299999999999997</v>
      </c>
      <c r="J358" s="31">
        <f>VLOOKUP($C358,'Four Factors - Road'!$B:$O,9,FALSE)/100</f>
        <v>0.14300000000000002</v>
      </c>
      <c r="K358" s="31">
        <f>VLOOKUP($C358,'Four Factors - Road'!$B:$O,10,FALSE)/100</f>
        <v>0.20899999999999999</v>
      </c>
      <c r="L358" s="31">
        <f>VLOOKUP($C358,'Four Factors - Road'!$B:$O,11,FALSE)/100</f>
        <v>0.53200000000000003</v>
      </c>
      <c r="M358" s="31">
        <f>VLOOKUP($C358,'Four Factors - Road'!$B:$O,12,FALSE)</f>
        <v>0.23300000000000001</v>
      </c>
      <c r="N358" s="31">
        <f>VLOOKUP($C358,'Four Factors - Road'!$B:$O,13,FALSE)/100</f>
        <v>0.13100000000000001</v>
      </c>
      <c r="O358" s="31">
        <f>VLOOKUP($C358,'Four Factors - Road'!$B:$O,14,FALSE)/100</f>
        <v>0.254</v>
      </c>
      <c r="P358" s="17">
        <f>VLOOKUP($C358,'Advanced - Road'!B:T,18,FALSE)</f>
        <v>98.72</v>
      </c>
      <c r="Q358" s="17">
        <f>(P358+'Advanced - Road'!$S$33)/2</f>
        <v>98.74990467111536</v>
      </c>
      <c r="R358" s="31">
        <f t="shared" ref="R358" si="3295">AVERAGE(H358,L359)</f>
        <v>0.51100000000000001</v>
      </c>
      <c r="S358" s="31">
        <f t="shared" ref="S358" si="3296">AVERAGE(I358,M359)</f>
        <v>0.26</v>
      </c>
      <c r="T358" s="31">
        <f t="shared" ref="T358" si="3297">AVERAGE(J358,N359)</f>
        <v>0.13850000000000001</v>
      </c>
      <c r="U358" s="31">
        <f t="shared" ref="U358" si="3298">AVERAGE(K358,O359)</f>
        <v>0.20750000000000002</v>
      </c>
      <c r="V358" s="17">
        <f>Q358*Q359/'Advanced - Home'!$S$33</f>
        <v>96.232716414746463</v>
      </c>
      <c r="W358" s="17">
        <f t="shared" ref="W358" si="3299">AVERAGE(V358:V359)</f>
        <v>96.230710405990081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5</v>
      </c>
      <c r="AA358" s="19">
        <f t="shared" ref="AA358" si="3301">Y358+Y359</f>
        <v>211</v>
      </c>
      <c r="AB358" s="4">
        <f t="shared" ref="AB358" si="3302">D358-Z358</f>
        <v>-5</v>
      </c>
      <c r="AC358" s="4">
        <f t="shared" ref="AC358" si="3303">AA358-E358</f>
        <v>211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0.52600000000000002</v>
      </c>
      <c r="I359" s="31">
        <f>VLOOKUP($C359,'Four Factors - Home'!$B:$O,8,FALSE)</f>
        <v>0.307</v>
      </c>
      <c r="J359" s="31">
        <f>VLOOKUP($C359,'Four Factors - Home'!$B:$O,9,FALSE)/100</f>
        <v>0.14499999999999999</v>
      </c>
      <c r="K359" s="31">
        <f>VLOOKUP($C359,'Four Factors - Home'!$B:$O,10,FALSE)/100</f>
        <v>0.217</v>
      </c>
      <c r="L359" s="31">
        <f>VLOOKUP($C359,'Four Factors - Home'!$B:$O,11,FALSE)/100</f>
        <v>0.48700000000000004</v>
      </c>
      <c r="M359" s="31">
        <f>VLOOKUP($C359,'Four Factors - Home'!$B:$O,12,FALSE)</f>
        <v>0.23699999999999999</v>
      </c>
      <c r="N359" s="31">
        <f>VLOOKUP($C359,'Four Factors - Home'!$B:$O,13,FALSE)/100</f>
        <v>0.13400000000000001</v>
      </c>
      <c r="O359" s="31">
        <f>VLOOKUP($C359,'Four Factors - Home'!$B:$O,14,FALSE)/100</f>
        <v>0.20600000000000002</v>
      </c>
      <c r="P359" s="17">
        <f>VLOOKUP($C359,'Advanced - Home'!B:T,18,FALSE)</f>
        <v>93.74</v>
      </c>
      <c r="Q359" s="17">
        <f>(P359+'Advanced - Home'!$S$33)/2</f>
        <v>96.257845567206857</v>
      </c>
      <c r="R359" s="31">
        <f t="shared" ref="R359" si="3307">AVERAGE(H359,L358)</f>
        <v>0.52900000000000003</v>
      </c>
      <c r="S359" s="31">
        <f t="shared" ref="S359" si="3308">AVERAGE(I359,M358)</f>
        <v>0.27</v>
      </c>
      <c r="T359" s="31">
        <f t="shared" ref="T359" si="3309">AVERAGE(J359,N358)</f>
        <v>0.13800000000000001</v>
      </c>
      <c r="U359" s="31">
        <f t="shared" ref="U359" si="3310">AVERAGE(K359,O358)</f>
        <v>0.23549999999999999</v>
      </c>
      <c r="V359" s="17">
        <f>Q359*Q358/'Advanced - Road'!$S$33</f>
        <v>96.228704397233699</v>
      </c>
      <c r="W359" s="17">
        <f t="shared" ref="W359" si="3311">W358</f>
        <v>96.230710405990081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108</v>
      </c>
      <c r="Z359" s="19">
        <f t="shared" ref="Z359" si="3312">-Z358</f>
        <v>-5</v>
      </c>
      <c r="AA359" s="19">
        <f t="shared" ref="AA359" si="3313">AA358</f>
        <v>211</v>
      </c>
      <c r="AB359" s="4"/>
      <c r="AC359" s="4"/>
      <c r="AD359" s="4">
        <f t="shared" si="3223"/>
        <v>108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0.53500000000000003</v>
      </c>
      <c r="I360" s="32">
        <f>VLOOKUP($C360,'Four Factors - Road'!$B:$O,8,FALSE)</f>
        <v>0.28299999999999997</v>
      </c>
      <c r="J360" s="32">
        <f>VLOOKUP($C360,'Four Factors - Road'!$B:$O,9,FALSE)/100</f>
        <v>0.14300000000000002</v>
      </c>
      <c r="K360" s="32">
        <f>VLOOKUP($C360,'Four Factors - Road'!$B:$O,10,FALSE)/100</f>
        <v>0.20899999999999999</v>
      </c>
      <c r="L360" s="32">
        <f>VLOOKUP($C360,'Four Factors - Road'!$B:$O,11,FALSE)/100</f>
        <v>0.53200000000000003</v>
      </c>
      <c r="M360" s="32">
        <f>VLOOKUP($C360,'Four Factors - Road'!$B:$O,12,FALSE)</f>
        <v>0.23300000000000001</v>
      </c>
      <c r="N360" s="32">
        <f>VLOOKUP($C360,'Four Factors - Road'!$B:$O,13,FALSE)/100</f>
        <v>0.13100000000000001</v>
      </c>
      <c r="O360" s="32">
        <f>VLOOKUP($C360,'Four Factors - Road'!$B:$O,14,FALSE)/100</f>
        <v>0.254</v>
      </c>
      <c r="P360" s="21">
        <f>VLOOKUP($C360,'Advanced - Road'!B:T,18,FALSE)</f>
        <v>98.72</v>
      </c>
      <c r="Q360" s="21">
        <f>(P360+'Advanced - Road'!$S$33)/2</f>
        <v>98.74990467111536</v>
      </c>
      <c r="R360" s="32">
        <f t="shared" ref="R360" si="3315">AVERAGE(H360,L361)</f>
        <v>0.52700000000000002</v>
      </c>
      <c r="S360" s="32">
        <f t="shared" ref="S360" si="3316">AVERAGE(I360,M361)</f>
        <v>0.28649999999999998</v>
      </c>
      <c r="T360" s="32">
        <f t="shared" ref="T360" si="3317">AVERAGE(J360,N361)</f>
        <v>0.15250000000000002</v>
      </c>
      <c r="U360" s="32">
        <f t="shared" ref="U360" si="3318">AVERAGE(K360,O361)</f>
        <v>0.23199999999999998</v>
      </c>
      <c r="V360" s="21">
        <f>Q360*Q361/'Advanced - Home'!$S$33</f>
        <v>99.006991970960428</v>
      </c>
      <c r="W360" s="21">
        <f t="shared" ref="W360" si="3319">AVERAGE(V360:V361)</f>
        <v>99.004928131340847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109</v>
      </c>
      <c r="Z360" s="23">
        <f t="shared" ref="Z360" si="3320">Y361-Y360</f>
        <v>2</v>
      </c>
      <c r="AA360" s="23">
        <f t="shared" ref="AA360" si="3321">Y360+Y361</f>
        <v>220</v>
      </c>
      <c r="AB360" s="22">
        <f t="shared" ref="AB360" si="3322">D360-Z360</f>
        <v>-2</v>
      </c>
      <c r="AC360" s="22">
        <f t="shared" ref="AC360" si="3323">AA360-E360</f>
        <v>220</v>
      </c>
      <c r="AD360" s="22">
        <f t="shared" si="3223"/>
        <v>109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0.25900000000000001</v>
      </c>
      <c r="J361" s="32">
        <f>VLOOKUP($C361,'Four Factors - Home'!$B:$O,9,FALSE)/100</f>
        <v>0.14699999999999999</v>
      </c>
      <c r="K361" s="32">
        <f>VLOOKUP($C361,'Four Factors - Home'!$B:$O,10,FALSE)/100</f>
        <v>0.25</v>
      </c>
      <c r="L361" s="32">
        <f>VLOOKUP($C361,'Four Factors - Home'!$B:$O,11,FALSE)/100</f>
        <v>0.51900000000000002</v>
      </c>
      <c r="M361" s="32">
        <f>VLOOKUP($C361,'Four Factors - Home'!$B:$O,12,FALSE)</f>
        <v>0.28999999999999998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0.255</v>
      </c>
      <c r="P361" s="21">
        <f>VLOOKUP($C361,'Advanced - Home'!B:T,18,FALSE)</f>
        <v>99.29</v>
      </c>
      <c r="Q361" s="21">
        <f>(P361+'Advanced - Home'!$S$33)/2</f>
        <v>99.032845567206863</v>
      </c>
      <c r="R361" s="32">
        <f t="shared" ref="R361" si="3327">AVERAGE(H361,L360)</f>
        <v>0.53600000000000003</v>
      </c>
      <c r="S361" s="32">
        <f t="shared" ref="S361" si="3328">AVERAGE(I361,M360)</f>
        <v>0.246</v>
      </c>
      <c r="T361" s="32">
        <f t="shared" ref="T361" si="3329">AVERAGE(J361,N360)</f>
        <v>0.13900000000000001</v>
      </c>
      <c r="U361" s="32">
        <f t="shared" ref="U361" si="3330">AVERAGE(K361,O360)</f>
        <v>0.252</v>
      </c>
      <c r="V361" s="21">
        <f>Q361*Q360/'Advanced - Road'!$S$33</f>
        <v>99.002864291721252</v>
      </c>
      <c r="W361" s="21">
        <f t="shared" ref="W361" si="3331">W360</f>
        <v>99.004928131340847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-2</v>
      </c>
      <c r="AA361" s="23">
        <f t="shared" ref="AA361" si="3333">AA360</f>
        <v>220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0.499</v>
      </c>
      <c r="I362" s="31">
        <f>VLOOKUP($C362,'Four Factors - Road'!$B:$O,8,FALSE)</f>
        <v>0.19900000000000001</v>
      </c>
      <c r="J362" s="31">
        <f>VLOOKUP($C362,'Four Factors - Road'!$B:$O,9,FALSE)/100</f>
        <v>0.12300000000000001</v>
      </c>
      <c r="K362" s="31">
        <f>VLOOKUP($C362,'Four Factors - Road'!$B:$O,10,FALSE)/100</f>
        <v>0.17</v>
      </c>
      <c r="L362" s="31">
        <f>VLOOKUP($C362,'Four Factors - Road'!$B:$O,11,FALSE)/100</f>
        <v>0.55299999999999994</v>
      </c>
      <c r="M362" s="31">
        <f>VLOOKUP($C362,'Four Factors - Road'!$B:$O,12,FALSE)</f>
        <v>0.30099999999999999</v>
      </c>
      <c r="N362" s="31">
        <f>VLOOKUP($C362,'Four Factors - Road'!$B:$O,13,FALSE)/100</f>
        <v>0.161</v>
      </c>
      <c r="O362" s="31">
        <f>VLOOKUP($C362,'Four Factors - Road'!$B:$O,14,FALSE)/100</f>
        <v>0.221</v>
      </c>
      <c r="P362" s="17">
        <f>VLOOKUP($C362,'Advanced - Road'!B:T,18,FALSE)</f>
        <v>94.01</v>
      </c>
      <c r="Q362" s="17">
        <f>(P362+'Advanced - Road'!$S$33)/2</f>
        <v>96.394904671115356</v>
      </c>
      <c r="R362" s="31">
        <f t="shared" ref="R362" si="3335">AVERAGE(H362,L363)</f>
        <v>0.51100000000000001</v>
      </c>
      <c r="S362" s="31">
        <f t="shared" ref="S362" si="3336">AVERAGE(I362,M363)</f>
        <v>0.21100000000000002</v>
      </c>
      <c r="T362" s="31">
        <f t="shared" ref="T362" si="3337">AVERAGE(J362,N363)</f>
        <v>0.14150000000000001</v>
      </c>
      <c r="U362" s="31">
        <f t="shared" ref="U362" si="3338">AVERAGE(K362,O363)</f>
        <v>0.20900000000000002</v>
      </c>
      <c r="V362" s="17">
        <f>Q362*Q363/'Advanced - Home'!$S$33</f>
        <v>96.616584009859949</v>
      </c>
      <c r="W362" s="17">
        <f t="shared" ref="W362" si="3339">AVERAGE(V362:V363)</f>
        <v>96.614569999232828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0.51200000000000001</v>
      </c>
      <c r="I363" s="31">
        <f>VLOOKUP($C363,'Four Factors - Home'!$B:$O,8,FALSE)</f>
        <v>0.30199999999999999</v>
      </c>
      <c r="J363" s="31">
        <f>VLOOKUP($C363,'Four Factors - Home'!$B:$O,9,FALSE)/100</f>
        <v>0.152</v>
      </c>
      <c r="K363" s="31">
        <f>VLOOKUP($C363,'Four Factors - Home'!$B:$O,10,FALSE)/100</f>
        <v>0.247</v>
      </c>
      <c r="L363" s="31">
        <f>VLOOKUP($C363,'Four Factors - Home'!$B:$O,11,FALSE)/100</f>
        <v>0.52300000000000002</v>
      </c>
      <c r="M363" s="31">
        <f>VLOOKUP($C363,'Four Factors - Home'!$B:$O,12,FALSE)</f>
        <v>0.223</v>
      </c>
      <c r="N363" s="31">
        <f>VLOOKUP($C363,'Four Factors - Home'!$B:$O,13,FALSE)/100</f>
        <v>0.16</v>
      </c>
      <c r="O363" s="31">
        <f>VLOOKUP($C363,'Four Factors - Home'!$B:$O,14,FALSE)/100</f>
        <v>0.248</v>
      </c>
      <c r="P363" s="17">
        <f>VLOOKUP($C363,'Advanced - Home'!B:T,18,FALSE)</f>
        <v>99.23</v>
      </c>
      <c r="Q363" s="17">
        <f>(P363+'Advanced - Home'!$S$33)/2</f>
        <v>99.002845567206862</v>
      </c>
      <c r="R363" s="31">
        <f t="shared" ref="R363" si="3347">AVERAGE(H363,L362)</f>
        <v>0.53249999999999997</v>
      </c>
      <c r="S363" s="31">
        <f t="shared" ref="S363" si="3348">AVERAGE(I363,M362)</f>
        <v>0.30149999999999999</v>
      </c>
      <c r="T363" s="31">
        <f t="shared" ref="T363" si="3349">AVERAGE(J363,N362)</f>
        <v>0.1565</v>
      </c>
      <c r="U363" s="31">
        <f t="shared" ref="U363" si="3350">AVERAGE(K363,O362)</f>
        <v>0.23399999999999999</v>
      </c>
      <c r="V363" s="17">
        <f>Q363*Q362/'Advanced - Road'!$S$33</f>
        <v>96.612555988605706</v>
      </c>
      <c r="W363" s="17">
        <f t="shared" ref="W363" si="3351">W362</f>
        <v>96.614569999232828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0.499</v>
      </c>
      <c r="I364" s="32">
        <f>VLOOKUP($C364,'Four Factors - Road'!$B:$O,8,FALSE)</f>
        <v>0.19900000000000001</v>
      </c>
      <c r="J364" s="32">
        <f>VLOOKUP($C364,'Four Factors - Road'!$B:$O,9,FALSE)/100</f>
        <v>0.12300000000000001</v>
      </c>
      <c r="K364" s="32">
        <f>VLOOKUP($C364,'Four Factors - Road'!$B:$O,10,FALSE)/100</f>
        <v>0.17</v>
      </c>
      <c r="L364" s="32">
        <f>VLOOKUP($C364,'Four Factors - Road'!$B:$O,11,FALSE)/100</f>
        <v>0.55299999999999994</v>
      </c>
      <c r="M364" s="32">
        <f>VLOOKUP($C364,'Four Factors - Road'!$B:$O,12,FALSE)</f>
        <v>0.30099999999999999</v>
      </c>
      <c r="N364" s="32">
        <f>VLOOKUP($C364,'Four Factors - Road'!$B:$O,13,FALSE)/100</f>
        <v>0.161</v>
      </c>
      <c r="O364" s="32">
        <f>VLOOKUP($C364,'Four Factors - Road'!$B:$O,14,FALSE)/100</f>
        <v>0.221</v>
      </c>
      <c r="P364" s="21">
        <f>VLOOKUP($C364,'Advanced - Road'!B:T,18,FALSE)</f>
        <v>94.01</v>
      </c>
      <c r="Q364" s="21">
        <f>(P364+'Advanced - Road'!$S$33)/2</f>
        <v>96.394904671115356</v>
      </c>
      <c r="R364" s="32">
        <f t="shared" ref="R364" si="3355">AVERAGE(H364,L365)</f>
        <v>0.50350000000000006</v>
      </c>
      <c r="S364" s="32">
        <f t="shared" ref="S364" si="3356">AVERAGE(I364,M365)</f>
        <v>0.23800000000000002</v>
      </c>
      <c r="T364" s="32">
        <f t="shared" ref="T364" si="3357">AVERAGE(J364,N365)</f>
        <v>0.125</v>
      </c>
      <c r="U364" s="32">
        <f t="shared" ref="U364" si="3358">AVERAGE(K364,O365)</f>
        <v>0.20650000000000002</v>
      </c>
      <c r="V364" s="21">
        <f>Q364*Q365/'Advanced - Home'!$S$33</f>
        <v>98.392716623932898</v>
      </c>
      <c r="W364" s="21">
        <f t="shared" ref="W364" si="3359">AVERAGE(V364:V365)</f>
        <v>98.390665589124097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1</v>
      </c>
      <c r="AA364" s="23">
        <f t="shared" ref="AA364" si="3361">Y364+Y365</f>
        <v>211</v>
      </c>
      <c r="AB364" s="22">
        <f t="shared" ref="AB364" si="3362">D364-Z364</f>
        <v>-1</v>
      </c>
      <c r="AC364" s="22">
        <f t="shared" ref="AC364" si="3363">AA364-E364</f>
        <v>211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0.499</v>
      </c>
      <c r="I365" s="32">
        <f>VLOOKUP($C365,'Four Factors - Home'!$B:$O,8,FALSE)</f>
        <v>0.28399999999999997</v>
      </c>
      <c r="J365" s="32">
        <f>VLOOKUP($C365,'Four Factors - Home'!$B:$O,9,FALSE)/100</f>
        <v>0.16600000000000001</v>
      </c>
      <c r="K365" s="32">
        <f>VLOOKUP($C365,'Four Factors - Home'!$B:$O,10,FALSE)/100</f>
        <v>0.20399999999999999</v>
      </c>
      <c r="L365" s="32">
        <f>VLOOKUP($C365,'Four Factors - Home'!$B:$O,11,FALSE)/100</f>
        <v>0.50800000000000001</v>
      </c>
      <c r="M365" s="32">
        <f>VLOOKUP($C365,'Four Factors - Home'!$B:$O,12,FALSE)</f>
        <v>0.27700000000000002</v>
      </c>
      <c r="N365" s="32">
        <f>VLOOKUP($C365,'Four Factors - Home'!$B:$O,13,FALSE)/100</f>
        <v>0.127</v>
      </c>
      <c r="O365" s="32">
        <f>VLOOKUP($C365,'Four Factors - Home'!$B:$O,14,FALSE)/100</f>
        <v>0.24299999999999999</v>
      </c>
      <c r="P365" s="21">
        <f>VLOOKUP($C365,'Advanced - Home'!B:T,18,FALSE)</f>
        <v>102.87</v>
      </c>
      <c r="Q365" s="21">
        <f>(P365+'Advanced - Home'!$S$33)/2</f>
        <v>100.82284556720685</v>
      </c>
      <c r="R365" s="32">
        <f t="shared" ref="R365" si="3367">AVERAGE(H365,L364)</f>
        <v>0.52600000000000002</v>
      </c>
      <c r="S365" s="32">
        <f t="shared" ref="S365" si="3368">AVERAGE(I365,M364)</f>
        <v>0.29249999999999998</v>
      </c>
      <c r="T365" s="32">
        <f t="shared" ref="T365" si="3369">AVERAGE(J365,N364)</f>
        <v>0.16350000000000001</v>
      </c>
      <c r="U365" s="32">
        <f t="shared" ref="U365" si="3370">AVERAGE(K365,O364)</f>
        <v>0.21249999999999999</v>
      </c>
      <c r="V365" s="21">
        <f>Q365*Q364/'Advanced - Road'!$S$33</f>
        <v>98.388614554315296</v>
      </c>
      <c r="W365" s="21">
        <f t="shared" ref="W365" si="3371">W364</f>
        <v>98.390665589124097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106</v>
      </c>
      <c r="Z365" s="23">
        <f t="shared" ref="Z365" si="3372">-Z364</f>
        <v>-1</v>
      </c>
      <c r="AA365" s="23">
        <f t="shared" ref="AA365" si="3373">AA364</f>
        <v>211</v>
      </c>
      <c r="AB365" s="22"/>
      <c r="AC365" s="22"/>
      <c r="AD365" s="22">
        <f t="shared" si="3223"/>
        <v>106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0.499</v>
      </c>
      <c r="I366" s="31">
        <f>VLOOKUP($C366,'Four Factors - Road'!$B:$O,8,FALSE)</f>
        <v>0.19900000000000001</v>
      </c>
      <c r="J366" s="31">
        <f>VLOOKUP($C366,'Four Factors - Road'!$B:$O,9,FALSE)/100</f>
        <v>0.12300000000000001</v>
      </c>
      <c r="K366" s="31">
        <f>VLOOKUP($C366,'Four Factors - Road'!$B:$O,10,FALSE)/100</f>
        <v>0.17</v>
      </c>
      <c r="L366" s="31">
        <f>VLOOKUP($C366,'Four Factors - Road'!$B:$O,11,FALSE)/100</f>
        <v>0.55299999999999994</v>
      </c>
      <c r="M366" s="31">
        <f>VLOOKUP($C366,'Four Factors - Road'!$B:$O,12,FALSE)</f>
        <v>0.30099999999999999</v>
      </c>
      <c r="N366" s="31">
        <f>VLOOKUP($C366,'Four Factors - Road'!$B:$O,13,FALSE)/100</f>
        <v>0.161</v>
      </c>
      <c r="O366" s="31">
        <f>VLOOKUP($C366,'Four Factors - Road'!$B:$O,14,FALSE)/100</f>
        <v>0.221</v>
      </c>
      <c r="P366" s="17">
        <f>VLOOKUP($C366,'Advanced - Road'!B:T,18,FALSE)</f>
        <v>94.01</v>
      </c>
      <c r="Q366" s="17">
        <f>(P366+'Advanced - Road'!$S$33)/2</f>
        <v>96.394904671115356</v>
      </c>
      <c r="R366" s="31">
        <f t="shared" ref="R366" si="3375">AVERAGE(H366,L367)</f>
        <v>0.499</v>
      </c>
      <c r="S366" s="31">
        <f t="shared" ref="S366" si="3376">AVERAGE(I366,M367)</f>
        <v>0.22800000000000001</v>
      </c>
      <c r="T366" s="31">
        <f t="shared" ref="T366" si="3377">AVERAGE(J366,N367)</f>
        <v>0.13</v>
      </c>
      <c r="U366" s="31">
        <f t="shared" ref="U366" si="3378">AVERAGE(K366,O367)</f>
        <v>0.21150000000000002</v>
      </c>
      <c r="V366" s="17">
        <f>Q366*Q367/'Advanced - Home'!$S$33</f>
        <v>96.831281358813811</v>
      </c>
      <c r="W366" s="17">
        <f t="shared" ref="W366" si="3379">AVERAGE(V366:V367)</f>
        <v>96.829262872736166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102</v>
      </c>
      <c r="Z366" s="19">
        <f t="shared" ref="Z366" si="3380">Y367-Y366</f>
        <v>6</v>
      </c>
      <c r="AA366" s="19">
        <f t="shared" ref="AA366" si="3381">Y366+Y367</f>
        <v>210</v>
      </c>
      <c r="AB366" s="4">
        <f t="shared" ref="AB366" si="3382">D366-Z366</f>
        <v>-6</v>
      </c>
      <c r="AC366" s="4">
        <f t="shared" ref="AC366" si="3383">AA366-E366</f>
        <v>210</v>
      </c>
      <c r="AD366" s="4">
        <f t="shared" si="3223"/>
        <v>102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0.53100000000000003</v>
      </c>
      <c r="I367" s="31">
        <f>VLOOKUP($C367,'Four Factors - Home'!$B:$O,8,FALSE)</f>
        <v>0.26100000000000001</v>
      </c>
      <c r="J367" s="31">
        <f>VLOOKUP($C367,'Four Factors - Home'!$B:$O,9,FALSE)/100</f>
        <v>0.14000000000000001</v>
      </c>
      <c r="K367" s="31">
        <f>VLOOKUP($C367,'Four Factors - Home'!$B:$O,10,FALSE)/100</f>
        <v>0.22899999999999998</v>
      </c>
      <c r="L367" s="31">
        <f>VLOOKUP($C367,'Four Factors - Home'!$B:$O,11,FALSE)/100</f>
        <v>0.499</v>
      </c>
      <c r="M367" s="31">
        <f>VLOOKUP($C367,'Four Factors - Home'!$B:$O,12,FALSE)</f>
        <v>0.25700000000000001</v>
      </c>
      <c r="N367" s="31">
        <f>VLOOKUP($C367,'Four Factors - Home'!$B:$O,13,FALSE)/100</f>
        <v>0.13699999999999998</v>
      </c>
      <c r="O367" s="31">
        <f>VLOOKUP($C367,'Four Factors - Home'!$B:$O,14,FALSE)/100</f>
        <v>0.253</v>
      </c>
      <c r="P367" s="17">
        <f>VLOOKUP($C367,'Advanced - Home'!B:T,18,FALSE)</f>
        <v>99.67</v>
      </c>
      <c r="Q367" s="17">
        <f>(P367+'Advanced - Home'!$S$33)/2</f>
        <v>99.222845567206861</v>
      </c>
      <c r="R367" s="31">
        <f t="shared" ref="R367" si="3387">AVERAGE(H367,L366)</f>
        <v>0.54200000000000004</v>
      </c>
      <c r="S367" s="31">
        <f t="shared" ref="S367" si="3388">AVERAGE(I367,M366)</f>
        <v>0.28100000000000003</v>
      </c>
      <c r="T367" s="31">
        <f t="shared" ref="T367" si="3389">AVERAGE(J367,N366)</f>
        <v>0.15050000000000002</v>
      </c>
      <c r="U367" s="31">
        <f t="shared" ref="U367" si="3390">AVERAGE(K367,O366)</f>
        <v>0.22499999999999998</v>
      </c>
      <c r="V367" s="17">
        <f>Q367*Q366/'Advanced - Road'!$S$33</f>
        <v>96.827244386658506</v>
      </c>
      <c r="W367" s="17">
        <f t="shared" ref="W367" si="3391">W366</f>
        <v>96.829262872736166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-6</v>
      </c>
      <c r="AA367" s="19">
        <f t="shared" ref="AA367" si="3393">AA366</f>
        <v>210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0.499</v>
      </c>
      <c r="I368" s="32">
        <f>VLOOKUP($C368,'Four Factors - Road'!$B:$O,8,FALSE)</f>
        <v>0.19900000000000001</v>
      </c>
      <c r="J368" s="32">
        <f>VLOOKUP($C368,'Four Factors - Road'!$B:$O,9,FALSE)/100</f>
        <v>0.12300000000000001</v>
      </c>
      <c r="K368" s="32">
        <f>VLOOKUP($C368,'Four Factors - Road'!$B:$O,10,FALSE)/100</f>
        <v>0.17</v>
      </c>
      <c r="L368" s="32">
        <f>VLOOKUP($C368,'Four Factors - Road'!$B:$O,11,FALSE)/100</f>
        <v>0.55299999999999994</v>
      </c>
      <c r="M368" s="32">
        <f>VLOOKUP($C368,'Four Factors - Road'!$B:$O,12,FALSE)</f>
        <v>0.30099999999999999</v>
      </c>
      <c r="N368" s="32">
        <f>VLOOKUP($C368,'Four Factors - Road'!$B:$O,13,FALSE)/100</f>
        <v>0.161</v>
      </c>
      <c r="O368" s="32">
        <f>VLOOKUP($C368,'Four Factors - Road'!$B:$O,14,FALSE)/100</f>
        <v>0.221</v>
      </c>
      <c r="P368" s="21">
        <f>VLOOKUP($C368,'Advanced - Road'!B:T,18,FALSE)</f>
        <v>94.01</v>
      </c>
      <c r="Q368" s="21">
        <f>(P368+'Advanced - Road'!$S$33)/2</f>
        <v>96.394904671115356</v>
      </c>
      <c r="R368" s="32">
        <f t="shared" ref="R368" si="3395">AVERAGE(H368,L369)</f>
        <v>0.50150000000000006</v>
      </c>
      <c r="S368" s="32">
        <f t="shared" ref="S368" si="3396">AVERAGE(I368,M369)</f>
        <v>0.19850000000000001</v>
      </c>
      <c r="T368" s="32">
        <f t="shared" ref="T368" si="3397">AVERAGE(J368,N369)</f>
        <v>0.127</v>
      </c>
      <c r="U368" s="32">
        <f t="shared" ref="U368" si="3398">AVERAGE(K368,O369)</f>
        <v>0.184</v>
      </c>
      <c r="V368" s="21">
        <f>Q368*Q369/'Advanced - Home'!$S$33</f>
        <v>96.157912400731206</v>
      </c>
      <c r="W368" s="21">
        <f t="shared" ref="W368" si="3399">AVERAGE(V368:V369)</f>
        <v>96.155907951293869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100</v>
      </c>
      <c r="Z368" s="23">
        <f t="shared" ref="Z368" si="3400">Y369-Y368</f>
        <v>7</v>
      </c>
      <c r="AA368" s="23">
        <f t="shared" ref="AA368" si="3401">Y368+Y369</f>
        <v>207</v>
      </c>
      <c r="AB368" s="22">
        <f t="shared" ref="AB368" si="3402">D368-Z368</f>
        <v>-7</v>
      </c>
      <c r="AC368" s="22">
        <f t="shared" ref="AC368" si="3403">AA368-E368</f>
        <v>207</v>
      </c>
      <c r="AD368" s="22">
        <f t="shared" si="3223"/>
        <v>100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0.504</v>
      </c>
      <c r="I369" s="32">
        <f>VLOOKUP($C369,'Four Factors - Home'!$B:$O,8,FALSE)</f>
        <v>0.29599999999999999</v>
      </c>
      <c r="J369" s="32">
        <f>VLOOKUP($C369,'Four Factors - Home'!$B:$O,9,FALSE)/100</f>
        <v>0.114</v>
      </c>
      <c r="K369" s="32">
        <f>VLOOKUP($C369,'Four Factors - Home'!$B:$O,10,FALSE)/100</f>
        <v>0.20499999999999999</v>
      </c>
      <c r="L369" s="32">
        <f>VLOOKUP($C369,'Four Factors - Home'!$B:$O,11,FALSE)/100</f>
        <v>0.504</v>
      </c>
      <c r="M369" s="32">
        <f>VLOOKUP($C369,'Four Factors - Home'!$B:$O,12,FALSE)</f>
        <v>0.19800000000000001</v>
      </c>
      <c r="N369" s="32">
        <f>VLOOKUP($C369,'Four Factors - Home'!$B:$O,13,FALSE)/100</f>
        <v>0.13100000000000001</v>
      </c>
      <c r="O369" s="32">
        <f>VLOOKUP($C369,'Four Factors - Home'!$B:$O,14,FALSE)/100</f>
        <v>0.19800000000000001</v>
      </c>
      <c r="P369" s="21">
        <f>VLOOKUP($C369,'Advanced - Home'!B:T,18,FALSE)</f>
        <v>98.29</v>
      </c>
      <c r="Q369" s="21">
        <f>(P369+'Advanced - Home'!$S$33)/2</f>
        <v>98.532845567206863</v>
      </c>
      <c r="R369" s="32">
        <f t="shared" ref="R369" si="3407">AVERAGE(H369,L368)</f>
        <v>0.52849999999999997</v>
      </c>
      <c r="S369" s="32">
        <f t="shared" ref="S369" si="3408">AVERAGE(I369,M368)</f>
        <v>0.29849999999999999</v>
      </c>
      <c r="T369" s="32">
        <f t="shared" ref="T369" si="3409">AVERAGE(J369,N368)</f>
        <v>0.13750000000000001</v>
      </c>
      <c r="U369" s="32">
        <f t="shared" ref="U369" si="3410">AVERAGE(K369,O368)</f>
        <v>0.21299999999999999</v>
      </c>
      <c r="V369" s="21">
        <f>Q369*Q368/'Advanced - Road'!$S$33</f>
        <v>96.153903501856519</v>
      </c>
      <c r="W369" s="21">
        <f t="shared" ref="W369" si="3411">W368</f>
        <v>96.155907951293869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-7</v>
      </c>
      <c r="AA369" s="23">
        <f t="shared" ref="AA369" si="3413">AA368</f>
        <v>207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0.499</v>
      </c>
      <c r="I370" s="31">
        <f>VLOOKUP($C370,'Four Factors - Road'!$B:$O,8,FALSE)</f>
        <v>0.19900000000000001</v>
      </c>
      <c r="J370" s="31">
        <f>VLOOKUP($C370,'Four Factors - Road'!$B:$O,9,FALSE)/100</f>
        <v>0.12300000000000001</v>
      </c>
      <c r="K370" s="31">
        <f>VLOOKUP($C370,'Four Factors - Road'!$B:$O,10,FALSE)/100</f>
        <v>0.17</v>
      </c>
      <c r="L370" s="31">
        <f>VLOOKUP($C370,'Four Factors - Road'!$B:$O,11,FALSE)/100</f>
        <v>0.55299999999999994</v>
      </c>
      <c r="M370" s="31">
        <f>VLOOKUP($C370,'Four Factors - Road'!$B:$O,12,FALSE)</f>
        <v>0.30099999999999999</v>
      </c>
      <c r="N370" s="31">
        <f>VLOOKUP($C370,'Four Factors - Road'!$B:$O,13,FALSE)/100</f>
        <v>0.161</v>
      </c>
      <c r="O370" s="31">
        <f>VLOOKUP($C370,'Four Factors - Road'!$B:$O,14,FALSE)/100</f>
        <v>0.221</v>
      </c>
      <c r="P370" s="17">
        <f>VLOOKUP($C370,'Advanced - Road'!B:T,18,FALSE)</f>
        <v>94.01</v>
      </c>
      <c r="Q370" s="17">
        <f>(P370+'Advanced - Road'!$S$33)/2</f>
        <v>96.394904671115356</v>
      </c>
      <c r="R370" s="31">
        <f t="shared" ref="R370" si="3415">AVERAGE(H370,L371)</f>
        <v>0.50649999999999995</v>
      </c>
      <c r="S370" s="31">
        <f t="shared" ref="S370" si="3416">AVERAGE(I370,M371)</f>
        <v>0.21300000000000002</v>
      </c>
      <c r="T370" s="31">
        <f t="shared" ref="T370" si="3417">AVERAGE(J370,N371)</f>
        <v>0.1305</v>
      </c>
      <c r="U370" s="31">
        <f t="shared" ref="U370" si="3418">AVERAGE(K370,O371)</f>
        <v>0.1905</v>
      </c>
      <c r="V370" s="17">
        <f>Q370*Q371/'Advanced - Home'!$S$33</f>
        <v>95.757794614044457</v>
      </c>
      <c r="W370" s="17">
        <f t="shared" ref="W370" si="3419">AVERAGE(V370:V371)</f>
        <v>95.755798505219474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</v>
      </c>
      <c r="I371" s="31">
        <f>VLOOKUP($C371,'Four Factors - Home'!$B:$O,8,FALSE)</f>
        <v>0.27500000000000002</v>
      </c>
      <c r="J371" s="31">
        <f>VLOOKUP($C371,'Four Factors - Home'!$B:$O,9,FALSE)/100</f>
        <v>0.13100000000000001</v>
      </c>
      <c r="K371" s="31">
        <f>VLOOKUP($C371,'Four Factors - Home'!$B:$O,10,FALSE)/100</f>
        <v>0.28999999999999998</v>
      </c>
      <c r="L371" s="31">
        <f>VLOOKUP($C371,'Four Factors - Home'!$B:$O,11,FALSE)/100</f>
        <v>0.51400000000000001</v>
      </c>
      <c r="M371" s="31">
        <f>VLOOKUP($C371,'Four Factors - Home'!$B:$O,12,FALSE)</f>
        <v>0.22700000000000001</v>
      </c>
      <c r="N371" s="31">
        <f>VLOOKUP($C371,'Four Factors - Home'!$B:$O,13,FALSE)/100</f>
        <v>0.13800000000000001</v>
      </c>
      <c r="O371" s="31">
        <f>VLOOKUP($C371,'Four Factors - Home'!$B:$O,14,FALSE)/100</f>
        <v>0.21100000000000002</v>
      </c>
      <c r="P371" s="17">
        <f>VLOOKUP($C371,'Advanced - Home'!B:T,18,FALSE)</f>
        <v>97.47</v>
      </c>
      <c r="Q371" s="17">
        <f>(P371+'Advanced - Home'!$S$33)/2</f>
        <v>98.122845567206866</v>
      </c>
      <c r="R371" s="31">
        <f t="shared" ref="R371" si="3427">AVERAGE(H371,L370)</f>
        <v>0.51149999999999995</v>
      </c>
      <c r="S371" s="31">
        <f t="shared" ref="S371" si="3428">AVERAGE(I371,M370)</f>
        <v>0.28800000000000003</v>
      </c>
      <c r="T371" s="31">
        <f t="shared" ref="T371" si="3429">AVERAGE(J371,N370)</f>
        <v>0.14600000000000002</v>
      </c>
      <c r="U371" s="31">
        <f t="shared" ref="U371" si="3430">AVERAGE(K371,O370)</f>
        <v>0.2555</v>
      </c>
      <c r="V371" s="17">
        <f>Q371*Q370/'Advanced - Road'!$S$33</f>
        <v>95.753802396394477</v>
      </c>
      <c r="W371" s="17">
        <f t="shared" ref="W371" si="3431">W370</f>
        <v>95.755798505219474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0.499</v>
      </c>
      <c r="I372" s="32">
        <f>VLOOKUP($C372,'Four Factors - Road'!$B:$O,8,FALSE)</f>
        <v>0.19900000000000001</v>
      </c>
      <c r="J372" s="32">
        <f>VLOOKUP($C372,'Four Factors - Road'!$B:$O,9,FALSE)/100</f>
        <v>0.12300000000000001</v>
      </c>
      <c r="K372" s="32">
        <f>VLOOKUP($C372,'Four Factors - Road'!$B:$O,10,FALSE)/100</f>
        <v>0.17</v>
      </c>
      <c r="L372" s="32">
        <f>VLOOKUP($C372,'Four Factors - Road'!$B:$O,11,FALSE)/100</f>
        <v>0.55299999999999994</v>
      </c>
      <c r="M372" s="32">
        <f>VLOOKUP($C372,'Four Factors - Road'!$B:$O,12,FALSE)</f>
        <v>0.30099999999999999</v>
      </c>
      <c r="N372" s="32">
        <f>VLOOKUP($C372,'Four Factors - Road'!$B:$O,13,FALSE)/100</f>
        <v>0.161</v>
      </c>
      <c r="O372" s="32">
        <f>VLOOKUP($C372,'Four Factors - Road'!$B:$O,14,FALSE)/100</f>
        <v>0.221</v>
      </c>
      <c r="P372" s="21">
        <f>VLOOKUP($C372,'Advanced - Road'!B:T,18,FALSE)</f>
        <v>94.01</v>
      </c>
      <c r="Q372" s="21">
        <f>(P372+'Advanced - Road'!$S$33)/2</f>
        <v>96.394904671115356</v>
      </c>
      <c r="R372" s="32">
        <f t="shared" ref="R372" si="3435">AVERAGE(H372,L373)</f>
        <v>0.4975</v>
      </c>
      <c r="S372" s="32">
        <f t="shared" ref="S372" si="3436">AVERAGE(I372,M373)</f>
        <v>0.20450000000000002</v>
      </c>
      <c r="T372" s="32">
        <f t="shared" ref="T372" si="3437">AVERAGE(J372,N373)</f>
        <v>0.1245</v>
      </c>
      <c r="U372" s="32">
        <f t="shared" ref="U372" si="3438">AVERAGE(K372,O373)</f>
        <v>0.20300000000000001</v>
      </c>
      <c r="V372" s="21">
        <f>Q372*Q373/'Advanced - Home'!$S$33</f>
        <v>96.260381590004656</v>
      </c>
      <c r="W372" s="21">
        <f t="shared" ref="W372" si="3439">AVERAGE(V372:V373)</f>
        <v>96.258375004556825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101</v>
      </c>
      <c r="Z372" s="23">
        <f t="shared" ref="Z372" si="3440">Y373-Y372</f>
        <v>10</v>
      </c>
      <c r="AA372" s="23">
        <f t="shared" ref="AA372" si="3441">Y372+Y373</f>
        <v>212</v>
      </c>
      <c r="AB372" s="22">
        <f t="shared" ref="AB372" si="3442">D372-Z372</f>
        <v>-10</v>
      </c>
      <c r="AC372" s="22">
        <f t="shared" ref="AC372" si="3443">AA372-E372</f>
        <v>212</v>
      </c>
      <c r="AD372" s="22">
        <f t="shared" si="3223"/>
        <v>101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0.55700000000000005</v>
      </c>
      <c r="I373" s="32">
        <f>VLOOKUP($C373,'Four Factors - Home'!$B:$O,8,FALSE)</f>
        <v>0.28000000000000003</v>
      </c>
      <c r="J373" s="32">
        <f>VLOOKUP($C373,'Four Factors - Home'!$B:$O,9,FALSE)/100</f>
        <v>0.13</v>
      </c>
      <c r="K373" s="32">
        <f>VLOOKUP($C373,'Four Factors - Home'!$B:$O,10,FALSE)/100</f>
        <v>0.23399999999999999</v>
      </c>
      <c r="L373" s="32">
        <f>VLOOKUP($C373,'Four Factors - Home'!$B:$O,11,FALSE)/100</f>
        <v>0.496</v>
      </c>
      <c r="M373" s="32">
        <f>VLOOKUP($C373,'Four Factors - Home'!$B:$O,12,FALSE)</f>
        <v>0.21</v>
      </c>
      <c r="N373" s="32">
        <f>VLOOKUP($C373,'Four Factors - Home'!$B:$O,13,FALSE)/100</f>
        <v>0.126</v>
      </c>
      <c r="O373" s="32">
        <f>VLOOKUP($C373,'Four Factors - Home'!$B:$O,14,FALSE)/100</f>
        <v>0.23600000000000002</v>
      </c>
      <c r="P373" s="21">
        <f>VLOOKUP($C373,'Advanced - Home'!B:T,18,FALSE)</f>
        <v>98.5</v>
      </c>
      <c r="Q373" s="21">
        <f>(P373+'Advanced - Home'!$S$33)/2</f>
        <v>98.637845567206853</v>
      </c>
      <c r="R373" s="32">
        <f t="shared" ref="R373" si="3447">AVERAGE(H373,L372)</f>
        <v>0.55499999999999994</v>
      </c>
      <c r="S373" s="32">
        <f t="shared" ref="S373" si="3448">AVERAGE(I373,M372)</f>
        <v>0.29049999999999998</v>
      </c>
      <c r="T373" s="32">
        <f t="shared" ref="T373" si="3449">AVERAGE(J373,N372)</f>
        <v>0.14550000000000002</v>
      </c>
      <c r="U373" s="32">
        <f t="shared" ref="U373" si="3450">AVERAGE(K373,O372)</f>
        <v>0.22749999999999998</v>
      </c>
      <c r="V373" s="21">
        <f>Q373*Q372/'Advanced - Road'!$S$33</f>
        <v>96.256368419108995</v>
      </c>
      <c r="W373" s="21">
        <f t="shared" ref="W373" si="3451">W372</f>
        <v>96.258375004556825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-10</v>
      </c>
      <c r="AA373" s="23">
        <f t="shared" ref="AA373" si="3453">AA372</f>
        <v>212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0.499</v>
      </c>
      <c r="I374" s="31">
        <f>VLOOKUP($C374,'Four Factors - Road'!$B:$O,8,FALSE)</f>
        <v>0.19900000000000001</v>
      </c>
      <c r="J374" s="31">
        <f>VLOOKUP($C374,'Four Factors - Road'!$B:$O,9,FALSE)/100</f>
        <v>0.12300000000000001</v>
      </c>
      <c r="K374" s="31">
        <f>VLOOKUP($C374,'Four Factors - Road'!$B:$O,10,FALSE)/100</f>
        <v>0.17</v>
      </c>
      <c r="L374" s="31">
        <f>VLOOKUP($C374,'Four Factors - Road'!$B:$O,11,FALSE)/100</f>
        <v>0.55299999999999994</v>
      </c>
      <c r="M374" s="31">
        <f>VLOOKUP($C374,'Four Factors - Road'!$B:$O,12,FALSE)</f>
        <v>0.30099999999999999</v>
      </c>
      <c r="N374" s="31">
        <f>VLOOKUP($C374,'Four Factors - Road'!$B:$O,13,FALSE)/100</f>
        <v>0.161</v>
      </c>
      <c r="O374" s="31">
        <f>VLOOKUP($C374,'Four Factors - Road'!$B:$O,14,FALSE)/100</f>
        <v>0.221</v>
      </c>
      <c r="P374" s="17">
        <f>VLOOKUP($C374,'Advanced - Road'!B:T,18,FALSE)</f>
        <v>94.01</v>
      </c>
      <c r="Q374" s="17">
        <f>(P374+'Advanced - Road'!$S$33)/2</f>
        <v>96.394904671115356</v>
      </c>
      <c r="R374" s="31">
        <f t="shared" ref="R374" si="3455">AVERAGE(H374,L375)</f>
        <v>0.501</v>
      </c>
      <c r="S374" s="31">
        <f t="shared" ref="S374" si="3456">AVERAGE(I374,M375)</f>
        <v>0.23700000000000002</v>
      </c>
      <c r="T374" s="31">
        <f t="shared" ref="T374" si="3457">AVERAGE(J374,N375)</f>
        <v>0.14000000000000001</v>
      </c>
      <c r="U374" s="31">
        <f t="shared" ref="U374" si="3458">AVERAGE(K374,O375)</f>
        <v>0.19550000000000001</v>
      </c>
      <c r="V374" s="17">
        <f>Q374*Q375/'Advanced - Home'!$S$33</f>
        <v>94.064613248430931</v>
      </c>
      <c r="W374" s="17">
        <f t="shared" ref="W374" si="3459">AVERAGE(V374:V375)</f>
        <v>94.062652434636277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0.51500000000000001</v>
      </c>
      <c r="I375" s="31">
        <f>VLOOKUP($C375,'Four Factors - Home'!$B:$O,8,FALSE)</f>
        <v>0.255</v>
      </c>
      <c r="J375" s="31">
        <f>VLOOKUP($C375,'Four Factors - Home'!$B:$O,9,FALSE)/100</f>
        <v>0.129</v>
      </c>
      <c r="K375" s="31">
        <f>VLOOKUP($C375,'Four Factors - Home'!$B:$O,10,FALSE)/100</f>
        <v>0.188</v>
      </c>
      <c r="L375" s="31">
        <f>VLOOKUP($C375,'Four Factors - Home'!$B:$O,11,FALSE)/100</f>
        <v>0.503</v>
      </c>
      <c r="M375" s="31">
        <f>VLOOKUP($C375,'Four Factors - Home'!$B:$O,12,FALSE)</f>
        <v>0.27500000000000002</v>
      </c>
      <c r="N375" s="31">
        <f>VLOOKUP($C375,'Four Factors - Home'!$B:$O,13,FALSE)/100</f>
        <v>0.157</v>
      </c>
      <c r="O375" s="31">
        <f>VLOOKUP($C375,'Four Factors - Home'!$B:$O,14,FALSE)/100</f>
        <v>0.221</v>
      </c>
      <c r="P375" s="17">
        <f>VLOOKUP($C375,'Advanced - Home'!B:T,18,FALSE)</f>
        <v>94</v>
      </c>
      <c r="Q375" s="17">
        <f>(P375+'Advanced - Home'!$S$33)/2</f>
        <v>96.387845567206853</v>
      </c>
      <c r="R375" s="31">
        <f t="shared" ref="R375" si="3467">AVERAGE(H375,L374)</f>
        <v>0.53400000000000003</v>
      </c>
      <c r="S375" s="31">
        <f t="shared" ref="S375" si="3468">AVERAGE(I375,M374)</f>
        <v>0.27800000000000002</v>
      </c>
      <c r="T375" s="31">
        <f t="shared" ref="T375" si="3469">AVERAGE(J375,N374)</f>
        <v>0.14500000000000002</v>
      </c>
      <c r="U375" s="31">
        <f t="shared" ref="U375" si="3470">AVERAGE(K375,O374)</f>
        <v>0.20450000000000002</v>
      </c>
      <c r="V375" s="17">
        <f>Q375*Q374/'Advanced - Road'!$S$33</f>
        <v>94.060691620841638</v>
      </c>
      <c r="W375" s="17">
        <f t="shared" ref="W375" si="3471">W374</f>
        <v>94.062652434636277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0.499</v>
      </c>
      <c r="I376" s="32">
        <f>VLOOKUP($C376,'Four Factors - Road'!$B:$O,8,FALSE)</f>
        <v>0.19900000000000001</v>
      </c>
      <c r="J376" s="32">
        <f>VLOOKUP($C376,'Four Factors - Road'!$B:$O,9,FALSE)/100</f>
        <v>0.12300000000000001</v>
      </c>
      <c r="K376" s="32">
        <f>VLOOKUP($C376,'Four Factors - Road'!$B:$O,10,FALSE)/100</f>
        <v>0.17</v>
      </c>
      <c r="L376" s="32">
        <f>VLOOKUP($C376,'Four Factors - Road'!$B:$O,11,FALSE)/100</f>
        <v>0.55299999999999994</v>
      </c>
      <c r="M376" s="32">
        <f>VLOOKUP($C376,'Four Factors - Road'!$B:$O,12,FALSE)</f>
        <v>0.30099999999999999</v>
      </c>
      <c r="N376" s="32">
        <f>VLOOKUP($C376,'Four Factors - Road'!$B:$O,13,FALSE)/100</f>
        <v>0.161</v>
      </c>
      <c r="O376" s="32">
        <f>VLOOKUP($C376,'Four Factors - Road'!$B:$O,14,FALSE)/100</f>
        <v>0.221</v>
      </c>
      <c r="P376" s="21">
        <f>VLOOKUP($C376,'Advanced - Road'!B:T,18,FALSE)</f>
        <v>94.01</v>
      </c>
      <c r="Q376" s="21">
        <f>(P376+'Advanced - Road'!$S$33)/2</f>
        <v>96.394904671115356</v>
      </c>
      <c r="R376" s="32">
        <f t="shared" ref="R376" si="3475">AVERAGE(H376,L377)</f>
        <v>0.51550000000000007</v>
      </c>
      <c r="S376" s="32">
        <f t="shared" ref="S376" si="3476">AVERAGE(I376,M377)</f>
        <v>0.22700000000000001</v>
      </c>
      <c r="T376" s="32">
        <f t="shared" ref="T376" si="3477">AVERAGE(J376,N377)</f>
        <v>0.12050000000000001</v>
      </c>
      <c r="U376" s="32">
        <f t="shared" ref="U376" si="3478">AVERAGE(K376,O377)</f>
        <v>0.1905</v>
      </c>
      <c r="V376" s="21">
        <f>Q376*Q377/'Advanced - Home'!$S$33</f>
        <v>97.041099222564185</v>
      </c>
      <c r="W376" s="21">
        <f t="shared" ref="W376" si="3479">AVERAGE(V376:V377)</f>
        <v>97.039076362750791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6</v>
      </c>
      <c r="AA376" s="23">
        <f t="shared" ref="AA376" si="3481">Y376+Y377</f>
        <v>216</v>
      </c>
      <c r="AB376" s="22">
        <f t="shared" ref="AB376" si="3482">D376-Z376</f>
        <v>-6</v>
      </c>
      <c r="AC376" s="22">
        <f t="shared" ref="AC376" si="3483">AA376-E376</f>
        <v>216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0.54500000000000004</v>
      </c>
      <c r="I377" s="32">
        <f>VLOOKUP($C377,'Four Factors - Home'!$B:$O,8,FALSE)</f>
        <v>0.28699999999999998</v>
      </c>
      <c r="J377" s="32">
        <f>VLOOKUP($C377,'Four Factors - Home'!$B:$O,9,FALSE)/100</f>
        <v>0.14599999999999999</v>
      </c>
      <c r="K377" s="32">
        <f>VLOOKUP($C377,'Four Factors - Home'!$B:$O,10,FALSE)/100</f>
        <v>0.27399999999999997</v>
      </c>
      <c r="L377" s="32">
        <f>VLOOKUP($C377,'Four Factors - Home'!$B:$O,11,FALSE)/100</f>
        <v>0.53200000000000003</v>
      </c>
      <c r="M377" s="32">
        <f>VLOOKUP($C377,'Four Factors - Home'!$B:$O,12,FALSE)</f>
        <v>0.255</v>
      </c>
      <c r="N377" s="32">
        <f>VLOOKUP($C377,'Four Factors - Home'!$B:$O,13,FALSE)/100</f>
        <v>0.11800000000000001</v>
      </c>
      <c r="O377" s="32">
        <f>VLOOKUP($C377,'Four Factors - Home'!$B:$O,14,FALSE)/100</f>
        <v>0.21100000000000002</v>
      </c>
      <c r="P377" s="21">
        <f>VLOOKUP($C377,'Advanced - Home'!B:T,18,FALSE)</f>
        <v>100.1</v>
      </c>
      <c r="Q377" s="21">
        <f>(P377+'Advanced - Home'!$S$33)/2</f>
        <v>99.437845567206864</v>
      </c>
      <c r="R377" s="32">
        <f t="shared" ref="R377" si="3487">AVERAGE(H377,L376)</f>
        <v>0.54899999999999993</v>
      </c>
      <c r="S377" s="32">
        <f t="shared" ref="S377" si="3488">AVERAGE(I377,M376)</f>
        <v>0.29399999999999998</v>
      </c>
      <c r="T377" s="32">
        <f t="shared" ref="T377" si="3489">AVERAGE(J377,N376)</f>
        <v>0.1535</v>
      </c>
      <c r="U377" s="32">
        <f t="shared" ref="U377" si="3490">AVERAGE(K377,O376)</f>
        <v>0.2475</v>
      </c>
      <c r="V377" s="21">
        <f>Q377*Q376/'Advanced - Road'!$S$33</f>
        <v>97.037053502937397</v>
      </c>
      <c r="W377" s="21">
        <f t="shared" ref="W377" si="3491">W376</f>
        <v>97.039076362750791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111</v>
      </c>
      <c r="Z377" s="23">
        <f t="shared" ref="Z377" si="3492">-Z376</f>
        <v>-6</v>
      </c>
      <c r="AA377" s="23">
        <f t="shared" ref="AA377" si="3493">AA376</f>
        <v>216</v>
      </c>
      <c r="AB377" s="22"/>
      <c r="AC377" s="22"/>
      <c r="AD377" s="22">
        <f t="shared" si="3223"/>
        <v>111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0.499</v>
      </c>
      <c r="I378" s="31">
        <f>VLOOKUP($C378,'Four Factors - Road'!$B:$O,8,FALSE)</f>
        <v>0.19900000000000001</v>
      </c>
      <c r="J378" s="31">
        <f>VLOOKUP($C378,'Four Factors - Road'!$B:$O,9,FALSE)/100</f>
        <v>0.12300000000000001</v>
      </c>
      <c r="K378" s="31">
        <f>VLOOKUP($C378,'Four Factors - Road'!$B:$O,10,FALSE)/100</f>
        <v>0.17</v>
      </c>
      <c r="L378" s="31">
        <f>VLOOKUP($C378,'Four Factors - Road'!$B:$O,11,FALSE)/100</f>
        <v>0.55299999999999994</v>
      </c>
      <c r="M378" s="31">
        <f>VLOOKUP($C378,'Four Factors - Road'!$B:$O,12,FALSE)</f>
        <v>0.30099999999999999</v>
      </c>
      <c r="N378" s="31">
        <f>VLOOKUP($C378,'Four Factors - Road'!$B:$O,13,FALSE)/100</f>
        <v>0.161</v>
      </c>
      <c r="O378" s="31">
        <f>VLOOKUP($C378,'Four Factors - Road'!$B:$O,14,FALSE)/100</f>
        <v>0.221</v>
      </c>
      <c r="P378" s="17">
        <f>VLOOKUP($C378,'Advanced - Road'!B:T,18,FALSE)</f>
        <v>94.01</v>
      </c>
      <c r="Q378" s="17">
        <f>(P378+'Advanced - Road'!$S$33)/2</f>
        <v>96.394904671115356</v>
      </c>
      <c r="R378" s="31">
        <f t="shared" ref="R378" si="3495">AVERAGE(H378,L379)</f>
        <v>0.49399999999999999</v>
      </c>
      <c r="S378" s="31">
        <f t="shared" ref="S378" si="3496">AVERAGE(I378,M379)</f>
        <v>0.23250000000000001</v>
      </c>
      <c r="T378" s="31">
        <f t="shared" ref="T378" si="3497">AVERAGE(J378,N379)</f>
        <v>0.1295</v>
      </c>
      <c r="U378" s="31">
        <f t="shared" ref="U378" si="3498">AVERAGE(K378,O379)</f>
        <v>0.17899999999999999</v>
      </c>
      <c r="V378" s="17">
        <f>Q378*Q379/'Advanced - Home'!$S$33</f>
        <v>96.011527844626286</v>
      </c>
      <c r="W378" s="17">
        <f t="shared" ref="W378" si="3499">AVERAGE(V378:V379)</f>
        <v>96.009526446632492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</v>
      </c>
      <c r="I379" s="31">
        <f>VLOOKUP($C379,'Four Factors - Home'!$B:$O,8,FALSE)</f>
        <v>0.22600000000000001</v>
      </c>
      <c r="J379" s="31">
        <f>VLOOKUP($C379,'Four Factors - Home'!$B:$O,9,FALSE)/100</f>
        <v>0.12</v>
      </c>
      <c r="K379" s="31">
        <f>VLOOKUP($C379,'Four Factors - Home'!$B:$O,10,FALSE)/100</f>
        <v>0.24100000000000002</v>
      </c>
      <c r="L379" s="31">
        <f>VLOOKUP($C379,'Four Factors - Home'!$B:$O,11,FALSE)/100</f>
        <v>0.48899999999999999</v>
      </c>
      <c r="M379" s="31">
        <f>VLOOKUP($C379,'Four Factors - Home'!$B:$O,12,FALSE)</f>
        <v>0.26600000000000001</v>
      </c>
      <c r="N379" s="31">
        <f>VLOOKUP($C379,'Four Factors - Home'!$B:$O,13,FALSE)/100</f>
        <v>0.13600000000000001</v>
      </c>
      <c r="O379" s="31">
        <f>VLOOKUP($C379,'Four Factors - Home'!$B:$O,14,FALSE)/100</f>
        <v>0.188</v>
      </c>
      <c r="P379" s="17">
        <f>VLOOKUP($C379,'Advanced - Home'!B:T,18,FALSE)</f>
        <v>97.99</v>
      </c>
      <c r="Q379" s="17">
        <f>(P379+'Advanced - Home'!$S$33)/2</f>
        <v>98.382845567206857</v>
      </c>
      <c r="R379" s="31">
        <f t="shared" ref="R379" si="3507">AVERAGE(H379,L378)</f>
        <v>0.52649999999999997</v>
      </c>
      <c r="S379" s="31">
        <f t="shared" ref="S379" si="3508">AVERAGE(I379,M378)</f>
        <v>0.26350000000000001</v>
      </c>
      <c r="T379" s="31">
        <f t="shared" ref="T379" si="3509">AVERAGE(J379,N378)</f>
        <v>0.14050000000000001</v>
      </c>
      <c r="U379" s="31">
        <f t="shared" ref="U379" si="3510">AVERAGE(K379,O378)</f>
        <v>0.23100000000000001</v>
      </c>
      <c r="V379" s="17">
        <f>Q379*Q378/'Advanced - Road'!$S$33</f>
        <v>96.007525048638698</v>
      </c>
      <c r="W379" s="17">
        <f t="shared" ref="W379" si="3511">W378</f>
        <v>96.009526446632492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0.499</v>
      </c>
      <c r="I380" s="32">
        <f>VLOOKUP($C380,'Four Factors - Road'!$B:$O,8,FALSE)</f>
        <v>0.19900000000000001</v>
      </c>
      <c r="J380" s="32">
        <f>VLOOKUP($C380,'Four Factors - Road'!$B:$O,9,FALSE)/100</f>
        <v>0.12300000000000001</v>
      </c>
      <c r="K380" s="32">
        <f>VLOOKUP($C380,'Four Factors - Road'!$B:$O,10,FALSE)/100</f>
        <v>0.17</v>
      </c>
      <c r="L380" s="32">
        <f>VLOOKUP($C380,'Four Factors - Road'!$B:$O,11,FALSE)/100</f>
        <v>0.55299999999999994</v>
      </c>
      <c r="M380" s="32">
        <f>VLOOKUP($C380,'Four Factors - Road'!$B:$O,12,FALSE)</f>
        <v>0.30099999999999999</v>
      </c>
      <c r="N380" s="32">
        <f>VLOOKUP($C380,'Four Factors - Road'!$B:$O,13,FALSE)/100</f>
        <v>0.161</v>
      </c>
      <c r="O380" s="32">
        <f>VLOOKUP($C380,'Four Factors - Road'!$B:$O,14,FALSE)/100</f>
        <v>0.221</v>
      </c>
      <c r="P380" s="21">
        <f>VLOOKUP($C380,'Advanced - Road'!B:T,18,FALSE)</f>
        <v>94.01</v>
      </c>
      <c r="Q380" s="21">
        <f>(P380+'Advanced - Road'!$S$33)/2</f>
        <v>96.394904671115356</v>
      </c>
      <c r="R380" s="32">
        <f t="shared" ref="R380" si="3515">AVERAGE(H380,L381)</f>
        <v>0.48699999999999999</v>
      </c>
      <c r="S380" s="32">
        <f t="shared" ref="S380" si="3516">AVERAGE(I380,M381)</f>
        <v>0.22500000000000001</v>
      </c>
      <c r="T380" s="32">
        <f t="shared" ref="T380" si="3517">AVERAGE(J380,N381)</f>
        <v>0.13400000000000001</v>
      </c>
      <c r="U380" s="32">
        <f t="shared" ref="U380" si="3518">AVERAGE(K380,O381)</f>
        <v>0.20400000000000001</v>
      </c>
      <c r="V380" s="21">
        <f>Q380*Q381/'Advanced - Home'!$S$33</f>
        <v>98.2121756714035</v>
      </c>
      <c r="W380" s="21">
        <f t="shared" ref="W380" si="3519">AVERAGE(V380:V381)</f>
        <v>98.210128400041739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101</v>
      </c>
      <c r="Z380" s="23">
        <f t="shared" ref="Z380" si="3520">Y381-Y380</f>
        <v>12</v>
      </c>
      <c r="AA380" s="23">
        <f t="shared" ref="AA380" si="3521">Y380+Y381</f>
        <v>214</v>
      </c>
      <c r="AB380" s="22">
        <f t="shared" ref="AB380" si="3522">D380-Z380</f>
        <v>-12</v>
      </c>
      <c r="AC380" s="22">
        <f t="shared" ref="AC380" si="3523">AA380-E380</f>
        <v>214</v>
      </c>
      <c r="AD380" s="22">
        <f t="shared" si="3223"/>
        <v>101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0.58599999999999997</v>
      </c>
      <c r="I381" s="32">
        <f>VLOOKUP($C381,'Four Factors - Home'!$B:$O,8,FALSE)</f>
        <v>0.255</v>
      </c>
      <c r="J381" s="32">
        <f>VLOOKUP($C381,'Four Factors - Home'!$B:$O,9,FALSE)/100</f>
        <v>0.14300000000000002</v>
      </c>
      <c r="K381" s="32">
        <f>VLOOKUP($C381,'Four Factors - Home'!$B:$O,10,FALSE)/100</f>
        <v>0.22600000000000001</v>
      </c>
      <c r="L381" s="32">
        <f>VLOOKUP($C381,'Four Factors - Home'!$B:$O,11,FALSE)/100</f>
        <v>0.47499999999999998</v>
      </c>
      <c r="M381" s="32">
        <f>VLOOKUP($C381,'Four Factors - Home'!$B:$O,12,FALSE)</f>
        <v>0.251</v>
      </c>
      <c r="N381" s="32">
        <f>VLOOKUP($C381,'Four Factors - Home'!$B:$O,13,FALSE)/100</f>
        <v>0.14499999999999999</v>
      </c>
      <c r="O381" s="32">
        <f>VLOOKUP($C381,'Four Factors - Home'!$B:$O,14,FALSE)/100</f>
        <v>0.23800000000000002</v>
      </c>
      <c r="P381" s="21">
        <f>VLOOKUP($C381,'Advanced - Home'!B:T,18,FALSE)</f>
        <v>102.5</v>
      </c>
      <c r="Q381" s="21">
        <f>(P381+'Advanced - Home'!$S$33)/2</f>
        <v>100.63784556720685</v>
      </c>
      <c r="R381" s="32">
        <f t="shared" ref="R381" si="3527">AVERAGE(H381,L380)</f>
        <v>0.5694999999999999</v>
      </c>
      <c r="S381" s="32">
        <f t="shared" ref="S381" si="3528">AVERAGE(I381,M380)</f>
        <v>0.27800000000000002</v>
      </c>
      <c r="T381" s="32">
        <f t="shared" ref="T381" si="3529">AVERAGE(J381,N380)</f>
        <v>0.15200000000000002</v>
      </c>
      <c r="U381" s="32">
        <f t="shared" ref="U381" si="3530">AVERAGE(K381,O380)</f>
        <v>0.2235</v>
      </c>
      <c r="V381" s="21">
        <f>Q381*Q380/'Advanced - Road'!$S$33</f>
        <v>98.208081128679979</v>
      </c>
      <c r="W381" s="21">
        <f t="shared" ref="W381" si="3531">W380</f>
        <v>98.210128400041739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113</v>
      </c>
      <c r="Z381" s="23">
        <f t="shared" ref="Z381" si="3532">-Z380</f>
        <v>-12</v>
      </c>
      <c r="AA381" s="23">
        <f t="shared" ref="AA381" si="3533">AA380</f>
        <v>214</v>
      </c>
      <c r="AB381" s="22"/>
      <c r="AC381" s="22"/>
      <c r="AD381" s="22">
        <f t="shared" si="3223"/>
        <v>113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0.499</v>
      </c>
      <c r="I382" s="31">
        <f>VLOOKUP($C382,'Four Factors - Road'!$B:$O,8,FALSE)</f>
        <v>0.19900000000000001</v>
      </c>
      <c r="J382" s="31">
        <f>VLOOKUP($C382,'Four Factors - Road'!$B:$O,9,FALSE)/100</f>
        <v>0.12300000000000001</v>
      </c>
      <c r="K382" s="31">
        <f>VLOOKUP($C382,'Four Factors - Road'!$B:$O,10,FALSE)/100</f>
        <v>0.17</v>
      </c>
      <c r="L382" s="31">
        <f>VLOOKUP($C382,'Four Factors - Road'!$B:$O,11,FALSE)/100</f>
        <v>0.55299999999999994</v>
      </c>
      <c r="M382" s="31">
        <f>VLOOKUP($C382,'Four Factors - Road'!$B:$O,12,FALSE)</f>
        <v>0.30099999999999999</v>
      </c>
      <c r="N382" s="31">
        <f>VLOOKUP($C382,'Four Factors - Road'!$B:$O,13,FALSE)/100</f>
        <v>0.161</v>
      </c>
      <c r="O382" s="31">
        <f>VLOOKUP($C382,'Four Factors - Road'!$B:$O,14,FALSE)/100</f>
        <v>0.221</v>
      </c>
      <c r="P382" s="17">
        <f>VLOOKUP($C382,'Advanced - Road'!B:T,18,FALSE)</f>
        <v>94.01</v>
      </c>
      <c r="Q382" s="17">
        <f>(P382+'Advanced - Road'!$S$33)/2</f>
        <v>96.394904671115356</v>
      </c>
      <c r="R382" s="31">
        <f t="shared" ref="R382" si="3535">AVERAGE(H382,L383)</f>
        <v>0.50700000000000001</v>
      </c>
      <c r="S382" s="31">
        <f t="shared" ref="S382" si="3536">AVERAGE(I382,M383)</f>
        <v>0.218</v>
      </c>
      <c r="T382" s="31">
        <f t="shared" ref="T382" si="3537">AVERAGE(J382,N383)</f>
        <v>0.13800000000000001</v>
      </c>
      <c r="U382" s="31">
        <f t="shared" ref="U382" si="3538">AVERAGE(K382,O383)</f>
        <v>0.20600000000000002</v>
      </c>
      <c r="V382" s="17">
        <f>Q382*Q383/'Advanced - Home'!$S$33</f>
        <v>98.197537215793034</v>
      </c>
      <c r="W382" s="17">
        <f t="shared" ref="W382" si="3539">AVERAGE(V382:V383)</f>
        <v>98.195490249575613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10</v>
      </c>
      <c r="AA382" s="19">
        <f t="shared" ref="AA382" si="3541">Y382+Y383</f>
        <v>216</v>
      </c>
      <c r="AB382" s="4">
        <f t="shared" ref="AB382" si="3542">D382-Z382</f>
        <v>-10</v>
      </c>
      <c r="AC382" s="4">
        <f t="shared" ref="AC382" si="3543">AA382-E382</f>
        <v>216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0.54700000000000004</v>
      </c>
      <c r="I383" s="31">
        <f>VLOOKUP($C383,'Four Factors - Home'!$B:$O,8,FALSE)</f>
        <v>0.316</v>
      </c>
      <c r="J383" s="31">
        <f>VLOOKUP($C383,'Four Factors - Home'!$B:$O,9,FALSE)/100</f>
        <v>0.13500000000000001</v>
      </c>
      <c r="K383" s="31">
        <f>VLOOKUP($C383,'Four Factors - Home'!$B:$O,10,FALSE)/100</f>
        <v>0.253</v>
      </c>
      <c r="L383" s="31">
        <f>VLOOKUP($C383,'Four Factors - Home'!$B:$O,11,FALSE)/100</f>
        <v>0.51500000000000001</v>
      </c>
      <c r="M383" s="31">
        <f>VLOOKUP($C383,'Four Factors - Home'!$B:$O,12,FALSE)</f>
        <v>0.23699999999999999</v>
      </c>
      <c r="N383" s="31">
        <f>VLOOKUP($C383,'Four Factors - Home'!$B:$O,13,FALSE)/100</f>
        <v>0.153</v>
      </c>
      <c r="O383" s="31">
        <f>VLOOKUP($C383,'Four Factors - Home'!$B:$O,14,FALSE)/100</f>
        <v>0.24199999999999999</v>
      </c>
      <c r="P383" s="17">
        <f>VLOOKUP($C383,'Advanced - Home'!B:T,18,FALSE)</f>
        <v>102.47</v>
      </c>
      <c r="Q383" s="17">
        <f>(P383+'Advanced - Home'!$S$33)/2</f>
        <v>100.62284556720687</v>
      </c>
      <c r="R383" s="31">
        <f t="shared" ref="R383" si="3547">AVERAGE(H383,L382)</f>
        <v>0.55000000000000004</v>
      </c>
      <c r="S383" s="31">
        <f t="shared" ref="S383" si="3548">AVERAGE(I383,M382)</f>
        <v>0.3085</v>
      </c>
      <c r="T383" s="31">
        <f t="shared" ref="T383" si="3549">AVERAGE(J383,N382)</f>
        <v>0.14800000000000002</v>
      </c>
      <c r="U383" s="31">
        <f t="shared" ref="U383" si="3550">AVERAGE(K383,O382)</f>
        <v>0.23699999999999999</v>
      </c>
      <c r="V383" s="17">
        <f>Q383*Q382/'Advanced - Road'!$S$33</f>
        <v>98.193443283358206</v>
      </c>
      <c r="W383" s="17">
        <f t="shared" ref="W383" si="3551">W382</f>
        <v>98.195490249575613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113</v>
      </c>
      <c r="Z383" s="19">
        <f t="shared" ref="Z383" si="3552">-Z382</f>
        <v>-10</v>
      </c>
      <c r="AA383" s="19">
        <f t="shared" ref="AA383" si="3553">AA382</f>
        <v>216</v>
      </c>
      <c r="AB383" s="4"/>
      <c r="AC383" s="4"/>
      <c r="AD383" s="4">
        <f t="shared" si="3223"/>
        <v>113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0.499</v>
      </c>
      <c r="I384" s="32">
        <f>VLOOKUP($C384,'Four Factors - Road'!$B:$O,8,FALSE)</f>
        <v>0.19900000000000001</v>
      </c>
      <c r="J384" s="32">
        <f>VLOOKUP($C384,'Four Factors - Road'!$B:$O,9,FALSE)/100</f>
        <v>0.12300000000000001</v>
      </c>
      <c r="K384" s="32">
        <f>VLOOKUP($C384,'Four Factors - Road'!$B:$O,10,FALSE)/100</f>
        <v>0.17</v>
      </c>
      <c r="L384" s="32">
        <f>VLOOKUP($C384,'Four Factors - Road'!$B:$O,11,FALSE)/100</f>
        <v>0.55299999999999994</v>
      </c>
      <c r="M384" s="32">
        <f>VLOOKUP($C384,'Four Factors - Road'!$B:$O,12,FALSE)</f>
        <v>0.30099999999999999</v>
      </c>
      <c r="N384" s="32">
        <f>VLOOKUP($C384,'Four Factors - Road'!$B:$O,13,FALSE)/100</f>
        <v>0.161</v>
      </c>
      <c r="O384" s="32">
        <f>VLOOKUP($C384,'Four Factors - Road'!$B:$O,14,FALSE)/100</f>
        <v>0.221</v>
      </c>
      <c r="P384" s="21">
        <f>VLOOKUP($C384,'Advanced - Road'!B:T,18,FALSE)</f>
        <v>94.01</v>
      </c>
      <c r="Q384" s="21">
        <f>(P384+'Advanced - Road'!$S$33)/2</f>
        <v>96.394904671115356</v>
      </c>
      <c r="R384" s="32">
        <f t="shared" ref="R384" si="3555">AVERAGE(H384,L385)</f>
        <v>0.496</v>
      </c>
      <c r="S384" s="32">
        <f t="shared" ref="S384" si="3556">AVERAGE(I384,M385)</f>
        <v>0.23550000000000001</v>
      </c>
      <c r="T384" s="32">
        <f t="shared" ref="T384" si="3557">AVERAGE(J384,N385)</f>
        <v>0.13450000000000001</v>
      </c>
      <c r="U384" s="32">
        <f t="shared" ref="U384" si="3558">AVERAGE(K384,O385)</f>
        <v>0.20450000000000002</v>
      </c>
      <c r="V384" s="21">
        <f>Q384*Q385/'Advanced - Home'!$S$33</f>
        <v>96.060322696661274</v>
      </c>
      <c r="W384" s="21">
        <f t="shared" ref="W384" si="3559">AVERAGE(V384:V385)</f>
        <v>96.058320281519627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0.52500000000000002</v>
      </c>
      <c r="I385" s="32">
        <f>VLOOKUP($C385,'Four Factors - Home'!$B:$O,8,FALSE)</f>
        <v>0.251</v>
      </c>
      <c r="J385" s="32">
        <f>VLOOKUP($C385,'Four Factors - Home'!$B:$O,9,FALSE)/100</f>
        <v>0.129</v>
      </c>
      <c r="K385" s="32">
        <f>VLOOKUP($C385,'Four Factors - Home'!$B:$O,10,FALSE)/100</f>
        <v>0.19699999999999998</v>
      </c>
      <c r="L385" s="32">
        <f>VLOOKUP($C385,'Four Factors - Home'!$B:$O,11,FALSE)/100</f>
        <v>0.49299999999999999</v>
      </c>
      <c r="M385" s="32">
        <f>VLOOKUP($C385,'Four Factors - Home'!$B:$O,12,FALSE)</f>
        <v>0.27200000000000002</v>
      </c>
      <c r="N385" s="32">
        <f>VLOOKUP($C385,'Four Factors - Home'!$B:$O,13,FALSE)/100</f>
        <v>0.14599999999999999</v>
      </c>
      <c r="O385" s="32">
        <f>VLOOKUP($C385,'Four Factors - Home'!$B:$O,14,FALSE)/100</f>
        <v>0.23899999999999999</v>
      </c>
      <c r="P385" s="21">
        <f>VLOOKUP($C385,'Advanced - Home'!B:T,18,FALSE)</f>
        <v>98.09</v>
      </c>
      <c r="Q385" s="21">
        <f>(P385+'Advanced - Home'!$S$33)/2</f>
        <v>98.432845567206869</v>
      </c>
      <c r="R385" s="32">
        <f t="shared" ref="R385" si="3567">AVERAGE(H385,L384)</f>
        <v>0.53899999999999992</v>
      </c>
      <c r="S385" s="32">
        <f t="shared" ref="S385" si="3568">AVERAGE(I385,M384)</f>
        <v>0.27600000000000002</v>
      </c>
      <c r="T385" s="32">
        <f t="shared" ref="T385" si="3569">AVERAGE(J385,N384)</f>
        <v>0.14500000000000002</v>
      </c>
      <c r="U385" s="32">
        <f t="shared" ref="U385" si="3570">AVERAGE(K385,O384)</f>
        <v>0.20899999999999999</v>
      </c>
      <c r="V385" s="21">
        <f>Q385*Q384/'Advanced - Road'!$S$33</f>
        <v>96.056317866377981</v>
      </c>
      <c r="W385" s="21">
        <f t="shared" ref="W385" si="3571">W384</f>
        <v>96.058320281519627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0.499</v>
      </c>
      <c r="I386" s="31">
        <f>VLOOKUP($C386,'Four Factors - Road'!$B:$O,8,FALSE)</f>
        <v>0.19900000000000001</v>
      </c>
      <c r="J386" s="31">
        <f>VLOOKUP($C386,'Four Factors - Road'!$B:$O,9,FALSE)/100</f>
        <v>0.12300000000000001</v>
      </c>
      <c r="K386" s="31">
        <f>VLOOKUP($C386,'Four Factors - Road'!$B:$O,10,FALSE)/100</f>
        <v>0.17</v>
      </c>
      <c r="L386" s="31">
        <f>VLOOKUP($C386,'Four Factors - Road'!$B:$O,11,FALSE)/100</f>
        <v>0.55299999999999994</v>
      </c>
      <c r="M386" s="31">
        <f>VLOOKUP($C386,'Four Factors - Road'!$B:$O,12,FALSE)</f>
        <v>0.30099999999999999</v>
      </c>
      <c r="N386" s="31">
        <f>VLOOKUP($C386,'Four Factors - Road'!$B:$O,13,FALSE)/100</f>
        <v>0.161</v>
      </c>
      <c r="O386" s="31">
        <f>VLOOKUP($C386,'Four Factors - Road'!$B:$O,14,FALSE)/100</f>
        <v>0.221</v>
      </c>
      <c r="P386" s="17">
        <f>VLOOKUP($C386,'Advanced - Road'!B:T,18,FALSE)</f>
        <v>94.01</v>
      </c>
      <c r="Q386" s="17">
        <f>(P386+'Advanced - Road'!$S$33)/2</f>
        <v>96.394904671115356</v>
      </c>
      <c r="R386" s="31">
        <f t="shared" ref="R386" si="3575">AVERAGE(H386,L387)</f>
        <v>0.49299999999999999</v>
      </c>
      <c r="S386" s="31">
        <f t="shared" ref="S386" si="3576">AVERAGE(I386,M387)</f>
        <v>0.23800000000000002</v>
      </c>
      <c r="T386" s="31">
        <f t="shared" ref="T386" si="3577">AVERAGE(J386,N387)</f>
        <v>0.13500000000000001</v>
      </c>
      <c r="U386" s="31">
        <f t="shared" ref="U386" si="3578">AVERAGE(K386,O387)</f>
        <v>0.20250000000000001</v>
      </c>
      <c r="V386" s="17">
        <f>Q386*Q387/'Advanced - Home'!$S$33</f>
        <v>96.196948282359187</v>
      </c>
      <c r="W386" s="17">
        <f t="shared" ref="W386" si="3579">AVERAGE(V386:V387)</f>
        <v>96.194943019203563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0.31</v>
      </c>
      <c r="J387" s="31">
        <f>VLOOKUP($C387,'Four Factors - Home'!$B:$O,9,FALSE)/100</f>
        <v>0.13600000000000001</v>
      </c>
      <c r="K387" s="31">
        <f>VLOOKUP($C387,'Four Factors - Home'!$B:$O,10,FALSE)/100</f>
        <v>0.21600000000000003</v>
      </c>
      <c r="L387" s="31">
        <f>VLOOKUP($C387,'Four Factors - Home'!$B:$O,11,FALSE)/100</f>
        <v>0.48700000000000004</v>
      </c>
      <c r="M387" s="31">
        <f>VLOOKUP($C387,'Four Factors - Home'!$B:$O,12,FALSE)</f>
        <v>0.27700000000000002</v>
      </c>
      <c r="N387" s="31">
        <f>VLOOKUP($C387,'Four Factors - Home'!$B:$O,13,FALSE)/100</f>
        <v>0.14699999999999999</v>
      </c>
      <c r="O387" s="31">
        <f>VLOOKUP($C387,'Four Factors - Home'!$B:$O,14,FALSE)/100</f>
        <v>0.23499999999999999</v>
      </c>
      <c r="P387" s="17">
        <f>VLOOKUP($C387,'Advanced - Home'!B:T,18,FALSE)</f>
        <v>98.37</v>
      </c>
      <c r="Q387" s="17">
        <f>(P387+'Advanced - Home'!$S$33)/2</f>
        <v>98.572845567206855</v>
      </c>
      <c r="R387" s="31">
        <f t="shared" ref="R387" si="3587">AVERAGE(H387,L386)</f>
        <v>0.54649999999999999</v>
      </c>
      <c r="S387" s="31">
        <f t="shared" ref="S387" si="3588">AVERAGE(I387,M386)</f>
        <v>0.30549999999999999</v>
      </c>
      <c r="T387" s="31">
        <f t="shared" ref="T387" si="3589">AVERAGE(J387,N386)</f>
        <v>0.14850000000000002</v>
      </c>
      <c r="U387" s="31">
        <f t="shared" ref="U387" si="3590">AVERAGE(K387,O386)</f>
        <v>0.21850000000000003</v>
      </c>
      <c r="V387" s="17">
        <f>Q387*Q386/'Advanced - Road'!$S$33</f>
        <v>96.19293775604794</v>
      </c>
      <c r="W387" s="17">
        <f t="shared" ref="W387" si="3591">W386</f>
        <v>96.194943019203563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0.499</v>
      </c>
      <c r="I388" s="32">
        <f>VLOOKUP($C388,'Four Factors - Road'!$B:$O,8,FALSE)</f>
        <v>0.19900000000000001</v>
      </c>
      <c r="J388" s="32">
        <f>VLOOKUP($C388,'Four Factors - Road'!$B:$O,9,FALSE)/100</f>
        <v>0.12300000000000001</v>
      </c>
      <c r="K388" s="32">
        <f>VLOOKUP($C388,'Four Factors - Road'!$B:$O,10,FALSE)/100</f>
        <v>0.17</v>
      </c>
      <c r="L388" s="32">
        <f>VLOOKUP($C388,'Four Factors - Road'!$B:$O,11,FALSE)/100</f>
        <v>0.55299999999999994</v>
      </c>
      <c r="M388" s="32">
        <f>VLOOKUP($C388,'Four Factors - Road'!$B:$O,12,FALSE)</f>
        <v>0.30099999999999999</v>
      </c>
      <c r="N388" s="32">
        <f>VLOOKUP($C388,'Four Factors - Road'!$B:$O,13,FALSE)/100</f>
        <v>0.161</v>
      </c>
      <c r="O388" s="32">
        <f>VLOOKUP($C388,'Four Factors - Road'!$B:$O,14,FALSE)/100</f>
        <v>0.221</v>
      </c>
      <c r="P388" s="21">
        <f>VLOOKUP($C388,'Advanced - Road'!B:T,18,FALSE)</f>
        <v>94.01</v>
      </c>
      <c r="Q388" s="21">
        <f>(P388+'Advanced - Road'!$S$33)/2</f>
        <v>96.394904671115356</v>
      </c>
      <c r="R388" s="32">
        <f t="shared" ref="R388" si="3595">AVERAGE(H388,L389)</f>
        <v>0.51700000000000002</v>
      </c>
      <c r="S388" s="32">
        <f t="shared" ref="S388" si="3596">AVERAGE(I388,M389)</f>
        <v>0.23800000000000002</v>
      </c>
      <c r="T388" s="32">
        <f t="shared" ref="T388" si="3597">AVERAGE(J388,N389)</f>
        <v>0.13300000000000001</v>
      </c>
      <c r="U388" s="32">
        <f t="shared" ref="U388" si="3598">AVERAGE(K388,O389)</f>
        <v>0.20100000000000001</v>
      </c>
      <c r="V388" s="21">
        <f>Q388*Q389/'Advanced - Home'!$S$33</f>
        <v>97.192363263872608</v>
      </c>
      <c r="W388" s="21">
        <f t="shared" ref="W388" si="3599">AVERAGE(V388:V389)</f>
        <v>97.190337250900882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105</v>
      </c>
      <c r="Z388" s="23">
        <f t="shared" ref="Z388" si="3600">Y389-Y388</f>
        <v>3</v>
      </c>
      <c r="AA388" s="23">
        <f t="shared" ref="AA388" si="3601">Y388+Y389</f>
        <v>213</v>
      </c>
      <c r="AB388" s="22">
        <f t="shared" ref="AB388" si="3602">D388-Z388</f>
        <v>-3</v>
      </c>
      <c r="AC388" s="22">
        <f t="shared" ref="AC388" si="3603">AA388-E388</f>
        <v>213</v>
      </c>
      <c r="AD388" s="22">
        <f t="shared" si="3223"/>
        <v>105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0.51800000000000002</v>
      </c>
      <c r="I389" s="32">
        <f>VLOOKUP($C389,'Four Factors - Home'!$B:$O,8,FALSE)</f>
        <v>0.26300000000000001</v>
      </c>
      <c r="J389" s="32">
        <f>VLOOKUP($C389,'Four Factors - Home'!$B:$O,9,FALSE)/100</f>
        <v>0.14499999999999999</v>
      </c>
      <c r="K389" s="32">
        <f>VLOOKUP($C389,'Four Factors - Home'!$B:$O,10,FALSE)/100</f>
        <v>0.26100000000000001</v>
      </c>
      <c r="L389" s="32">
        <f>VLOOKUP($C389,'Four Factors - Home'!$B:$O,11,FALSE)/100</f>
        <v>0.53500000000000003</v>
      </c>
      <c r="M389" s="32">
        <f>VLOOKUP($C389,'Four Factors - Home'!$B:$O,12,FALSE)</f>
        <v>0.27700000000000002</v>
      </c>
      <c r="N389" s="32">
        <f>VLOOKUP($C389,'Four Factors - Home'!$B:$O,13,FALSE)/100</f>
        <v>0.14300000000000002</v>
      </c>
      <c r="O389" s="32">
        <f>VLOOKUP($C389,'Four Factors - Home'!$B:$O,14,FALSE)/100</f>
        <v>0.23199999999999998</v>
      </c>
      <c r="P389" s="21">
        <f>VLOOKUP($C389,'Advanced - Home'!B:T,18,FALSE)</f>
        <v>100.41</v>
      </c>
      <c r="Q389" s="21">
        <f>(P389+'Advanced - Home'!$S$33)/2</f>
        <v>99.592845567206865</v>
      </c>
      <c r="R389" s="32">
        <f t="shared" ref="R389" si="3607">AVERAGE(H389,L388)</f>
        <v>0.53549999999999998</v>
      </c>
      <c r="S389" s="32">
        <f t="shared" ref="S389" si="3608">AVERAGE(I389,M388)</f>
        <v>0.28200000000000003</v>
      </c>
      <c r="T389" s="32">
        <f t="shared" ref="T389" si="3609">AVERAGE(J389,N388)</f>
        <v>0.153</v>
      </c>
      <c r="U389" s="32">
        <f t="shared" ref="U389" si="3610">AVERAGE(K389,O388)</f>
        <v>0.24099999999999999</v>
      </c>
      <c r="V389" s="21">
        <f>Q389*Q388/'Advanced - Road'!$S$33</f>
        <v>97.188311237929156</v>
      </c>
      <c r="W389" s="21">
        <f t="shared" ref="W389" si="3611">W388</f>
        <v>97.190337250900882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-3</v>
      </c>
      <c r="AA389" s="23">
        <f t="shared" ref="AA389" si="3613">AA388</f>
        <v>213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0.499</v>
      </c>
      <c r="I390" s="31">
        <f>VLOOKUP($C390,'Four Factors - Road'!$B:$O,8,FALSE)</f>
        <v>0.19900000000000001</v>
      </c>
      <c r="J390" s="31">
        <f>VLOOKUP($C390,'Four Factors - Road'!$B:$O,9,FALSE)/100</f>
        <v>0.12300000000000001</v>
      </c>
      <c r="K390" s="31">
        <f>VLOOKUP($C390,'Four Factors - Road'!$B:$O,10,FALSE)/100</f>
        <v>0.17</v>
      </c>
      <c r="L390" s="31">
        <f>VLOOKUP($C390,'Four Factors - Road'!$B:$O,11,FALSE)/100</f>
        <v>0.55299999999999994</v>
      </c>
      <c r="M390" s="31">
        <f>VLOOKUP($C390,'Four Factors - Road'!$B:$O,12,FALSE)</f>
        <v>0.30099999999999999</v>
      </c>
      <c r="N390" s="31">
        <f>VLOOKUP($C390,'Four Factors - Road'!$B:$O,13,FALSE)/100</f>
        <v>0.161</v>
      </c>
      <c r="O390" s="31">
        <f>VLOOKUP($C390,'Four Factors - Road'!$B:$O,14,FALSE)/100</f>
        <v>0.221</v>
      </c>
      <c r="P390" s="17">
        <f>VLOOKUP($C390,'Advanced - Road'!B:T,18,FALSE)</f>
        <v>94.01</v>
      </c>
      <c r="Q390" s="17">
        <f>(P390+'Advanced - Road'!$S$33)/2</f>
        <v>96.394904671115356</v>
      </c>
      <c r="R390" s="31">
        <f t="shared" ref="R390" si="3615">AVERAGE(H390,L391)</f>
        <v>0.495</v>
      </c>
      <c r="S390" s="31">
        <f t="shared" ref="S390" si="3616">AVERAGE(I390,M391)</f>
        <v>0.27649999999999997</v>
      </c>
      <c r="T390" s="31">
        <f t="shared" ref="T390" si="3617">AVERAGE(J390,N391)</f>
        <v>0.13850000000000001</v>
      </c>
      <c r="U390" s="31">
        <f t="shared" ref="U390" si="3618">AVERAGE(K390,O391)</f>
        <v>0.191</v>
      </c>
      <c r="V390" s="17">
        <f>Q390*Q391/'Advanced - Home'!$S$33</f>
        <v>94.91852315904292</v>
      </c>
      <c r="W390" s="17">
        <f t="shared" ref="W390" si="3619">AVERAGE(V390:V391)</f>
        <v>94.916544545160917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5</v>
      </c>
      <c r="AA390" s="19">
        <f t="shared" ref="AA390" si="3621">Y390+Y391</f>
        <v>203</v>
      </c>
      <c r="AB390" s="4">
        <f t="shared" ref="AB390" si="3622">D390-Z390</f>
        <v>-5</v>
      </c>
      <c r="AC390" s="4">
        <f t="shared" ref="AC390" si="3623">AA390-E390</f>
        <v>203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0.47299999999999998</v>
      </c>
      <c r="I391" s="31">
        <f>VLOOKUP($C391,'Four Factors - Home'!$B:$O,8,FALSE)</f>
        <v>0.30299999999999999</v>
      </c>
      <c r="J391" s="31">
        <f>VLOOKUP($C391,'Four Factors - Home'!$B:$O,9,FALSE)/100</f>
        <v>0.14000000000000001</v>
      </c>
      <c r="K391" s="31">
        <f>VLOOKUP($C391,'Four Factors - Home'!$B:$O,10,FALSE)/100</f>
        <v>0.26500000000000001</v>
      </c>
      <c r="L391" s="31">
        <f>VLOOKUP($C391,'Four Factors - Home'!$B:$O,11,FALSE)/100</f>
        <v>0.49099999999999999</v>
      </c>
      <c r="M391" s="31">
        <f>VLOOKUP($C391,'Four Factors - Home'!$B:$O,12,FALSE)</f>
        <v>0.35399999999999998</v>
      </c>
      <c r="N391" s="31">
        <f>VLOOKUP($C391,'Four Factors - Home'!$B:$O,13,FALSE)/100</f>
        <v>0.154</v>
      </c>
      <c r="O391" s="31">
        <f>VLOOKUP($C391,'Four Factors - Home'!$B:$O,14,FALSE)/100</f>
        <v>0.21199999999999999</v>
      </c>
      <c r="P391" s="17">
        <f>VLOOKUP($C391,'Advanced - Home'!B:T,18,FALSE)</f>
        <v>95.75</v>
      </c>
      <c r="Q391" s="17">
        <f>(P391+'Advanced - Home'!$S$33)/2</f>
        <v>97.262845567206853</v>
      </c>
      <c r="R391" s="31">
        <f t="shared" ref="R391" si="3627">AVERAGE(H391,L390)</f>
        <v>0.5129999999999999</v>
      </c>
      <c r="S391" s="31">
        <f t="shared" ref="S391" si="3628">AVERAGE(I391,M390)</f>
        <v>0.30199999999999999</v>
      </c>
      <c r="T391" s="31">
        <f t="shared" ref="T391" si="3629">AVERAGE(J391,N390)</f>
        <v>0.15050000000000002</v>
      </c>
      <c r="U391" s="31">
        <f t="shared" ref="U391" si="3630">AVERAGE(K391,O390)</f>
        <v>0.24299999999999999</v>
      </c>
      <c r="V391" s="17">
        <f>Q391*Q390/'Advanced - Road'!$S$33</f>
        <v>94.914565931278929</v>
      </c>
      <c r="W391" s="17">
        <f t="shared" ref="W391" si="3631">W390</f>
        <v>94.916544545160917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104</v>
      </c>
      <c r="Z391" s="19">
        <f t="shared" ref="Z391" si="3632">-Z390</f>
        <v>-5</v>
      </c>
      <c r="AA391" s="19">
        <f t="shared" ref="AA391" si="3633">AA390</f>
        <v>203</v>
      </c>
      <c r="AB391" s="4"/>
      <c r="AC391" s="4"/>
      <c r="AD391" s="4">
        <f t="shared" si="3223"/>
        <v>104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0.499</v>
      </c>
      <c r="I392" s="32">
        <f>VLOOKUP($C392,'Four Factors - Road'!$B:$O,8,FALSE)</f>
        <v>0.19900000000000001</v>
      </c>
      <c r="J392" s="32">
        <f>VLOOKUP($C392,'Four Factors - Road'!$B:$O,9,FALSE)/100</f>
        <v>0.12300000000000001</v>
      </c>
      <c r="K392" s="32">
        <f>VLOOKUP($C392,'Four Factors - Road'!$B:$O,10,FALSE)/100</f>
        <v>0.17</v>
      </c>
      <c r="L392" s="32">
        <f>VLOOKUP($C392,'Four Factors - Road'!$B:$O,11,FALSE)/100</f>
        <v>0.55299999999999994</v>
      </c>
      <c r="M392" s="32">
        <f>VLOOKUP($C392,'Four Factors - Road'!$B:$O,12,FALSE)</f>
        <v>0.30099999999999999</v>
      </c>
      <c r="N392" s="32">
        <f>VLOOKUP($C392,'Four Factors - Road'!$B:$O,13,FALSE)/100</f>
        <v>0.161</v>
      </c>
      <c r="O392" s="32">
        <f>VLOOKUP($C392,'Four Factors - Road'!$B:$O,14,FALSE)/100</f>
        <v>0.221</v>
      </c>
      <c r="P392" s="21">
        <f>VLOOKUP($C392,'Advanced - Road'!B:T,18,FALSE)</f>
        <v>94.01</v>
      </c>
      <c r="Q392" s="21">
        <f>(P392+'Advanced - Road'!$S$33)/2</f>
        <v>96.394904671115356</v>
      </c>
      <c r="R392" s="32">
        <f t="shared" ref="R392" si="3635">AVERAGE(H392,L393)</f>
        <v>0.495</v>
      </c>
      <c r="S392" s="32">
        <f t="shared" ref="S392" si="3636">AVERAGE(I392,M393)</f>
        <v>0.23200000000000001</v>
      </c>
      <c r="T392" s="32">
        <f t="shared" ref="T392" si="3637">AVERAGE(J392,N393)</f>
        <v>0.1285</v>
      </c>
      <c r="U392" s="32">
        <f t="shared" ref="U392" si="3638">AVERAGE(K392,O393)</f>
        <v>0.19800000000000001</v>
      </c>
      <c r="V392" s="21">
        <f>Q392*Q393/'Advanced - Home'!$S$33</f>
        <v>96.006648359422783</v>
      </c>
      <c r="W392" s="21">
        <f t="shared" ref="W392" si="3639">AVERAGE(V392:V393)</f>
        <v>96.004647063143778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7</v>
      </c>
      <c r="AA392" s="23">
        <f t="shared" ref="AA392" si="3641">Y392+Y393</f>
        <v>209</v>
      </c>
      <c r="AB392" s="22">
        <f t="shared" ref="AB392" si="3642">D392-Z392</f>
        <v>-7</v>
      </c>
      <c r="AC392" s="22">
        <f t="shared" ref="AC392" si="3643">AA392-E392</f>
        <v>209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0.53700000000000003</v>
      </c>
      <c r="I393" s="32">
        <f>VLOOKUP($C393,'Four Factors - Home'!$B:$O,8,FALSE)</f>
        <v>0.27100000000000002</v>
      </c>
      <c r="J393" s="32">
        <f>VLOOKUP($C393,'Four Factors - Home'!$B:$O,9,FALSE)/100</f>
        <v>0.13800000000000001</v>
      </c>
      <c r="K393" s="32">
        <f>VLOOKUP($C393,'Four Factors - Home'!$B:$O,10,FALSE)/100</f>
        <v>0.22699999999999998</v>
      </c>
      <c r="L393" s="32">
        <f>VLOOKUP($C393,'Four Factors - Home'!$B:$O,11,FALSE)/100</f>
        <v>0.49099999999999999</v>
      </c>
      <c r="M393" s="32">
        <f>VLOOKUP($C393,'Four Factors - Home'!$B:$O,12,FALSE)</f>
        <v>0.26500000000000001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0.22600000000000001</v>
      </c>
      <c r="P393" s="21">
        <f>VLOOKUP($C393,'Advanced - Home'!B:T,18,FALSE)</f>
        <v>97.98</v>
      </c>
      <c r="Q393" s="21">
        <f>(P393+'Advanced - Home'!$S$33)/2</f>
        <v>98.377845567206862</v>
      </c>
      <c r="R393" s="32">
        <f t="shared" ref="R393" si="3647">AVERAGE(H393,L392)</f>
        <v>0.54499999999999993</v>
      </c>
      <c r="S393" s="32">
        <f t="shared" ref="S393" si="3648">AVERAGE(I393,M392)</f>
        <v>0.28600000000000003</v>
      </c>
      <c r="T393" s="32">
        <f t="shared" ref="T393" si="3649">AVERAGE(J393,N392)</f>
        <v>0.14950000000000002</v>
      </c>
      <c r="U393" s="32">
        <f t="shared" ref="U393" si="3650">AVERAGE(K393,O392)</f>
        <v>0.22399999999999998</v>
      </c>
      <c r="V393" s="21">
        <f>Q393*Q392/'Advanced - Road'!$S$33</f>
        <v>96.002645766864759</v>
      </c>
      <c r="W393" s="21">
        <f t="shared" ref="W393" si="3651">W392</f>
        <v>96.004647063143778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108</v>
      </c>
      <c r="Z393" s="23">
        <f t="shared" ref="Z393" si="3652">-Z392</f>
        <v>-7</v>
      </c>
      <c r="AA393" s="23">
        <f t="shared" ref="AA393" si="3653">AA392</f>
        <v>209</v>
      </c>
      <c r="AB393" s="22"/>
      <c r="AC393" s="22"/>
      <c r="AD393" s="22">
        <f t="shared" si="3223"/>
        <v>108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0.499</v>
      </c>
      <c r="I394" s="31">
        <f>VLOOKUP($C394,'Four Factors - Road'!$B:$O,8,FALSE)</f>
        <v>0.19900000000000001</v>
      </c>
      <c r="J394" s="31">
        <f>VLOOKUP($C394,'Four Factors - Road'!$B:$O,9,FALSE)/100</f>
        <v>0.12300000000000001</v>
      </c>
      <c r="K394" s="31">
        <f>VLOOKUP($C394,'Four Factors - Road'!$B:$O,10,FALSE)/100</f>
        <v>0.17</v>
      </c>
      <c r="L394" s="31">
        <f>VLOOKUP($C394,'Four Factors - Road'!$B:$O,11,FALSE)/100</f>
        <v>0.55299999999999994</v>
      </c>
      <c r="M394" s="31">
        <f>VLOOKUP($C394,'Four Factors - Road'!$B:$O,12,FALSE)</f>
        <v>0.30099999999999999</v>
      </c>
      <c r="N394" s="31">
        <f>VLOOKUP($C394,'Four Factors - Road'!$B:$O,13,FALSE)/100</f>
        <v>0.161</v>
      </c>
      <c r="O394" s="31">
        <f>VLOOKUP($C394,'Four Factors - Road'!$B:$O,14,FALSE)/100</f>
        <v>0.221</v>
      </c>
      <c r="P394" s="17">
        <f>VLOOKUP($C394,'Advanced - Road'!B:T,18,FALSE)</f>
        <v>94.01</v>
      </c>
      <c r="Q394" s="17">
        <f>(P394+'Advanced - Road'!$S$33)/2</f>
        <v>96.394904671115356</v>
      </c>
      <c r="R394" s="31">
        <f t="shared" ref="R394" si="3655">AVERAGE(H394,L395)</f>
        <v>0.51</v>
      </c>
      <c r="S394" s="31">
        <f t="shared" ref="S394" si="3656">AVERAGE(I394,M395)</f>
        <v>0.248</v>
      </c>
      <c r="T394" s="31">
        <f t="shared" ref="T394" si="3657">AVERAGE(J394,N395)</f>
        <v>0.14300000000000002</v>
      </c>
      <c r="U394" s="31">
        <f t="shared" ref="U394" si="3658">AVERAGE(K394,O395)</f>
        <v>0.20200000000000001</v>
      </c>
      <c r="V394" s="17">
        <f>Q394*Q395/'Advanced - Home'!$S$33</f>
        <v>96.001768874219309</v>
      </c>
      <c r="W394" s="17">
        <f t="shared" ref="W394" si="3659">AVERAGE(V394:V395)</f>
        <v>95.999767679655079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0.53400000000000003</v>
      </c>
      <c r="I395" s="31">
        <f>VLOOKUP($C395,'Four Factors - Home'!$B:$O,8,FALSE)</f>
        <v>0.30099999999999999</v>
      </c>
      <c r="J395" s="31">
        <f>VLOOKUP($C395,'Four Factors - Home'!$B:$O,9,FALSE)/100</f>
        <v>0.14199999999999999</v>
      </c>
      <c r="K395" s="31">
        <f>VLOOKUP($C395,'Four Factors - Home'!$B:$O,10,FALSE)/100</f>
        <v>0.214</v>
      </c>
      <c r="L395" s="31">
        <f>VLOOKUP($C395,'Four Factors - Home'!$B:$O,11,FALSE)/100</f>
        <v>0.52100000000000002</v>
      </c>
      <c r="M395" s="31">
        <f>VLOOKUP($C395,'Four Factors - Home'!$B:$O,12,FALSE)</f>
        <v>0.29699999999999999</v>
      </c>
      <c r="N395" s="31">
        <f>VLOOKUP($C395,'Four Factors - Home'!$B:$O,13,FALSE)/100</f>
        <v>0.16300000000000001</v>
      </c>
      <c r="O395" s="31">
        <f>VLOOKUP($C395,'Four Factors - Home'!$B:$O,14,FALSE)/100</f>
        <v>0.23399999999999999</v>
      </c>
      <c r="P395" s="17">
        <f>VLOOKUP($C395,'Advanced - Home'!B:T,18,FALSE)</f>
        <v>97.97</v>
      </c>
      <c r="Q395" s="17">
        <f>(P395+'Advanced - Home'!$S$33)/2</f>
        <v>98.372845567206866</v>
      </c>
      <c r="R395" s="31">
        <f t="shared" ref="R395" si="3667">AVERAGE(H395,L394)</f>
        <v>0.54349999999999998</v>
      </c>
      <c r="S395" s="31">
        <f t="shared" ref="S395" si="3668">AVERAGE(I395,M394)</f>
        <v>0.30099999999999999</v>
      </c>
      <c r="T395" s="31">
        <f t="shared" ref="T395" si="3669">AVERAGE(J395,N394)</f>
        <v>0.1515</v>
      </c>
      <c r="U395" s="31">
        <f t="shared" ref="U395" si="3670">AVERAGE(K395,O394)</f>
        <v>0.2175</v>
      </c>
      <c r="V395" s="17">
        <f>Q395*Q394/'Advanced - Road'!$S$33</f>
        <v>95.99776648509085</v>
      </c>
      <c r="W395" s="17">
        <f t="shared" ref="W395" si="3671">W394</f>
        <v>95.999767679655079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0.499</v>
      </c>
      <c r="I396" s="32">
        <f>VLOOKUP($C396,'Four Factors - Road'!$B:$O,8,FALSE)</f>
        <v>0.19900000000000001</v>
      </c>
      <c r="J396" s="32">
        <f>VLOOKUP($C396,'Four Factors - Road'!$B:$O,9,FALSE)/100</f>
        <v>0.12300000000000001</v>
      </c>
      <c r="K396" s="32">
        <f>VLOOKUP($C396,'Four Factors - Road'!$B:$O,10,FALSE)/100</f>
        <v>0.17</v>
      </c>
      <c r="L396" s="32">
        <f>VLOOKUP($C396,'Four Factors - Road'!$B:$O,11,FALSE)/100</f>
        <v>0.55299999999999994</v>
      </c>
      <c r="M396" s="32">
        <f>VLOOKUP($C396,'Four Factors - Road'!$B:$O,12,FALSE)</f>
        <v>0.30099999999999999</v>
      </c>
      <c r="N396" s="32">
        <f>VLOOKUP($C396,'Four Factors - Road'!$B:$O,13,FALSE)/100</f>
        <v>0.161</v>
      </c>
      <c r="O396" s="32">
        <f>VLOOKUP($C396,'Four Factors - Road'!$B:$O,14,FALSE)/100</f>
        <v>0.221</v>
      </c>
      <c r="P396" s="21">
        <f>VLOOKUP($C396,'Advanced - Road'!B:T,18,FALSE)</f>
        <v>94.01</v>
      </c>
      <c r="Q396" s="21">
        <f>(P396+'Advanced - Road'!$S$33)/2</f>
        <v>96.394904671115356</v>
      </c>
      <c r="R396" s="32">
        <f t="shared" ref="R396" si="3675">AVERAGE(H396,L397)</f>
        <v>0.51249999999999996</v>
      </c>
      <c r="S396" s="32">
        <f t="shared" ref="S396" si="3676">AVERAGE(I396,M397)</f>
        <v>0.23550000000000001</v>
      </c>
      <c r="T396" s="32">
        <f t="shared" ref="T396" si="3677">AVERAGE(J396,N397)</f>
        <v>0.13750000000000001</v>
      </c>
      <c r="U396" s="32">
        <f t="shared" ref="U396" si="3678">AVERAGE(K396,O397)</f>
        <v>0.19350000000000001</v>
      </c>
      <c r="V396" s="21">
        <f>Q396*Q397/'Advanced - Home'!$S$33</f>
        <v>95.435748590613628</v>
      </c>
      <c r="W396" s="21">
        <f t="shared" ref="W396" si="3679">AVERAGE(V396:V397)</f>
        <v>95.433759194964438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101</v>
      </c>
      <c r="Z396" s="23">
        <f t="shared" ref="Z396" si="3680">Y397-Y396</f>
        <v>6</v>
      </c>
      <c r="AA396" s="23">
        <f t="shared" ref="AA396" si="3681">Y396+Y397</f>
        <v>208</v>
      </c>
      <c r="AB396" s="22">
        <f t="shared" ref="AB396" si="3682">D396-Z396</f>
        <v>-6</v>
      </c>
      <c r="AC396" s="22">
        <f t="shared" ref="AC396" si="3683">AA396-E396</f>
        <v>208</v>
      </c>
      <c r="AD396" s="22">
        <f t="shared" si="3223"/>
        <v>101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0.29299999999999998</v>
      </c>
      <c r="J397" s="32">
        <f>VLOOKUP($C397,'Four Factors - Home'!$B:$O,9,FALSE)/100</f>
        <v>0.14899999999999999</v>
      </c>
      <c r="K397" s="32">
        <f>VLOOKUP($C397,'Four Factors - Home'!$B:$O,10,FALSE)/100</f>
        <v>0.27100000000000002</v>
      </c>
      <c r="L397" s="32">
        <f>VLOOKUP($C397,'Four Factors - Home'!$B:$O,11,FALSE)/100</f>
        <v>0.52600000000000002</v>
      </c>
      <c r="M397" s="32">
        <f>VLOOKUP($C397,'Four Factors - Home'!$B:$O,12,FALSE)</f>
        <v>0.27200000000000002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96.81</v>
      </c>
      <c r="Q397" s="21">
        <f>(P397+'Advanced - Home'!$S$33)/2</f>
        <v>97.792845567206854</v>
      </c>
      <c r="R397" s="32">
        <f t="shared" ref="R397" si="3687">AVERAGE(H397,L396)</f>
        <v>0.53849999999999998</v>
      </c>
      <c r="S397" s="32">
        <f t="shared" ref="S397" si="3688">AVERAGE(I397,M396)</f>
        <v>0.29699999999999999</v>
      </c>
      <c r="T397" s="32">
        <f t="shared" ref="T397" si="3689">AVERAGE(J397,N396)</f>
        <v>0.155</v>
      </c>
      <c r="U397" s="32">
        <f t="shared" ref="U397" si="3690">AVERAGE(K397,O396)</f>
        <v>0.246</v>
      </c>
      <c r="V397" s="21">
        <f>Q397*Q396/'Advanced - Road'!$S$33</f>
        <v>95.431769799315248</v>
      </c>
      <c r="W397" s="21">
        <f t="shared" ref="W397" si="3691">W396</f>
        <v>95.433759194964438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-6</v>
      </c>
      <c r="AA397" s="23">
        <f t="shared" ref="AA397" si="3693">AA396</f>
        <v>208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0.499</v>
      </c>
      <c r="I398" s="31">
        <f>VLOOKUP($C398,'Four Factors - Road'!$B:$O,8,FALSE)</f>
        <v>0.19900000000000001</v>
      </c>
      <c r="J398" s="31">
        <f>VLOOKUP($C398,'Four Factors - Road'!$B:$O,9,FALSE)/100</f>
        <v>0.12300000000000001</v>
      </c>
      <c r="K398" s="31">
        <f>VLOOKUP($C398,'Four Factors - Road'!$B:$O,10,FALSE)/100</f>
        <v>0.17</v>
      </c>
      <c r="L398" s="31">
        <f>VLOOKUP($C398,'Four Factors - Road'!$B:$O,11,FALSE)/100</f>
        <v>0.55299999999999994</v>
      </c>
      <c r="M398" s="31">
        <f>VLOOKUP($C398,'Four Factors - Road'!$B:$O,12,FALSE)</f>
        <v>0.30099999999999999</v>
      </c>
      <c r="N398" s="31">
        <f>VLOOKUP($C398,'Four Factors - Road'!$B:$O,13,FALSE)/100</f>
        <v>0.161</v>
      </c>
      <c r="O398" s="31">
        <f>VLOOKUP($C398,'Four Factors - Road'!$B:$O,14,FALSE)/100</f>
        <v>0.221</v>
      </c>
      <c r="P398" s="17">
        <f>VLOOKUP($C398,'Advanced - Road'!B:T,18,FALSE)</f>
        <v>94.01</v>
      </c>
      <c r="Q398" s="17">
        <f>(P398+'Advanced - Road'!$S$33)/2</f>
        <v>96.394904671115356</v>
      </c>
      <c r="R398" s="31">
        <f t="shared" ref="R398" si="3695">AVERAGE(H398,L399)</f>
        <v>0.50049999999999994</v>
      </c>
      <c r="S398" s="31">
        <f t="shared" ref="S398" si="3696">AVERAGE(I398,M399)</f>
        <v>0.2225</v>
      </c>
      <c r="T398" s="31">
        <f t="shared" ref="T398" si="3697">AVERAGE(J398,N399)</f>
        <v>0.128</v>
      </c>
      <c r="U398" s="31">
        <f t="shared" ref="U398" si="3698">AVERAGE(K398,O399)</f>
        <v>0.19600000000000001</v>
      </c>
      <c r="V398" s="17">
        <f>Q398*Q399/'Advanced - Home'!$S$33</f>
        <v>97.250917086314573</v>
      </c>
      <c r="W398" s="17">
        <f t="shared" ref="W398" si="3699">AVERAGE(V398:V399)</f>
        <v>97.248889852765416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102</v>
      </c>
      <c r="Z398" s="19">
        <f t="shared" ref="Z398" si="3700">Y399-Y398</f>
        <v>5</v>
      </c>
      <c r="AA398" s="19">
        <f t="shared" ref="AA398" si="3701">Y398+Y399</f>
        <v>209</v>
      </c>
      <c r="AB398" s="4">
        <f t="shared" ref="AB398" si="3702">D398-Z398</f>
        <v>-5</v>
      </c>
      <c r="AC398" s="4">
        <f t="shared" ref="AC398" si="3703">AA398-E398</f>
        <v>209</v>
      </c>
      <c r="AD398" s="4">
        <f t="shared" si="3223"/>
        <v>102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0.50900000000000001</v>
      </c>
      <c r="I399" s="31">
        <f>VLOOKUP($C399,'Four Factors - Home'!$B:$O,8,FALSE)</f>
        <v>0.26100000000000001</v>
      </c>
      <c r="J399" s="31">
        <f>VLOOKUP($C399,'Four Factors - Home'!$B:$O,9,FALSE)/100</f>
        <v>0.12300000000000001</v>
      </c>
      <c r="K399" s="31">
        <f>VLOOKUP($C399,'Four Factors - Home'!$B:$O,10,FALSE)/100</f>
        <v>0.184</v>
      </c>
      <c r="L399" s="31">
        <f>VLOOKUP($C399,'Four Factors - Home'!$B:$O,11,FALSE)/100</f>
        <v>0.502</v>
      </c>
      <c r="M399" s="31">
        <f>VLOOKUP($C399,'Four Factors - Home'!$B:$O,12,FALSE)</f>
        <v>0.246</v>
      </c>
      <c r="N399" s="31">
        <f>VLOOKUP($C399,'Four Factors - Home'!$B:$O,13,FALSE)/100</f>
        <v>0.13300000000000001</v>
      </c>
      <c r="O399" s="31">
        <f>VLOOKUP($C399,'Four Factors - Home'!$B:$O,14,FALSE)/100</f>
        <v>0.222</v>
      </c>
      <c r="P399" s="17">
        <f>VLOOKUP($C399,'Advanced - Home'!B:T,18,FALSE)</f>
        <v>100.53</v>
      </c>
      <c r="Q399" s="17">
        <f>(P399+'Advanced - Home'!$S$33)/2</f>
        <v>99.652845567206867</v>
      </c>
      <c r="R399" s="31">
        <f t="shared" ref="R399" si="3707">AVERAGE(H399,L398)</f>
        <v>0.53099999999999992</v>
      </c>
      <c r="S399" s="31">
        <f t="shared" ref="S399" si="3708">AVERAGE(I399,M398)</f>
        <v>0.28100000000000003</v>
      </c>
      <c r="T399" s="31">
        <f t="shared" ref="T399" si="3709">AVERAGE(J399,N398)</f>
        <v>0.14200000000000002</v>
      </c>
      <c r="U399" s="31">
        <f t="shared" ref="U399" si="3710">AVERAGE(K399,O398)</f>
        <v>0.20250000000000001</v>
      </c>
      <c r="V399" s="17">
        <f>Q399*Q398/'Advanced - Road'!$S$33</f>
        <v>97.246862619216273</v>
      </c>
      <c r="W399" s="17">
        <f t="shared" ref="W399" si="3711">W398</f>
        <v>97.248889852765416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-5</v>
      </c>
      <c r="AA399" s="19">
        <f t="shared" ref="AA399" si="3713">AA398</f>
        <v>209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0.499</v>
      </c>
      <c r="I400" s="32">
        <f>VLOOKUP($C400,'Four Factors - Road'!$B:$O,8,FALSE)</f>
        <v>0.19900000000000001</v>
      </c>
      <c r="J400" s="32">
        <f>VLOOKUP($C400,'Four Factors - Road'!$B:$O,9,FALSE)/100</f>
        <v>0.12300000000000001</v>
      </c>
      <c r="K400" s="32">
        <f>VLOOKUP($C400,'Four Factors - Road'!$B:$O,10,FALSE)/100</f>
        <v>0.17</v>
      </c>
      <c r="L400" s="32">
        <f>VLOOKUP($C400,'Four Factors - Road'!$B:$O,11,FALSE)/100</f>
        <v>0.55299999999999994</v>
      </c>
      <c r="M400" s="32">
        <f>VLOOKUP($C400,'Four Factors - Road'!$B:$O,12,FALSE)</f>
        <v>0.30099999999999999</v>
      </c>
      <c r="N400" s="32">
        <f>VLOOKUP($C400,'Four Factors - Road'!$B:$O,13,FALSE)/100</f>
        <v>0.161</v>
      </c>
      <c r="O400" s="32">
        <f>VLOOKUP($C400,'Four Factors - Road'!$B:$O,14,FALSE)/100</f>
        <v>0.221</v>
      </c>
      <c r="P400" s="21">
        <f>VLOOKUP($C400,'Advanced - Road'!B:T,18,FALSE)</f>
        <v>94.01</v>
      </c>
      <c r="Q400" s="21">
        <f>(P400+'Advanced - Road'!$S$33)/2</f>
        <v>96.394904671115356</v>
      </c>
      <c r="R400" s="32">
        <f t="shared" ref="R400" si="3715">AVERAGE(H400,L401)</f>
        <v>0.50249999999999995</v>
      </c>
      <c r="S400" s="32">
        <f t="shared" ref="S400" si="3716">AVERAGE(I400,M401)</f>
        <v>0.23200000000000001</v>
      </c>
      <c r="T400" s="32">
        <f t="shared" ref="T400" si="3717">AVERAGE(J400,N401)</f>
        <v>0.1265</v>
      </c>
      <c r="U400" s="32">
        <f t="shared" ref="U400" si="3718">AVERAGE(K400,O401)</f>
        <v>0.21949999999999997</v>
      </c>
      <c r="V400" s="21">
        <f>Q400*Q401/'Advanced - Home'!$S$33</f>
        <v>96.079840637475243</v>
      </c>
      <c r="W400" s="21">
        <f t="shared" ref="W400" si="3719">AVERAGE(V400:V401)</f>
        <v>96.077837815474453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0.51700000000000002</v>
      </c>
      <c r="I401" s="32">
        <f>VLOOKUP($C401,'Four Factors - Home'!$B:$O,8,FALSE)</f>
        <v>0.23</v>
      </c>
      <c r="J401" s="32">
        <f>VLOOKUP($C401,'Four Factors - Home'!$B:$O,9,FALSE)/100</f>
        <v>0.14300000000000002</v>
      </c>
      <c r="K401" s="32">
        <f>VLOOKUP($C401,'Four Factors - Home'!$B:$O,10,FALSE)/100</f>
        <v>0.26700000000000002</v>
      </c>
      <c r="L401" s="32">
        <f>VLOOKUP($C401,'Four Factors - Home'!$B:$O,11,FALSE)/100</f>
        <v>0.50600000000000001</v>
      </c>
      <c r="M401" s="32">
        <f>VLOOKUP($C401,'Four Factors - Home'!$B:$O,12,FALSE)</f>
        <v>0.26500000000000001</v>
      </c>
      <c r="N401" s="32">
        <f>VLOOKUP($C401,'Four Factors - Home'!$B:$O,13,FALSE)/100</f>
        <v>0.13</v>
      </c>
      <c r="O401" s="32">
        <f>VLOOKUP($C401,'Four Factors - Home'!$B:$O,14,FALSE)/100</f>
        <v>0.26899999999999996</v>
      </c>
      <c r="P401" s="21">
        <f>VLOOKUP($C401,'Advanced - Home'!B:T,18,FALSE)</f>
        <v>98.13</v>
      </c>
      <c r="Q401" s="21">
        <f>(P401+'Advanced - Home'!$S$33)/2</f>
        <v>98.45284556720685</v>
      </c>
      <c r="R401" s="32">
        <f t="shared" ref="R401" si="3727">AVERAGE(H401,L400)</f>
        <v>0.53499999999999992</v>
      </c>
      <c r="S401" s="32">
        <f t="shared" ref="S401" si="3728">AVERAGE(I401,M400)</f>
        <v>0.26550000000000001</v>
      </c>
      <c r="T401" s="32">
        <f t="shared" ref="T401" si="3729">AVERAGE(J401,N400)</f>
        <v>0.15200000000000002</v>
      </c>
      <c r="U401" s="32">
        <f t="shared" ref="U401" si="3730">AVERAGE(K401,O400)</f>
        <v>0.24399999999999999</v>
      </c>
      <c r="V401" s="21">
        <f>Q401*Q400/'Advanced - Road'!$S$33</f>
        <v>96.075834993473663</v>
      </c>
      <c r="W401" s="21">
        <f t="shared" ref="W401" si="3731">W400</f>
        <v>96.077837815474453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0.499</v>
      </c>
      <c r="I402" s="31">
        <f>VLOOKUP($C402,'Four Factors - Road'!$B:$O,8,FALSE)</f>
        <v>0.19900000000000001</v>
      </c>
      <c r="J402" s="31">
        <f>VLOOKUP($C402,'Four Factors - Road'!$B:$O,9,FALSE)/100</f>
        <v>0.12300000000000001</v>
      </c>
      <c r="K402" s="31">
        <f>VLOOKUP($C402,'Four Factors - Road'!$B:$O,10,FALSE)/100</f>
        <v>0.17</v>
      </c>
      <c r="L402" s="31">
        <f>VLOOKUP($C402,'Four Factors - Road'!$B:$O,11,FALSE)/100</f>
        <v>0.55299999999999994</v>
      </c>
      <c r="M402" s="31">
        <f>VLOOKUP($C402,'Four Factors - Road'!$B:$O,12,FALSE)</f>
        <v>0.30099999999999999</v>
      </c>
      <c r="N402" s="31">
        <f>VLOOKUP($C402,'Four Factors - Road'!$B:$O,13,FALSE)/100</f>
        <v>0.161</v>
      </c>
      <c r="O402" s="31">
        <f>VLOOKUP($C402,'Four Factors - Road'!$B:$O,14,FALSE)/100</f>
        <v>0.221</v>
      </c>
      <c r="P402" s="17">
        <f>VLOOKUP($C402,'Advanced - Road'!B:T,18,FALSE)</f>
        <v>94.01</v>
      </c>
      <c r="Q402" s="17">
        <f>(P402+'Advanced - Road'!$S$33)/2</f>
        <v>96.394904671115356</v>
      </c>
      <c r="R402" s="31">
        <f t="shared" ref="R402" si="3735">AVERAGE(H402,L403)</f>
        <v>0.4995</v>
      </c>
      <c r="S402" s="31">
        <f t="shared" ref="S402" si="3736">AVERAGE(I402,M403)</f>
        <v>0.23450000000000001</v>
      </c>
      <c r="T402" s="31">
        <f t="shared" ref="T402" si="3737">AVERAGE(J402,N403)</f>
        <v>0.129</v>
      </c>
      <c r="U402" s="31">
        <f t="shared" ref="U402" si="3738">AVERAGE(K402,O403)</f>
        <v>0.19700000000000001</v>
      </c>
      <c r="V402" s="17">
        <f>Q402*Q403/'Advanced - Home'!$S$33</f>
        <v>97.167965837855107</v>
      </c>
      <c r="W402" s="17">
        <f t="shared" ref="W402" si="3739">AVERAGE(V402:V403)</f>
        <v>97.165940333457314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0.52</v>
      </c>
      <c r="I403" s="31">
        <f>VLOOKUP($C403,'Four Factors - Home'!$B:$O,8,FALSE)</f>
        <v>0.30199999999999999</v>
      </c>
      <c r="J403" s="31">
        <f>VLOOKUP($C403,'Four Factors - Home'!$B:$O,9,FALSE)/100</f>
        <v>0.14599999999999999</v>
      </c>
      <c r="K403" s="31">
        <f>VLOOKUP($C403,'Four Factors - Home'!$B:$O,10,FALSE)/100</f>
        <v>0.27300000000000002</v>
      </c>
      <c r="L403" s="31">
        <f>VLOOKUP($C403,'Four Factors - Home'!$B:$O,11,FALSE)/100</f>
        <v>0.5</v>
      </c>
      <c r="M403" s="31">
        <f>VLOOKUP($C403,'Four Factors - Home'!$B:$O,12,FALSE)</f>
        <v>0.27</v>
      </c>
      <c r="N403" s="31">
        <f>VLOOKUP($C403,'Four Factors - Home'!$B:$O,13,FALSE)/100</f>
        <v>0.13500000000000001</v>
      </c>
      <c r="O403" s="31">
        <f>VLOOKUP($C403,'Four Factors - Home'!$B:$O,14,FALSE)/100</f>
        <v>0.22399999999999998</v>
      </c>
      <c r="P403" s="17">
        <f>VLOOKUP($C403,'Advanced - Home'!B:T,18,FALSE)</f>
        <v>100.36</v>
      </c>
      <c r="Q403" s="17">
        <f>(P403+'Advanced - Home'!$S$33)/2</f>
        <v>99.567845567206859</v>
      </c>
      <c r="R403" s="31">
        <f t="shared" ref="R403" si="3747">AVERAGE(H403,L402)</f>
        <v>0.53649999999999998</v>
      </c>
      <c r="S403" s="31">
        <f t="shared" ref="S403" si="3748">AVERAGE(I403,M402)</f>
        <v>0.30149999999999999</v>
      </c>
      <c r="T403" s="31">
        <f t="shared" ref="T403" si="3749">AVERAGE(J403,N402)</f>
        <v>0.1535</v>
      </c>
      <c r="U403" s="31">
        <f t="shared" ref="U403" si="3750">AVERAGE(K403,O402)</f>
        <v>0.247</v>
      </c>
      <c r="V403" s="17">
        <f>Q403*Q402/'Advanced - Road'!$S$33</f>
        <v>97.163914829059507</v>
      </c>
      <c r="W403" s="17">
        <f t="shared" ref="W403" si="3751">W402</f>
        <v>97.165940333457314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0.499</v>
      </c>
      <c r="I404" s="32">
        <f>VLOOKUP($C404,'Four Factors - Road'!$B:$O,8,FALSE)</f>
        <v>0.19900000000000001</v>
      </c>
      <c r="J404" s="32">
        <f>VLOOKUP($C404,'Four Factors - Road'!$B:$O,9,FALSE)/100</f>
        <v>0.12300000000000001</v>
      </c>
      <c r="K404" s="32">
        <f>VLOOKUP($C404,'Four Factors - Road'!$B:$O,10,FALSE)/100</f>
        <v>0.17</v>
      </c>
      <c r="L404" s="32">
        <f>VLOOKUP($C404,'Four Factors - Road'!$B:$O,11,FALSE)/100</f>
        <v>0.55299999999999994</v>
      </c>
      <c r="M404" s="32">
        <f>VLOOKUP($C404,'Four Factors - Road'!$B:$O,12,FALSE)</f>
        <v>0.30099999999999999</v>
      </c>
      <c r="N404" s="32">
        <f>VLOOKUP($C404,'Four Factors - Road'!$B:$O,13,FALSE)/100</f>
        <v>0.161</v>
      </c>
      <c r="O404" s="32">
        <f>VLOOKUP($C404,'Four Factors - Road'!$B:$O,14,FALSE)/100</f>
        <v>0.221</v>
      </c>
      <c r="P404" s="21">
        <f>VLOOKUP($C404,'Advanced - Road'!B:T,18,FALSE)</f>
        <v>94.01</v>
      </c>
      <c r="Q404" s="21">
        <f>(P404+'Advanced - Road'!$S$33)/2</f>
        <v>96.394904671115356</v>
      </c>
      <c r="R404" s="32">
        <f t="shared" ref="R404" si="3755">AVERAGE(H404,L405)</f>
        <v>0.50350000000000006</v>
      </c>
      <c r="S404" s="32">
        <f t="shared" ref="S404" si="3756">AVERAGE(I404,M405)</f>
        <v>0.23450000000000001</v>
      </c>
      <c r="T404" s="32">
        <f t="shared" ref="T404" si="3757">AVERAGE(J404,N405)</f>
        <v>0.1305</v>
      </c>
      <c r="U404" s="32">
        <f t="shared" ref="U404" si="3758">AVERAGE(K404,O405)</f>
        <v>0.19900000000000001</v>
      </c>
      <c r="V404" s="21">
        <f>Q404*Q405/'Advanced - Home'!$S$33</f>
        <v>95.845625347707397</v>
      </c>
      <c r="W404" s="21">
        <f t="shared" ref="W404" si="3759">AVERAGE(V404:V405)</f>
        <v>95.843627408016289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0.47499999999999998</v>
      </c>
      <c r="I405" s="32">
        <f>VLOOKUP($C405,'Four Factors - Home'!$B:$O,8,FALSE)</f>
        <v>0.26700000000000002</v>
      </c>
      <c r="J405" s="32">
        <f>VLOOKUP($C405,'Four Factors - Home'!$B:$O,9,FALSE)/100</f>
        <v>0.13100000000000001</v>
      </c>
      <c r="K405" s="32">
        <f>VLOOKUP($C405,'Four Factors - Home'!$B:$O,10,FALSE)/100</f>
        <v>0.23199999999999998</v>
      </c>
      <c r="L405" s="32">
        <f>VLOOKUP($C405,'Four Factors - Home'!$B:$O,11,FALSE)/100</f>
        <v>0.50800000000000001</v>
      </c>
      <c r="M405" s="32">
        <f>VLOOKUP($C405,'Four Factors - Home'!$B:$O,12,FALSE)</f>
        <v>0.27</v>
      </c>
      <c r="N405" s="32">
        <f>VLOOKUP($C405,'Four Factors - Home'!$B:$O,13,FALSE)/100</f>
        <v>0.13800000000000001</v>
      </c>
      <c r="O405" s="32">
        <f>VLOOKUP($C405,'Four Factors - Home'!$B:$O,14,FALSE)/100</f>
        <v>0.22800000000000001</v>
      </c>
      <c r="P405" s="21">
        <f>VLOOKUP($C405,'Advanced - Home'!B:T,18,FALSE)</f>
        <v>97.65</v>
      </c>
      <c r="Q405" s="21">
        <f>(P405+'Advanced - Home'!$S$33)/2</f>
        <v>98.21284556720687</v>
      </c>
      <c r="R405" s="32">
        <f t="shared" ref="R405" si="3767">AVERAGE(H405,L404)</f>
        <v>0.51400000000000001</v>
      </c>
      <c r="S405" s="32">
        <f t="shared" ref="S405" si="3768">AVERAGE(I405,M404)</f>
        <v>0.28400000000000003</v>
      </c>
      <c r="T405" s="32">
        <f t="shared" ref="T405" si="3769">AVERAGE(J405,N404)</f>
        <v>0.14600000000000002</v>
      </c>
      <c r="U405" s="32">
        <f t="shared" ref="U405" si="3770">AVERAGE(K405,O404)</f>
        <v>0.22649999999999998</v>
      </c>
      <c r="V405" s="21">
        <f>Q405*Q404/'Advanced - Road'!$S$33</f>
        <v>95.841629468325166</v>
      </c>
      <c r="W405" s="21">
        <f t="shared" ref="W405" si="3771">W404</f>
        <v>95.843627408016289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0.499</v>
      </c>
      <c r="I406" s="31">
        <f>VLOOKUP($C406,'Four Factors - Road'!$B:$O,8,FALSE)</f>
        <v>0.19900000000000001</v>
      </c>
      <c r="J406" s="31">
        <f>VLOOKUP($C406,'Four Factors - Road'!$B:$O,9,FALSE)/100</f>
        <v>0.12300000000000001</v>
      </c>
      <c r="K406" s="31">
        <f>VLOOKUP($C406,'Four Factors - Road'!$B:$O,10,FALSE)/100</f>
        <v>0.17</v>
      </c>
      <c r="L406" s="31">
        <f>VLOOKUP($C406,'Four Factors - Road'!$B:$O,11,FALSE)/100</f>
        <v>0.55299999999999994</v>
      </c>
      <c r="M406" s="31">
        <f>VLOOKUP($C406,'Four Factors - Road'!$B:$O,12,FALSE)</f>
        <v>0.30099999999999999</v>
      </c>
      <c r="N406" s="31">
        <f>VLOOKUP($C406,'Four Factors - Road'!$B:$O,13,FALSE)/100</f>
        <v>0.161</v>
      </c>
      <c r="O406" s="31">
        <f>VLOOKUP($C406,'Four Factors - Road'!$B:$O,14,FALSE)/100</f>
        <v>0.221</v>
      </c>
      <c r="P406" s="17">
        <f>VLOOKUP($C406,'Advanced - Road'!B:T,18,FALSE)</f>
        <v>94.01</v>
      </c>
      <c r="Q406" s="17">
        <f>(P406+'Advanced - Road'!$S$33)/2</f>
        <v>96.394904671115356</v>
      </c>
      <c r="R406" s="31">
        <f t="shared" ref="R406" si="3775">AVERAGE(H406,L407)</f>
        <v>0.496</v>
      </c>
      <c r="S406" s="31">
        <f t="shared" ref="S406" si="3776">AVERAGE(I406,M407)</f>
        <v>0.255</v>
      </c>
      <c r="T406" s="31">
        <f t="shared" ref="T406" si="3777">AVERAGE(J406,N407)</f>
        <v>0.13300000000000001</v>
      </c>
      <c r="U406" s="31">
        <f t="shared" ref="U406" si="3778">AVERAGE(K406,O407)</f>
        <v>0.20100000000000001</v>
      </c>
      <c r="V406" s="17">
        <f>Q406*Q407/'Advanced - Home'!$S$33</f>
        <v>97.328988849570521</v>
      </c>
      <c r="W406" s="17">
        <f t="shared" ref="W406" si="3779">AVERAGE(V406:V407)</f>
        <v>97.326959988584818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102</v>
      </c>
      <c r="Z406" s="19">
        <f t="shared" ref="Z406" si="3780">Y407-Y406</f>
        <v>3</v>
      </c>
      <c r="AA406" s="19">
        <f t="shared" ref="AA406" si="3781">Y406+Y407</f>
        <v>207</v>
      </c>
      <c r="AB406" s="4">
        <f t="shared" ref="AB406" si="3782">D406-Z406</f>
        <v>-3</v>
      </c>
      <c r="AC406" s="4">
        <f t="shared" ref="AC406" si="3783">AA406-E406</f>
        <v>207</v>
      </c>
      <c r="AD406" s="4">
        <f t="shared" si="3223"/>
        <v>102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0.50900000000000001</v>
      </c>
      <c r="I407" s="31">
        <f>VLOOKUP($C407,'Four Factors - Home'!$B:$O,8,FALSE)</f>
        <v>0.26500000000000001</v>
      </c>
      <c r="J407" s="31">
        <f>VLOOKUP($C407,'Four Factors - Home'!$B:$O,9,FALSE)/100</f>
        <v>0.16500000000000001</v>
      </c>
      <c r="K407" s="31">
        <f>VLOOKUP($C407,'Four Factors - Home'!$B:$O,10,FALSE)/100</f>
        <v>0.217</v>
      </c>
      <c r="L407" s="31">
        <f>VLOOKUP($C407,'Four Factors - Home'!$B:$O,11,FALSE)/100</f>
        <v>0.49299999999999999</v>
      </c>
      <c r="M407" s="31">
        <f>VLOOKUP($C407,'Four Factors - Home'!$B:$O,12,FALSE)</f>
        <v>0.311</v>
      </c>
      <c r="N407" s="31">
        <f>VLOOKUP($C407,'Four Factors - Home'!$B:$O,13,FALSE)/100</f>
        <v>0.14300000000000002</v>
      </c>
      <c r="O407" s="31">
        <f>VLOOKUP($C407,'Four Factors - Home'!$B:$O,14,FALSE)/100</f>
        <v>0.23199999999999998</v>
      </c>
      <c r="P407" s="17">
        <f>VLOOKUP($C407,'Advanced - Home'!B:T,18,FALSE)</f>
        <v>100.69</v>
      </c>
      <c r="Q407" s="17">
        <f>(P407+'Advanced - Home'!$S$33)/2</f>
        <v>99.732845567206851</v>
      </c>
      <c r="R407" s="31">
        <f t="shared" ref="R407" si="3787">AVERAGE(H407,L406)</f>
        <v>0.53099999999999992</v>
      </c>
      <c r="S407" s="31">
        <f t="shared" ref="S407" si="3788">AVERAGE(I407,M406)</f>
        <v>0.28300000000000003</v>
      </c>
      <c r="T407" s="31">
        <f t="shared" ref="T407" si="3789">AVERAGE(J407,N406)</f>
        <v>0.16300000000000001</v>
      </c>
      <c r="U407" s="31">
        <f t="shared" ref="U407" si="3790">AVERAGE(K407,O406)</f>
        <v>0.219</v>
      </c>
      <c r="V407" s="17">
        <f>Q407*Q406/'Advanced - Road'!$S$33</f>
        <v>97.324931127599115</v>
      </c>
      <c r="W407" s="17">
        <f t="shared" ref="W407" si="3791">W406</f>
        <v>97.326959988584818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-3</v>
      </c>
      <c r="AA407" s="19">
        <f t="shared" ref="AA407" si="3793">AA406</f>
        <v>207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0.499</v>
      </c>
      <c r="I408" s="32">
        <f>VLOOKUP($C408,'Four Factors - Road'!$B:$O,8,FALSE)</f>
        <v>0.19900000000000001</v>
      </c>
      <c r="J408" s="32">
        <f>VLOOKUP($C408,'Four Factors - Road'!$B:$O,9,FALSE)/100</f>
        <v>0.12300000000000001</v>
      </c>
      <c r="K408" s="32">
        <f>VLOOKUP($C408,'Four Factors - Road'!$B:$O,10,FALSE)/100</f>
        <v>0.17</v>
      </c>
      <c r="L408" s="32">
        <f>VLOOKUP($C408,'Four Factors - Road'!$B:$O,11,FALSE)/100</f>
        <v>0.55299999999999994</v>
      </c>
      <c r="M408" s="32">
        <f>VLOOKUP($C408,'Four Factors - Road'!$B:$O,12,FALSE)</f>
        <v>0.30099999999999999</v>
      </c>
      <c r="N408" s="32">
        <f>VLOOKUP($C408,'Four Factors - Road'!$B:$O,13,FALSE)/100</f>
        <v>0.161</v>
      </c>
      <c r="O408" s="32">
        <f>VLOOKUP($C408,'Four Factors - Road'!$B:$O,14,FALSE)/100</f>
        <v>0.221</v>
      </c>
      <c r="P408" s="21">
        <f>VLOOKUP($C408,'Advanced - Road'!B:T,18,FALSE)</f>
        <v>94.01</v>
      </c>
      <c r="Q408" s="21">
        <f>(P408+'Advanced - Road'!$S$33)/2</f>
        <v>96.394904671115356</v>
      </c>
      <c r="R408" s="32">
        <f t="shared" ref="R408" si="3795">AVERAGE(H408,L409)</f>
        <v>0.50649999999999995</v>
      </c>
      <c r="S408" s="32">
        <f t="shared" ref="S408" si="3796">AVERAGE(I408,M409)</f>
        <v>0.26800000000000002</v>
      </c>
      <c r="T408" s="32">
        <f t="shared" ref="T408" si="3797">AVERAGE(J408,N409)</f>
        <v>0.13300000000000001</v>
      </c>
      <c r="U408" s="32">
        <f t="shared" ref="U408" si="3798">AVERAGE(K408,O409)</f>
        <v>0.19550000000000001</v>
      </c>
      <c r="V408" s="21">
        <f>Q408*Q409/'Advanced - Home'!$S$33</f>
        <v>98.32928331628743</v>
      </c>
      <c r="W408" s="21">
        <f t="shared" ref="W408" si="3799">AVERAGE(V408:V409)</f>
        <v>98.327233603770836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0.49700000000000005</v>
      </c>
      <c r="I409" s="32">
        <f>VLOOKUP($C409,'Four Factors - Home'!$B:$O,8,FALSE)</f>
        <v>0.29599999999999999</v>
      </c>
      <c r="J409" s="32">
        <f>VLOOKUP($C409,'Four Factors - Home'!$B:$O,9,FALSE)/100</f>
        <v>0.151</v>
      </c>
      <c r="K409" s="32">
        <f>VLOOKUP($C409,'Four Factors - Home'!$B:$O,10,FALSE)/100</f>
        <v>0.26500000000000001</v>
      </c>
      <c r="L409" s="32">
        <f>VLOOKUP($C409,'Four Factors - Home'!$B:$O,11,FALSE)/100</f>
        <v>0.51400000000000001</v>
      </c>
      <c r="M409" s="32">
        <f>VLOOKUP($C409,'Four Factors - Home'!$B:$O,12,FALSE)</f>
        <v>0.33700000000000002</v>
      </c>
      <c r="N409" s="32">
        <f>VLOOKUP($C409,'Four Factors - Home'!$B:$O,13,FALSE)/100</f>
        <v>0.14300000000000002</v>
      </c>
      <c r="O409" s="32">
        <f>VLOOKUP($C409,'Four Factors - Home'!$B:$O,14,FALSE)/100</f>
        <v>0.221</v>
      </c>
      <c r="P409" s="21">
        <f>VLOOKUP($C409,'Advanced - Home'!B:T,18,FALSE)</f>
        <v>102.74</v>
      </c>
      <c r="Q409" s="21">
        <f>(P409+'Advanced - Home'!$S$33)/2</f>
        <v>100.75784556720686</v>
      </c>
      <c r="R409" s="32">
        <f t="shared" ref="R409" si="3807">AVERAGE(H409,L408)</f>
        <v>0.52500000000000002</v>
      </c>
      <c r="S409" s="32">
        <f t="shared" ref="S409" si="3808">AVERAGE(I409,M408)</f>
        <v>0.29849999999999999</v>
      </c>
      <c r="T409" s="32">
        <f t="shared" ref="T409" si="3809">AVERAGE(J409,N408)</f>
        <v>0.156</v>
      </c>
      <c r="U409" s="32">
        <f t="shared" ref="U409" si="3810">AVERAGE(K409,O408)</f>
        <v>0.24299999999999999</v>
      </c>
      <c r="V409" s="21">
        <f>Q409*Q408/'Advanced - Road'!$S$33</f>
        <v>98.325183891254241</v>
      </c>
      <c r="W409" s="21">
        <f t="shared" ref="W409" si="3811">W408</f>
        <v>98.327233603770836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0.499</v>
      </c>
      <c r="I410" s="31">
        <f>VLOOKUP($C410,'Four Factors - Road'!$B:$O,8,FALSE)</f>
        <v>0.19900000000000001</v>
      </c>
      <c r="J410" s="31">
        <f>VLOOKUP($C410,'Four Factors - Road'!$B:$O,9,FALSE)/100</f>
        <v>0.12300000000000001</v>
      </c>
      <c r="K410" s="31">
        <f>VLOOKUP($C410,'Four Factors - Road'!$B:$O,10,FALSE)/100</f>
        <v>0.17</v>
      </c>
      <c r="L410" s="31">
        <f>VLOOKUP($C410,'Four Factors - Road'!$B:$O,11,FALSE)/100</f>
        <v>0.55299999999999994</v>
      </c>
      <c r="M410" s="31">
        <f>VLOOKUP($C410,'Four Factors - Road'!$B:$O,12,FALSE)</f>
        <v>0.30099999999999999</v>
      </c>
      <c r="N410" s="31">
        <f>VLOOKUP($C410,'Four Factors - Road'!$B:$O,13,FALSE)/100</f>
        <v>0.161</v>
      </c>
      <c r="O410" s="31">
        <f>VLOOKUP($C410,'Four Factors - Road'!$B:$O,14,FALSE)/100</f>
        <v>0.221</v>
      </c>
      <c r="P410" s="17">
        <f>VLOOKUP($C410,'Advanced - Road'!B:T,18,FALSE)</f>
        <v>94.01</v>
      </c>
      <c r="Q410" s="17">
        <f>(P410+'Advanced - Road'!$S$33)/2</f>
        <v>96.394904671115356</v>
      </c>
      <c r="R410" s="31">
        <f t="shared" ref="R410" si="3815">AVERAGE(H410,L411)</f>
        <v>0.50350000000000006</v>
      </c>
      <c r="S410" s="31">
        <f t="shared" ref="S410" si="3816">AVERAGE(I410,M411)</f>
        <v>0.25750000000000001</v>
      </c>
      <c r="T410" s="31">
        <f t="shared" ref="T410" si="3817">AVERAGE(J410,N411)</f>
        <v>0.1265</v>
      </c>
      <c r="U410" s="31">
        <f t="shared" ref="U410" si="3818">AVERAGE(K410,O411)</f>
        <v>0.19900000000000001</v>
      </c>
      <c r="V410" s="17">
        <f>Q410*Q411/'Advanced - Home'!$S$33</f>
        <v>96.49947636497599</v>
      </c>
      <c r="W410" s="17">
        <f t="shared" ref="W410" si="3819">AVERAGE(V410:V411)</f>
        <v>96.497464795503703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0.13600000000000001</v>
      </c>
      <c r="K411" s="31">
        <f>VLOOKUP($C411,'Four Factors - Home'!$B:$O,10,FALSE)/100</f>
        <v>0.23100000000000001</v>
      </c>
      <c r="L411" s="31">
        <f>VLOOKUP($C411,'Four Factors - Home'!$B:$O,11,FALSE)/100</f>
        <v>0.50800000000000001</v>
      </c>
      <c r="M411" s="31">
        <f>VLOOKUP($C411,'Four Factors - Home'!$B:$O,12,FALSE)</f>
        <v>0.316</v>
      </c>
      <c r="N411" s="31">
        <f>VLOOKUP($C411,'Four Factors - Home'!$B:$O,13,FALSE)/100</f>
        <v>0.13</v>
      </c>
      <c r="O411" s="31">
        <f>VLOOKUP($C411,'Four Factors - Home'!$B:$O,14,FALSE)/100</f>
        <v>0.22800000000000001</v>
      </c>
      <c r="P411" s="17">
        <f>VLOOKUP($C411,'Advanced - Home'!B:T,18,FALSE)</f>
        <v>98.99</v>
      </c>
      <c r="Q411" s="17">
        <f>(P411+'Advanced - Home'!$S$33)/2</f>
        <v>98.882845567206857</v>
      </c>
      <c r="R411" s="31">
        <f t="shared" ref="R411" si="3827">AVERAGE(H411,L410)</f>
        <v>0.54200000000000004</v>
      </c>
      <c r="S411" s="31">
        <f t="shared" ref="S411" si="3828">AVERAGE(I411,M410)</f>
        <v>0.28400000000000003</v>
      </c>
      <c r="T411" s="31">
        <f t="shared" ref="T411" si="3829">AVERAGE(J411,N410)</f>
        <v>0.14850000000000002</v>
      </c>
      <c r="U411" s="31">
        <f t="shared" ref="U411" si="3830">AVERAGE(K411,O410)</f>
        <v>0.22600000000000001</v>
      </c>
      <c r="V411" s="17">
        <f>Q411*Q410/'Advanced - Road'!$S$33</f>
        <v>96.495453226031429</v>
      </c>
      <c r="W411" s="17">
        <f t="shared" ref="W411" si="3831">W410</f>
        <v>96.497464795503703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0.499</v>
      </c>
      <c r="I412" s="32">
        <f>VLOOKUP($C412,'Four Factors - Road'!$B:$O,8,FALSE)</f>
        <v>0.19900000000000001</v>
      </c>
      <c r="J412" s="32">
        <f>VLOOKUP($C412,'Four Factors - Road'!$B:$O,9,FALSE)/100</f>
        <v>0.12300000000000001</v>
      </c>
      <c r="K412" s="32">
        <f>VLOOKUP($C412,'Four Factors - Road'!$B:$O,10,FALSE)/100</f>
        <v>0.17</v>
      </c>
      <c r="L412" s="32">
        <f>VLOOKUP($C412,'Four Factors - Road'!$B:$O,11,FALSE)/100</f>
        <v>0.55299999999999994</v>
      </c>
      <c r="M412" s="32">
        <f>VLOOKUP($C412,'Four Factors - Road'!$B:$O,12,FALSE)</f>
        <v>0.30099999999999999</v>
      </c>
      <c r="N412" s="32">
        <f>VLOOKUP($C412,'Four Factors - Road'!$B:$O,13,FALSE)/100</f>
        <v>0.161</v>
      </c>
      <c r="O412" s="32">
        <f>VLOOKUP($C412,'Four Factors - Road'!$B:$O,14,FALSE)/100</f>
        <v>0.221</v>
      </c>
      <c r="P412" s="21">
        <f>VLOOKUP($C412,'Advanced - Road'!B:T,18,FALSE)</f>
        <v>94.01</v>
      </c>
      <c r="Q412" s="21">
        <f>(P412+'Advanced - Road'!$S$33)/2</f>
        <v>96.394904671115356</v>
      </c>
      <c r="R412" s="32">
        <f t="shared" ref="R412" si="3835">AVERAGE(H412,L413)</f>
        <v>0.51300000000000001</v>
      </c>
      <c r="S412" s="32">
        <f t="shared" ref="S412" si="3836">AVERAGE(I412,M413)</f>
        <v>0.246</v>
      </c>
      <c r="T412" s="32">
        <f t="shared" ref="T412" si="3837">AVERAGE(J412,N413)</f>
        <v>0.13300000000000001</v>
      </c>
      <c r="U412" s="32">
        <f t="shared" ref="U412" si="3838">AVERAGE(K412,O413)</f>
        <v>0.19950000000000001</v>
      </c>
      <c r="V412" s="21">
        <f>Q412*Q413/'Advanced - Home'!$S$33</f>
        <v>95.889540714538853</v>
      </c>
      <c r="W412" s="21">
        <f t="shared" ref="W412" si="3839">AVERAGE(V412:V413)</f>
        <v>95.887541859414682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0.52900000000000003</v>
      </c>
      <c r="I413" s="32">
        <f>VLOOKUP($C413,'Four Factors - Home'!$B:$O,8,FALSE)</f>
        <v>0.29299999999999998</v>
      </c>
      <c r="J413" s="32">
        <f>VLOOKUP($C413,'Four Factors - Home'!$B:$O,9,FALSE)/100</f>
        <v>0.154</v>
      </c>
      <c r="K413" s="32">
        <f>VLOOKUP($C413,'Four Factors - Home'!$B:$O,10,FALSE)/100</f>
        <v>0.20300000000000001</v>
      </c>
      <c r="L413" s="32">
        <f>VLOOKUP($C413,'Four Factors - Home'!$B:$O,11,FALSE)/100</f>
        <v>0.52700000000000002</v>
      </c>
      <c r="M413" s="32">
        <f>VLOOKUP($C413,'Four Factors - Home'!$B:$O,12,FALSE)</f>
        <v>0.29299999999999998</v>
      </c>
      <c r="N413" s="32">
        <f>VLOOKUP($C413,'Four Factors - Home'!$B:$O,13,FALSE)/100</f>
        <v>0.14300000000000002</v>
      </c>
      <c r="O413" s="32">
        <f>VLOOKUP($C413,'Four Factors - Home'!$B:$O,14,FALSE)/100</f>
        <v>0.22899999999999998</v>
      </c>
      <c r="P413" s="21">
        <f>VLOOKUP($C413,'Advanced - Home'!B:T,18,FALSE)</f>
        <v>97.74</v>
      </c>
      <c r="Q413" s="21">
        <f>(P413+'Advanced - Home'!$S$33)/2</f>
        <v>98.257845567206857</v>
      </c>
      <c r="R413" s="32">
        <f t="shared" ref="R413" si="3847">AVERAGE(H413,L412)</f>
        <v>0.54099999999999993</v>
      </c>
      <c r="S413" s="32">
        <f t="shared" ref="S413" si="3848">AVERAGE(I413,M412)</f>
        <v>0.29699999999999999</v>
      </c>
      <c r="T413" s="32">
        <f t="shared" ref="T413" si="3849">AVERAGE(J413,N412)</f>
        <v>0.1575</v>
      </c>
      <c r="U413" s="32">
        <f t="shared" ref="U413" si="3850">AVERAGE(K413,O412)</f>
        <v>0.21200000000000002</v>
      </c>
      <c r="V413" s="21">
        <f>Q413*Q412/'Advanced - Road'!$S$33</f>
        <v>95.885543004290497</v>
      </c>
      <c r="W413" s="21">
        <f t="shared" ref="W413" si="3851">W412</f>
        <v>95.887541859414682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0.499</v>
      </c>
      <c r="I414" s="31">
        <f>VLOOKUP($C414,'Four Factors - Road'!$B:$O,8,FALSE)</f>
        <v>0.19900000000000001</v>
      </c>
      <c r="J414" s="31">
        <f>VLOOKUP($C414,'Four Factors - Road'!$B:$O,9,FALSE)/100</f>
        <v>0.12300000000000001</v>
      </c>
      <c r="K414" s="31">
        <f>VLOOKUP($C414,'Four Factors - Road'!$B:$O,10,FALSE)/100</f>
        <v>0.17</v>
      </c>
      <c r="L414" s="31">
        <f>VLOOKUP($C414,'Four Factors - Road'!$B:$O,11,FALSE)/100</f>
        <v>0.55299999999999994</v>
      </c>
      <c r="M414" s="31">
        <f>VLOOKUP($C414,'Four Factors - Road'!$B:$O,12,FALSE)</f>
        <v>0.30099999999999999</v>
      </c>
      <c r="N414" s="31">
        <f>VLOOKUP($C414,'Four Factors - Road'!$B:$O,13,FALSE)/100</f>
        <v>0.161</v>
      </c>
      <c r="O414" s="31">
        <f>VLOOKUP($C414,'Four Factors - Road'!$B:$O,14,FALSE)/100</f>
        <v>0.221</v>
      </c>
      <c r="P414" s="17">
        <f>VLOOKUP($C414,'Advanced - Road'!B:T,18,FALSE)</f>
        <v>94.01</v>
      </c>
      <c r="Q414" s="17">
        <f>(P414+'Advanced - Road'!$S$33)/2</f>
        <v>96.394904671115356</v>
      </c>
      <c r="R414" s="31">
        <f t="shared" ref="R414" si="3855">AVERAGE(H414,L415)</f>
        <v>0.49399999999999999</v>
      </c>
      <c r="S414" s="31">
        <f t="shared" ref="S414" si="3856">AVERAGE(I414,M415)</f>
        <v>0.22600000000000001</v>
      </c>
      <c r="T414" s="31">
        <f t="shared" ref="T414" si="3857">AVERAGE(J414,N415)</f>
        <v>0.13650000000000001</v>
      </c>
      <c r="U414" s="31">
        <f t="shared" ref="U414" si="3858">AVERAGE(K414,O415)</f>
        <v>0.192</v>
      </c>
      <c r="V414" s="17">
        <f>Q414*Q415/'Advanced - Home'!$S$33</f>
        <v>95.752915128840939</v>
      </c>
      <c r="W414" s="17">
        <f t="shared" ref="W414" si="3859">AVERAGE(V414:V415)</f>
        <v>95.750919121730732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99</v>
      </c>
      <c r="Z414" s="19">
        <f t="shared" ref="Z414" si="3861">Y415-Y414</f>
        <v>9</v>
      </c>
      <c r="AA414" s="19">
        <f t="shared" ref="AA414" si="3862">Y414+Y415</f>
        <v>207</v>
      </c>
      <c r="AB414" s="4">
        <f t="shared" ref="AB414" si="3863">D414-Z414</f>
        <v>-9</v>
      </c>
      <c r="AC414" s="4">
        <f t="shared" ref="AC414" si="3864">AA414-E414</f>
        <v>207</v>
      </c>
      <c r="AD414" s="4">
        <f t="shared" ref="AD414:AD477" si="3865">Y414-X414</f>
        <v>99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0.53500000000000003</v>
      </c>
      <c r="I415" s="31">
        <f>VLOOKUP($C415,'Four Factors - Home'!$B:$O,8,FALSE)</f>
        <v>0.28199999999999997</v>
      </c>
      <c r="J415" s="31">
        <f>VLOOKUP($C415,'Four Factors - Home'!$B:$O,9,FALSE)/100</f>
        <v>0.13900000000000001</v>
      </c>
      <c r="K415" s="31">
        <f>VLOOKUP($C415,'Four Factors - Home'!$B:$O,10,FALSE)/100</f>
        <v>0.22500000000000001</v>
      </c>
      <c r="L415" s="31">
        <f>VLOOKUP($C415,'Four Factors - Home'!$B:$O,11,FALSE)/100</f>
        <v>0.48899999999999999</v>
      </c>
      <c r="M415" s="31">
        <f>VLOOKUP($C415,'Four Factors - Home'!$B:$O,12,FALSE)</f>
        <v>0.253</v>
      </c>
      <c r="N415" s="31">
        <f>VLOOKUP($C415,'Four Factors - Home'!$B:$O,13,FALSE)/100</f>
        <v>0.15</v>
      </c>
      <c r="O415" s="31">
        <f>VLOOKUP($C415,'Four Factors - Home'!$B:$O,14,FALSE)/100</f>
        <v>0.214</v>
      </c>
      <c r="P415" s="17">
        <f>VLOOKUP($C415,'Advanced - Home'!B:T,18,FALSE)</f>
        <v>97.46</v>
      </c>
      <c r="Q415" s="17">
        <f>(P415+'Advanced - Home'!$S$33)/2</f>
        <v>98.117845567206857</v>
      </c>
      <c r="R415" s="31">
        <f t="shared" ref="R415" si="3869">AVERAGE(H415,L414)</f>
        <v>0.54400000000000004</v>
      </c>
      <c r="S415" s="31">
        <f t="shared" ref="S415" si="3870">AVERAGE(I415,M414)</f>
        <v>0.29149999999999998</v>
      </c>
      <c r="T415" s="31">
        <f t="shared" ref="T415" si="3871">AVERAGE(J415,N414)</f>
        <v>0.15000000000000002</v>
      </c>
      <c r="U415" s="31">
        <f t="shared" ref="U415" si="3872">AVERAGE(K415,O414)</f>
        <v>0.223</v>
      </c>
      <c r="V415" s="17">
        <f>Q415*Q414/'Advanced - Road'!$S$33</f>
        <v>95.748923114620538</v>
      </c>
      <c r="W415" s="17">
        <f t="shared" ref="W415" si="3873">W414</f>
        <v>95.750919121730732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108</v>
      </c>
      <c r="Z415" s="19">
        <f t="shared" ref="Z415" si="3874">-Z414</f>
        <v>-9</v>
      </c>
      <c r="AA415" s="19">
        <f t="shared" ref="AA415" si="3875">AA414</f>
        <v>207</v>
      </c>
      <c r="AB415" s="4"/>
      <c r="AC415" s="4"/>
      <c r="AD415" s="4">
        <f t="shared" si="3865"/>
        <v>108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0.499</v>
      </c>
      <c r="I416" s="32">
        <f>VLOOKUP($C416,'Four Factors - Road'!$B:$O,8,FALSE)</f>
        <v>0.19900000000000001</v>
      </c>
      <c r="J416" s="32">
        <f>VLOOKUP($C416,'Four Factors - Road'!$B:$O,9,FALSE)/100</f>
        <v>0.12300000000000001</v>
      </c>
      <c r="K416" s="32">
        <f>VLOOKUP($C416,'Four Factors - Road'!$B:$O,10,FALSE)/100</f>
        <v>0.17</v>
      </c>
      <c r="L416" s="32">
        <f>VLOOKUP($C416,'Four Factors - Road'!$B:$O,11,FALSE)/100</f>
        <v>0.55299999999999994</v>
      </c>
      <c r="M416" s="32">
        <f>VLOOKUP($C416,'Four Factors - Road'!$B:$O,12,FALSE)</f>
        <v>0.30099999999999999</v>
      </c>
      <c r="N416" s="32">
        <f>VLOOKUP($C416,'Four Factors - Road'!$B:$O,13,FALSE)/100</f>
        <v>0.161</v>
      </c>
      <c r="O416" s="32">
        <f>VLOOKUP($C416,'Four Factors - Road'!$B:$O,14,FALSE)/100</f>
        <v>0.221</v>
      </c>
      <c r="P416" s="21">
        <f>VLOOKUP($C416,'Advanced - Road'!B:T,18,FALSE)</f>
        <v>94.01</v>
      </c>
      <c r="Q416" s="21">
        <f>(P416+'Advanced - Road'!$S$33)/2</f>
        <v>96.394904671115356</v>
      </c>
      <c r="R416" s="32">
        <f t="shared" ref="R416" si="3877">AVERAGE(H416,L417)</f>
        <v>0.501</v>
      </c>
      <c r="S416" s="32">
        <f t="shared" ref="S416" si="3878">AVERAGE(I416,M417)</f>
        <v>0.23400000000000001</v>
      </c>
      <c r="T416" s="32">
        <f t="shared" ref="T416" si="3879">AVERAGE(J416,N417)</f>
        <v>0.13250000000000001</v>
      </c>
      <c r="U416" s="32">
        <f t="shared" ref="U416" si="3880">AVERAGE(K416,O417)</f>
        <v>0.20450000000000002</v>
      </c>
      <c r="V416" s="21">
        <f>Q416*Q417/'Advanced - Home'!$S$33</f>
        <v>95.772433069654923</v>
      </c>
      <c r="W416" s="21">
        <f t="shared" ref="W416" si="3881">AVERAGE(V416:V417)</f>
        <v>95.770436655685586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</v>
      </c>
      <c r="J417" s="32">
        <f>VLOOKUP($C417,'Four Factors - Home'!$B:$O,9,FALSE)/100</f>
        <v>0.129</v>
      </c>
      <c r="K417" s="32">
        <f>VLOOKUP($C417,'Four Factors - Home'!$B:$O,10,FALSE)/100</f>
        <v>0.26700000000000002</v>
      </c>
      <c r="L417" s="32">
        <f>VLOOKUP($C417,'Four Factors - Home'!$B:$O,11,FALSE)/100</f>
        <v>0.503</v>
      </c>
      <c r="M417" s="32">
        <f>VLOOKUP($C417,'Four Factors - Home'!$B:$O,12,FALSE)</f>
        <v>0.26900000000000002</v>
      </c>
      <c r="N417" s="32">
        <f>VLOOKUP($C417,'Four Factors - Home'!$B:$O,13,FALSE)/100</f>
        <v>0.14199999999999999</v>
      </c>
      <c r="O417" s="32">
        <f>VLOOKUP($C417,'Four Factors - Home'!$B:$O,14,FALSE)/100</f>
        <v>0.23899999999999999</v>
      </c>
      <c r="P417" s="21">
        <f>VLOOKUP($C417,'Advanced - Home'!B:T,18,FALSE)</f>
        <v>97.5</v>
      </c>
      <c r="Q417" s="21">
        <f>(P417+'Advanced - Home'!$S$33)/2</f>
        <v>98.137845567206853</v>
      </c>
      <c r="R417" s="32">
        <f t="shared" ref="R417" si="3889">AVERAGE(H417,L416)</f>
        <v>0.53949999999999998</v>
      </c>
      <c r="S417" s="32">
        <f t="shared" ref="S417" si="3890">AVERAGE(I417,M416)</f>
        <v>0.30549999999999999</v>
      </c>
      <c r="T417" s="32">
        <f t="shared" ref="T417" si="3891">AVERAGE(J417,N416)</f>
        <v>0.14500000000000002</v>
      </c>
      <c r="U417" s="32">
        <f t="shared" ref="U417" si="3892">AVERAGE(K417,O416)</f>
        <v>0.24399999999999999</v>
      </c>
      <c r="V417" s="21">
        <f>Q417*Q416/'Advanced - Road'!$S$33</f>
        <v>95.768440241716249</v>
      </c>
      <c r="W417" s="21">
        <f t="shared" ref="W417" si="3893">W416</f>
        <v>95.770436655685586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0.499</v>
      </c>
      <c r="I418" s="31">
        <f>VLOOKUP($C418,'Four Factors - Road'!$B:$O,8,FALSE)</f>
        <v>0.19900000000000001</v>
      </c>
      <c r="J418" s="31">
        <f>VLOOKUP($C418,'Four Factors - Road'!$B:$O,9,FALSE)/100</f>
        <v>0.12300000000000001</v>
      </c>
      <c r="K418" s="31">
        <f>VLOOKUP($C418,'Four Factors - Road'!$B:$O,10,FALSE)/100</f>
        <v>0.17</v>
      </c>
      <c r="L418" s="31">
        <f>VLOOKUP($C418,'Four Factors - Road'!$B:$O,11,FALSE)/100</f>
        <v>0.55299999999999994</v>
      </c>
      <c r="M418" s="31">
        <f>VLOOKUP($C418,'Four Factors - Road'!$B:$O,12,FALSE)</f>
        <v>0.30099999999999999</v>
      </c>
      <c r="N418" s="31">
        <f>VLOOKUP($C418,'Four Factors - Road'!$B:$O,13,FALSE)/100</f>
        <v>0.161</v>
      </c>
      <c r="O418" s="31">
        <f>VLOOKUP($C418,'Four Factors - Road'!$B:$O,14,FALSE)/100</f>
        <v>0.221</v>
      </c>
      <c r="P418" s="17">
        <f>VLOOKUP($C418,'Advanced - Road'!B:T,18,FALSE)</f>
        <v>94.01</v>
      </c>
      <c r="Q418" s="17">
        <f>(P418+'Advanced - Road'!$S$33)/2</f>
        <v>96.394904671115356</v>
      </c>
      <c r="R418" s="31">
        <f t="shared" ref="R418" si="3897">AVERAGE(H418,L419)</f>
        <v>0.49299999999999999</v>
      </c>
      <c r="S418" s="31">
        <f t="shared" ref="S418" si="3898">AVERAGE(I418,M419)</f>
        <v>0.218</v>
      </c>
      <c r="T418" s="31">
        <f t="shared" ref="T418" si="3899">AVERAGE(J418,N419)</f>
        <v>0.1285</v>
      </c>
      <c r="U418" s="31">
        <f t="shared" ref="U418" si="3900">AVERAGE(K418,O419)</f>
        <v>0.188</v>
      </c>
      <c r="V418" s="17">
        <f>Q418*Q419/'Advanced - Home'!$S$33</f>
        <v>93.937746633140009</v>
      </c>
      <c r="W418" s="17">
        <f t="shared" ref="W418" si="3901">AVERAGE(V418:V419)</f>
        <v>93.935788463929768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0.52600000000000002</v>
      </c>
      <c r="I419" s="31">
        <f>VLOOKUP($C419,'Four Factors - Home'!$B:$O,8,FALSE)</f>
        <v>0.307</v>
      </c>
      <c r="J419" s="31">
        <f>VLOOKUP($C419,'Four Factors - Home'!$B:$O,9,FALSE)/100</f>
        <v>0.14499999999999999</v>
      </c>
      <c r="K419" s="31">
        <f>VLOOKUP($C419,'Four Factors - Home'!$B:$O,10,FALSE)/100</f>
        <v>0.217</v>
      </c>
      <c r="L419" s="31">
        <f>VLOOKUP($C419,'Four Factors - Home'!$B:$O,11,FALSE)/100</f>
        <v>0.48700000000000004</v>
      </c>
      <c r="M419" s="31">
        <f>VLOOKUP($C419,'Four Factors - Home'!$B:$O,12,FALSE)</f>
        <v>0.23699999999999999</v>
      </c>
      <c r="N419" s="31">
        <f>VLOOKUP($C419,'Four Factors - Home'!$B:$O,13,FALSE)/100</f>
        <v>0.13400000000000001</v>
      </c>
      <c r="O419" s="31">
        <f>VLOOKUP($C419,'Four Factors - Home'!$B:$O,14,FALSE)/100</f>
        <v>0.20600000000000002</v>
      </c>
      <c r="P419" s="17">
        <f>VLOOKUP($C419,'Advanced - Home'!B:T,18,FALSE)</f>
        <v>93.74</v>
      </c>
      <c r="Q419" s="17">
        <f>(P419+'Advanced - Home'!$S$33)/2</f>
        <v>96.257845567206857</v>
      </c>
      <c r="R419" s="31">
        <f t="shared" ref="R419" si="3909">AVERAGE(H419,L418)</f>
        <v>0.53949999999999998</v>
      </c>
      <c r="S419" s="31">
        <f t="shared" ref="S419" si="3910">AVERAGE(I419,M418)</f>
        <v>0.30399999999999999</v>
      </c>
      <c r="T419" s="31">
        <f t="shared" ref="T419" si="3911">AVERAGE(J419,N418)</f>
        <v>0.153</v>
      </c>
      <c r="U419" s="31">
        <f t="shared" ref="U419" si="3912">AVERAGE(K419,O418)</f>
        <v>0.219</v>
      </c>
      <c r="V419" s="17">
        <f>Q419*Q418/'Advanced - Road'!$S$33</f>
        <v>93.933830294719527</v>
      </c>
      <c r="W419" s="17">
        <f t="shared" ref="W419" si="3913">W418</f>
        <v>93.935788463929768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0.499</v>
      </c>
      <c r="I420" s="32">
        <f>VLOOKUP($C420,'Four Factors - Road'!$B:$O,8,FALSE)</f>
        <v>0.19900000000000001</v>
      </c>
      <c r="J420" s="32">
        <f>VLOOKUP($C420,'Four Factors - Road'!$B:$O,9,FALSE)/100</f>
        <v>0.12300000000000001</v>
      </c>
      <c r="K420" s="32">
        <f>VLOOKUP($C420,'Four Factors - Road'!$B:$O,10,FALSE)/100</f>
        <v>0.17</v>
      </c>
      <c r="L420" s="32">
        <f>VLOOKUP($C420,'Four Factors - Road'!$B:$O,11,FALSE)/100</f>
        <v>0.55299999999999994</v>
      </c>
      <c r="M420" s="32">
        <f>VLOOKUP($C420,'Four Factors - Road'!$B:$O,12,FALSE)</f>
        <v>0.30099999999999999</v>
      </c>
      <c r="N420" s="32">
        <f>VLOOKUP($C420,'Four Factors - Road'!$B:$O,13,FALSE)/100</f>
        <v>0.161</v>
      </c>
      <c r="O420" s="32">
        <f>VLOOKUP($C420,'Four Factors - Road'!$B:$O,14,FALSE)/100</f>
        <v>0.221</v>
      </c>
      <c r="P420" s="21">
        <f>VLOOKUP($C420,'Advanced - Road'!B:T,18,FALSE)</f>
        <v>94.01</v>
      </c>
      <c r="Q420" s="21">
        <f>(P420+'Advanced - Road'!$S$33)/2</f>
        <v>96.394904671115356</v>
      </c>
      <c r="R420" s="32">
        <f t="shared" ref="R420" si="3917">AVERAGE(H420,L421)</f>
        <v>0.50900000000000001</v>
      </c>
      <c r="S420" s="32">
        <f t="shared" ref="S420" si="3918">AVERAGE(I420,M421)</f>
        <v>0.2445</v>
      </c>
      <c r="T420" s="32">
        <f t="shared" ref="T420" si="3919">AVERAGE(J420,N421)</f>
        <v>0.14250000000000002</v>
      </c>
      <c r="U420" s="32">
        <f t="shared" ref="U420" si="3920">AVERAGE(K420,O421)</f>
        <v>0.21250000000000002</v>
      </c>
      <c r="V420" s="21">
        <f>Q420*Q421/'Advanced - Home'!$S$33</f>
        <v>96.645860921080939</v>
      </c>
      <c r="W420" s="21">
        <f t="shared" ref="W420" si="3921">AVERAGE(V420:V421)</f>
        <v>96.643846300165109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103</v>
      </c>
      <c r="Z420" s="23">
        <f t="shared" ref="Z420" si="3922">Y421-Y420</f>
        <v>6</v>
      </c>
      <c r="AA420" s="23">
        <f t="shared" ref="AA420" si="3923">Y420+Y421</f>
        <v>212</v>
      </c>
      <c r="AB420" s="22">
        <f t="shared" ref="AB420" si="3924">D420-Z420</f>
        <v>-6</v>
      </c>
      <c r="AC420" s="22">
        <f t="shared" ref="AC420" si="3925">AA420-E420</f>
        <v>212</v>
      </c>
      <c r="AD420" s="22">
        <f t="shared" si="3865"/>
        <v>103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0.25900000000000001</v>
      </c>
      <c r="J421" s="32">
        <f>VLOOKUP($C421,'Four Factors - Home'!$B:$O,9,FALSE)/100</f>
        <v>0.14699999999999999</v>
      </c>
      <c r="K421" s="32">
        <f>VLOOKUP($C421,'Four Factors - Home'!$B:$O,10,FALSE)/100</f>
        <v>0.25</v>
      </c>
      <c r="L421" s="32">
        <f>VLOOKUP($C421,'Four Factors - Home'!$B:$O,11,FALSE)/100</f>
        <v>0.51900000000000002</v>
      </c>
      <c r="M421" s="32">
        <f>VLOOKUP($C421,'Four Factors - Home'!$B:$O,12,FALSE)</f>
        <v>0.28999999999999998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0.255</v>
      </c>
      <c r="P421" s="21">
        <f>VLOOKUP($C421,'Advanced - Home'!B:T,18,FALSE)</f>
        <v>99.29</v>
      </c>
      <c r="Q421" s="21">
        <f>(P421+'Advanced - Home'!$S$33)/2</f>
        <v>99.032845567206863</v>
      </c>
      <c r="R421" s="32">
        <f t="shared" ref="R421" si="3929">AVERAGE(H421,L420)</f>
        <v>0.54649999999999999</v>
      </c>
      <c r="S421" s="32">
        <f t="shared" ref="S421" si="3930">AVERAGE(I421,M420)</f>
        <v>0.28000000000000003</v>
      </c>
      <c r="T421" s="32">
        <f t="shared" ref="T421" si="3931">AVERAGE(J421,N420)</f>
        <v>0.154</v>
      </c>
      <c r="U421" s="32">
        <f t="shared" ref="U421" si="3932">AVERAGE(K421,O420)</f>
        <v>0.23549999999999999</v>
      </c>
      <c r="V421" s="21">
        <f>Q421*Q420/'Advanced - Road'!$S$33</f>
        <v>96.641831679249279</v>
      </c>
      <c r="W421" s="21">
        <f t="shared" ref="W421" si="3933">W420</f>
        <v>96.643846300165109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-6</v>
      </c>
      <c r="AA421" s="23">
        <f t="shared" ref="AA421" si="3935">AA420</f>
        <v>212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0.51</v>
      </c>
      <c r="I422" s="31">
        <f>VLOOKUP($C422,'Four Factors - Road'!$B:$O,8,FALSE)</f>
        <v>0.27700000000000002</v>
      </c>
      <c r="J422" s="31">
        <f>VLOOKUP($C422,'Four Factors - Road'!$B:$O,9,FALSE)/100</f>
        <v>0.157</v>
      </c>
      <c r="K422" s="31">
        <f>VLOOKUP($C422,'Four Factors - Road'!$B:$O,10,FALSE)/100</f>
        <v>0.29100000000000004</v>
      </c>
      <c r="L422" s="31">
        <f>VLOOKUP($C422,'Four Factors - Road'!$B:$O,11,FALSE)/100</f>
        <v>0.53600000000000003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0.21199999999999999</v>
      </c>
      <c r="P422" s="17">
        <f>VLOOKUP($C422,'Advanced - Road'!B:T,18,FALSE)</f>
        <v>100.9</v>
      </c>
      <c r="Q422" s="17">
        <f>(P422+'Advanced - Road'!$S$33)/2</f>
        <v>99.839904671115363</v>
      </c>
      <c r="R422" s="31">
        <f t="shared" ref="R422" si="3937">AVERAGE(H422,L423)</f>
        <v>0.51649999999999996</v>
      </c>
      <c r="S422" s="31">
        <f t="shared" ref="S422" si="3938">AVERAGE(I422,M423)</f>
        <v>0.25</v>
      </c>
      <c r="T422" s="31">
        <f t="shared" ref="T422" si="3939">AVERAGE(J422,N423)</f>
        <v>0.1585</v>
      </c>
      <c r="U422" s="31">
        <f t="shared" ref="U422" si="3940">AVERAGE(K422,O423)</f>
        <v>0.26950000000000002</v>
      </c>
      <c r="V422" s="17">
        <f>Q422*Q423/'Advanced - Home'!$S$33</f>
        <v>100.06950647551912</v>
      </c>
      <c r="W422" s="17">
        <f t="shared" ref="W422" si="3941">AVERAGE(V422:V423)</f>
        <v>100.06742048736751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0.51200000000000001</v>
      </c>
      <c r="I423" s="31">
        <f>VLOOKUP($C423,'Four Factors - Home'!$B:$O,8,FALSE)</f>
        <v>0.30199999999999999</v>
      </c>
      <c r="J423" s="31">
        <f>VLOOKUP($C423,'Four Factors - Home'!$B:$O,9,FALSE)/100</f>
        <v>0.152</v>
      </c>
      <c r="K423" s="31">
        <f>VLOOKUP($C423,'Four Factors - Home'!$B:$O,10,FALSE)/100</f>
        <v>0.247</v>
      </c>
      <c r="L423" s="31">
        <f>VLOOKUP($C423,'Four Factors - Home'!$B:$O,11,FALSE)/100</f>
        <v>0.52300000000000002</v>
      </c>
      <c r="M423" s="31">
        <f>VLOOKUP($C423,'Four Factors - Home'!$B:$O,12,FALSE)</f>
        <v>0.223</v>
      </c>
      <c r="N423" s="31">
        <f>VLOOKUP($C423,'Four Factors - Home'!$B:$O,13,FALSE)/100</f>
        <v>0.16</v>
      </c>
      <c r="O423" s="31">
        <f>VLOOKUP($C423,'Four Factors - Home'!$B:$O,14,FALSE)/100</f>
        <v>0.248</v>
      </c>
      <c r="P423" s="17">
        <f>VLOOKUP($C423,'Advanced - Home'!B:T,18,FALSE)</f>
        <v>99.23</v>
      </c>
      <c r="Q423" s="17">
        <f>(P423+'Advanced - Home'!$S$33)/2</f>
        <v>99.002845567206862</v>
      </c>
      <c r="R423" s="31">
        <f t="shared" ref="R423" si="3949">AVERAGE(H423,L422)</f>
        <v>0.52400000000000002</v>
      </c>
      <c r="S423" s="31">
        <f t="shared" ref="S423" si="3950">AVERAGE(I423,M422)</f>
        <v>0.27700000000000002</v>
      </c>
      <c r="T423" s="31">
        <f t="shared" ref="T423" si="3951">AVERAGE(J423,N422)</f>
        <v>0.13850000000000001</v>
      </c>
      <c r="U423" s="31">
        <f t="shared" ref="U423" si="3952">AVERAGE(K423,O422)</f>
        <v>0.22949999999999998</v>
      </c>
      <c r="V423" s="17">
        <f>Q423*Q422/'Advanced - Road'!$S$33</f>
        <v>100.06533449921592</v>
      </c>
      <c r="W423" s="17">
        <f t="shared" ref="W423" si="3953">W422</f>
        <v>100.06742048736751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0.51</v>
      </c>
      <c r="I424" s="32">
        <f>VLOOKUP($C424,'Four Factors - Road'!$B:$O,8,FALSE)</f>
        <v>0.27700000000000002</v>
      </c>
      <c r="J424" s="32">
        <f>VLOOKUP($C424,'Four Factors - Road'!$B:$O,9,FALSE)/100</f>
        <v>0.157</v>
      </c>
      <c r="K424" s="32">
        <f>VLOOKUP($C424,'Four Factors - Road'!$B:$O,10,FALSE)/100</f>
        <v>0.29100000000000004</v>
      </c>
      <c r="L424" s="32">
        <f>VLOOKUP($C424,'Four Factors - Road'!$B:$O,11,FALSE)/100</f>
        <v>0.53600000000000003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0.21199999999999999</v>
      </c>
      <c r="P424" s="21">
        <f>VLOOKUP($C424,'Advanced - Road'!B:T,18,FALSE)</f>
        <v>100.9</v>
      </c>
      <c r="Q424" s="21">
        <f>(P424+'Advanced - Road'!$S$33)/2</f>
        <v>99.839904671115363</v>
      </c>
      <c r="R424" s="32">
        <f t="shared" ref="R424" si="3957">AVERAGE(H424,L425)</f>
        <v>0.50900000000000001</v>
      </c>
      <c r="S424" s="32">
        <f t="shared" ref="S424" si="3958">AVERAGE(I424,M425)</f>
        <v>0.27700000000000002</v>
      </c>
      <c r="T424" s="32">
        <f t="shared" ref="T424" si="3959">AVERAGE(J424,N425)</f>
        <v>0.14200000000000002</v>
      </c>
      <c r="U424" s="32">
        <f t="shared" ref="U424" si="3960">AVERAGE(K424,O425)</f>
        <v>0.26700000000000002</v>
      </c>
      <c r="V424" s="21">
        <f>Q424*Q425/'Advanced - Home'!$S$33</f>
        <v>101.90911523365132</v>
      </c>
      <c r="W424" s="21">
        <f t="shared" ref="W424" si="3961">AVERAGE(V424:V425)</f>
        <v>101.9069908981329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0.499</v>
      </c>
      <c r="I425" s="32">
        <f>VLOOKUP($C425,'Four Factors - Home'!$B:$O,8,FALSE)</f>
        <v>0.28399999999999997</v>
      </c>
      <c r="J425" s="32">
        <f>VLOOKUP($C425,'Four Factors - Home'!$B:$O,9,FALSE)/100</f>
        <v>0.16600000000000001</v>
      </c>
      <c r="K425" s="32">
        <f>VLOOKUP($C425,'Four Factors - Home'!$B:$O,10,FALSE)/100</f>
        <v>0.20399999999999999</v>
      </c>
      <c r="L425" s="32">
        <f>VLOOKUP($C425,'Four Factors - Home'!$B:$O,11,FALSE)/100</f>
        <v>0.50800000000000001</v>
      </c>
      <c r="M425" s="32">
        <f>VLOOKUP($C425,'Four Factors - Home'!$B:$O,12,FALSE)</f>
        <v>0.27700000000000002</v>
      </c>
      <c r="N425" s="32">
        <f>VLOOKUP($C425,'Four Factors - Home'!$B:$O,13,FALSE)/100</f>
        <v>0.127</v>
      </c>
      <c r="O425" s="32">
        <f>VLOOKUP($C425,'Four Factors - Home'!$B:$O,14,FALSE)/100</f>
        <v>0.24299999999999999</v>
      </c>
      <c r="P425" s="21">
        <f>VLOOKUP($C425,'Advanced - Home'!B:T,18,FALSE)</f>
        <v>102.87</v>
      </c>
      <c r="Q425" s="21">
        <f>(P425+'Advanced - Home'!$S$33)/2</f>
        <v>100.82284556720685</v>
      </c>
      <c r="R425" s="32">
        <f t="shared" ref="R425" si="3969">AVERAGE(H425,L424)</f>
        <v>0.51750000000000007</v>
      </c>
      <c r="S425" s="32">
        <f t="shared" ref="S425" si="3970">AVERAGE(I425,M424)</f>
        <v>0.26800000000000002</v>
      </c>
      <c r="T425" s="32">
        <f t="shared" ref="T425" si="3971">AVERAGE(J425,N424)</f>
        <v>0.14550000000000002</v>
      </c>
      <c r="U425" s="32">
        <f t="shared" ref="U425" si="3972">AVERAGE(K425,O424)</f>
        <v>0.20799999999999999</v>
      </c>
      <c r="V425" s="21">
        <f>Q425*Q424/'Advanced - Road'!$S$33</f>
        <v>101.90486656261447</v>
      </c>
      <c r="W425" s="21">
        <f t="shared" ref="W425" si="3973">W424</f>
        <v>101.9069908981329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0.51</v>
      </c>
      <c r="I426" s="31">
        <f>VLOOKUP($C426,'Four Factors - Road'!$B:$O,8,FALSE)</f>
        <v>0.27700000000000002</v>
      </c>
      <c r="J426" s="31">
        <f>VLOOKUP($C426,'Four Factors - Road'!$B:$O,9,FALSE)/100</f>
        <v>0.157</v>
      </c>
      <c r="K426" s="31">
        <f>VLOOKUP($C426,'Four Factors - Road'!$B:$O,10,FALSE)/100</f>
        <v>0.29100000000000004</v>
      </c>
      <c r="L426" s="31">
        <f>VLOOKUP($C426,'Four Factors - Road'!$B:$O,11,FALSE)/100</f>
        <v>0.53600000000000003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0.21199999999999999</v>
      </c>
      <c r="P426" s="17">
        <f>VLOOKUP($C426,'Advanced - Road'!B:T,18,FALSE)</f>
        <v>100.9</v>
      </c>
      <c r="Q426" s="17">
        <f>(P426+'Advanced - Road'!$S$33)/2</f>
        <v>99.839904671115363</v>
      </c>
      <c r="R426" s="31">
        <f t="shared" ref="R426" si="3977">AVERAGE(H426,L427)</f>
        <v>0.50449999999999995</v>
      </c>
      <c r="S426" s="31">
        <f t="shared" ref="S426" si="3978">AVERAGE(I426,M427)</f>
        <v>0.26700000000000002</v>
      </c>
      <c r="T426" s="31">
        <f t="shared" ref="T426" si="3979">AVERAGE(J426,N427)</f>
        <v>0.14699999999999999</v>
      </c>
      <c r="U426" s="31">
        <f t="shared" ref="U426" si="3980">AVERAGE(K426,O427)</f>
        <v>0.27200000000000002</v>
      </c>
      <c r="V426" s="17">
        <f>Q426*Q427/'Advanced - Home'!$S$33</f>
        <v>100.29187676496366</v>
      </c>
      <c r="W426" s="17">
        <f t="shared" ref="W426" si="3981">AVERAGE(V426:V427)</f>
        <v>100.28978614141607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0.53100000000000003</v>
      </c>
      <c r="I427" s="31">
        <f>VLOOKUP($C427,'Four Factors - Home'!$B:$O,8,FALSE)</f>
        <v>0.26100000000000001</v>
      </c>
      <c r="J427" s="31">
        <f>VLOOKUP($C427,'Four Factors - Home'!$B:$O,9,FALSE)/100</f>
        <v>0.14000000000000001</v>
      </c>
      <c r="K427" s="31">
        <f>VLOOKUP($C427,'Four Factors - Home'!$B:$O,10,FALSE)/100</f>
        <v>0.22899999999999998</v>
      </c>
      <c r="L427" s="31">
        <f>VLOOKUP($C427,'Four Factors - Home'!$B:$O,11,FALSE)/100</f>
        <v>0.499</v>
      </c>
      <c r="M427" s="31">
        <f>VLOOKUP($C427,'Four Factors - Home'!$B:$O,12,FALSE)</f>
        <v>0.25700000000000001</v>
      </c>
      <c r="N427" s="31">
        <f>VLOOKUP($C427,'Four Factors - Home'!$B:$O,13,FALSE)/100</f>
        <v>0.13699999999999998</v>
      </c>
      <c r="O427" s="31">
        <f>VLOOKUP($C427,'Four Factors - Home'!$B:$O,14,FALSE)/100</f>
        <v>0.253</v>
      </c>
      <c r="P427" s="17">
        <f>VLOOKUP($C427,'Advanced - Home'!B:T,18,FALSE)</f>
        <v>99.67</v>
      </c>
      <c r="Q427" s="17">
        <f>(P427+'Advanced - Home'!$S$33)/2</f>
        <v>99.222845567206861</v>
      </c>
      <c r="R427" s="31">
        <f t="shared" ref="R427" si="3989">AVERAGE(H427,L426)</f>
        <v>0.53350000000000009</v>
      </c>
      <c r="S427" s="31">
        <f t="shared" ref="S427" si="3990">AVERAGE(I427,M426)</f>
        <v>0.25650000000000001</v>
      </c>
      <c r="T427" s="31">
        <f t="shared" ref="T427" si="3991">AVERAGE(J427,N426)</f>
        <v>0.13250000000000001</v>
      </c>
      <c r="U427" s="31">
        <f t="shared" ref="U427" si="3992">AVERAGE(K427,O426)</f>
        <v>0.22049999999999997</v>
      </c>
      <c r="V427" s="17">
        <f>Q427*Q426/'Advanced - Road'!$S$33</f>
        <v>100.28769551786849</v>
      </c>
      <c r="W427" s="17">
        <f t="shared" ref="W427" si="3993">W426</f>
        <v>100.28978614141607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0.51</v>
      </c>
      <c r="I428" s="32">
        <f>VLOOKUP($C428,'Four Factors - Road'!$B:$O,8,FALSE)</f>
        <v>0.27700000000000002</v>
      </c>
      <c r="J428" s="32">
        <f>VLOOKUP($C428,'Four Factors - Road'!$B:$O,9,FALSE)/100</f>
        <v>0.157</v>
      </c>
      <c r="K428" s="32">
        <f>VLOOKUP($C428,'Four Factors - Road'!$B:$O,10,FALSE)/100</f>
        <v>0.29100000000000004</v>
      </c>
      <c r="L428" s="32">
        <f>VLOOKUP($C428,'Four Factors - Road'!$B:$O,11,FALSE)/100</f>
        <v>0.53600000000000003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0.21199999999999999</v>
      </c>
      <c r="P428" s="21">
        <f>VLOOKUP($C428,'Advanced - Road'!B:T,18,FALSE)</f>
        <v>100.9</v>
      </c>
      <c r="Q428" s="21">
        <f>(P428+'Advanced - Road'!$S$33)/2</f>
        <v>99.839904671115363</v>
      </c>
      <c r="R428" s="32">
        <f t="shared" ref="R428" si="3997">AVERAGE(H428,L429)</f>
        <v>0.50700000000000001</v>
      </c>
      <c r="S428" s="32">
        <f t="shared" ref="S428" si="3998">AVERAGE(I428,M429)</f>
        <v>0.23750000000000002</v>
      </c>
      <c r="T428" s="32">
        <f t="shared" ref="T428" si="3999">AVERAGE(J428,N429)</f>
        <v>0.14400000000000002</v>
      </c>
      <c r="U428" s="32">
        <f t="shared" ref="U428" si="4000">AVERAGE(K428,O429)</f>
        <v>0.24450000000000002</v>
      </c>
      <c r="V428" s="21">
        <f>Q428*Q429/'Advanced - Home'!$S$33</f>
        <v>99.594442675342108</v>
      </c>
      <c r="W428" s="21">
        <f t="shared" ref="W428" si="4001">AVERAGE(V428:V429)</f>
        <v>99.592366590081951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0.504</v>
      </c>
      <c r="I429" s="32">
        <f>VLOOKUP($C429,'Four Factors - Home'!$B:$O,8,FALSE)</f>
        <v>0.29599999999999999</v>
      </c>
      <c r="J429" s="32">
        <f>VLOOKUP($C429,'Four Factors - Home'!$B:$O,9,FALSE)/100</f>
        <v>0.114</v>
      </c>
      <c r="K429" s="32">
        <f>VLOOKUP($C429,'Four Factors - Home'!$B:$O,10,FALSE)/100</f>
        <v>0.20499999999999999</v>
      </c>
      <c r="L429" s="32">
        <f>VLOOKUP($C429,'Four Factors - Home'!$B:$O,11,FALSE)/100</f>
        <v>0.504</v>
      </c>
      <c r="M429" s="32">
        <f>VLOOKUP($C429,'Four Factors - Home'!$B:$O,12,FALSE)</f>
        <v>0.19800000000000001</v>
      </c>
      <c r="N429" s="32">
        <f>VLOOKUP($C429,'Four Factors - Home'!$B:$O,13,FALSE)/100</f>
        <v>0.13100000000000001</v>
      </c>
      <c r="O429" s="32">
        <f>VLOOKUP($C429,'Four Factors - Home'!$B:$O,14,FALSE)/100</f>
        <v>0.19800000000000001</v>
      </c>
      <c r="P429" s="21">
        <f>VLOOKUP($C429,'Advanced - Home'!B:T,18,FALSE)</f>
        <v>98.29</v>
      </c>
      <c r="Q429" s="21">
        <f>(P429+'Advanced - Home'!$S$33)/2</f>
        <v>98.532845567206863</v>
      </c>
      <c r="R429" s="32">
        <f t="shared" ref="R429" si="4009">AVERAGE(H429,L428)</f>
        <v>0.52</v>
      </c>
      <c r="S429" s="32">
        <f t="shared" ref="S429" si="4010">AVERAGE(I429,M428)</f>
        <v>0.27400000000000002</v>
      </c>
      <c r="T429" s="32">
        <f t="shared" ref="T429" si="4011">AVERAGE(J429,N428)</f>
        <v>0.1195</v>
      </c>
      <c r="U429" s="32">
        <f t="shared" ref="U429" si="4012">AVERAGE(K429,O428)</f>
        <v>0.20849999999999999</v>
      </c>
      <c r="V429" s="21">
        <f>Q429*Q428/'Advanced - Road'!$S$33</f>
        <v>99.59029050482178</v>
      </c>
      <c r="W429" s="21">
        <f t="shared" ref="W429" si="4013">W428</f>
        <v>99.592366590081951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0.51</v>
      </c>
      <c r="I430" s="31">
        <f>VLOOKUP($C430,'Four Factors - Road'!$B:$O,8,FALSE)</f>
        <v>0.27700000000000002</v>
      </c>
      <c r="J430" s="31">
        <f>VLOOKUP($C430,'Four Factors - Road'!$B:$O,9,FALSE)/100</f>
        <v>0.157</v>
      </c>
      <c r="K430" s="31">
        <f>VLOOKUP($C430,'Four Factors - Road'!$B:$O,10,FALSE)/100</f>
        <v>0.29100000000000004</v>
      </c>
      <c r="L430" s="31">
        <f>VLOOKUP($C430,'Four Factors - Road'!$B:$O,11,FALSE)/100</f>
        <v>0.53600000000000003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0.21199999999999999</v>
      </c>
      <c r="P430" s="17">
        <f>VLOOKUP($C430,'Advanced - Road'!B:T,18,FALSE)</f>
        <v>100.9</v>
      </c>
      <c r="Q430" s="17">
        <f>(P430+'Advanced - Road'!$S$33)/2</f>
        <v>99.839904671115363</v>
      </c>
      <c r="R430" s="31">
        <f t="shared" ref="R430" si="4017">AVERAGE(H430,L431)</f>
        <v>0.51200000000000001</v>
      </c>
      <c r="S430" s="31">
        <f t="shared" ref="S430" si="4018">AVERAGE(I430,M431)</f>
        <v>0.252</v>
      </c>
      <c r="T430" s="31">
        <f t="shared" ref="T430" si="4019">AVERAGE(J430,N431)</f>
        <v>0.14750000000000002</v>
      </c>
      <c r="U430" s="31">
        <f t="shared" ref="U430" si="4020">AVERAGE(K430,O431)</f>
        <v>0.251</v>
      </c>
      <c r="V430" s="17">
        <f>Q430*Q431/'Advanced - Home'!$S$33</f>
        <v>99.180025317740899</v>
      </c>
      <c r="W430" s="17">
        <f t="shared" ref="W430" si="4021">AVERAGE(V430:V431)</f>
        <v>99.177957871173263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</v>
      </c>
      <c r="I431" s="31">
        <f>VLOOKUP($C431,'Four Factors - Home'!$B:$O,8,FALSE)</f>
        <v>0.27500000000000002</v>
      </c>
      <c r="J431" s="31">
        <f>VLOOKUP($C431,'Four Factors - Home'!$B:$O,9,FALSE)/100</f>
        <v>0.13100000000000001</v>
      </c>
      <c r="K431" s="31">
        <f>VLOOKUP($C431,'Four Factors - Home'!$B:$O,10,FALSE)/100</f>
        <v>0.28999999999999998</v>
      </c>
      <c r="L431" s="31">
        <f>VLOOKUP($C431,'Four Factors - Home'!$B:$O,11,FALSE)/100</f>
        <v>0.51400000000000001</v>
      </c>
      <c r="M431" s="31">
        <f>VLOOKUP($C431,'Four Factors - Home'!$B:$O,12,FALSE)</f>
        <v>0.22700000000000001</v>
      </c>
      <c r="N431" s="31">
        <f>VLOOKUP($C431,'Four Factors - Home'!$B:$O,13,FALSE)/100</f>
        <v>0.13800000000000001</v>
      </c>
      <c r="O431" s="31">
        <f>VLOOKUP($C431,'Four Factors - Home'!$B:$O,14,FALSE)/100</f>
        <v>0.21100000000000002</v>
      </c>
      <c r="P431" s="17">
        <f>VLOOKUP($C431,'Advanced - Home'!B:T,18,FALSE)</f>
        <v>97.47</v>
      </c>
      <c r="Q431" s="17">
        <f>(P431+'Advanced - Home'!$S$33)/2</f>
        <v>98.122845567206866</v>
      </c>
      <c r="R431" s="31">
        <f t="shared" ref="R431" si="4029">AVERAGE(H431,L430)</f>
        <v>0.503</v>
      </c>
      <c r="S431" s="31">
        <f t="shared" ref="S431" si="4030">AVERAGE(I431,M430)</f>
        <v>0.26350000000000001</v>
      </c>
      <c r="T431" s="31">
        <f t="shared" ref="T431" si="4031">AVERAGE(J431,N430)</f>
        <v>0.128</v>
      </c>
      <c r="U431" s="31">
        <f t="shared" ref="U431" si="4032">AVERAGE(K431,O430)</f>
        <v>0.251</v>
      </c>
      <c r="V431" s="17">
        <f>Q431*Q430/'Advanced - Road'!$S$33</f>
        <v>99.175890424605626</v>
      </c>
      <c r="W431" s="17">
        <f t="shared" ref="W431" si="4033">W430</f>
        <v>99.177957871173263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0.51</v>
      </c>
      <c r="I432" s="32">
        <f>VLOOKUP($C432,'Four Factors - Road'!$B:$O,8,FALSE)</f>
        <v>0.27700000000000002</v>
      </c>
      <c r="J432" s="32">
        <f>VLOOKUP($C432,'Four Factors - Road'!$B:$O,9,FALSE)/100</f>
        <v>0.157</v>
      </c>
      <c r="K432" s="32">
        <f>VLOOKUP($C432,'Four Factors - Road'!$B:$O,10,FALSE)/100</f>
        <v>0.29100000000000004</v>
      </c>
      <c r="L432" s="32">
        <f>VLOOKUP($C432,'Four Factors - Road'!$B:$O,11,FALSE)/100</f>
        <v>0.53600000000000003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0.21199999999999999</v>
      </c>
      <c r="P432" s="21">
        <f>VLOOKUP($C432,'Advanced - Road'!B:T,18,FALSE)</f>
        <v>100.9</v>
      </c>
      <c r="Q432" s="21">
        <f>(P432+'Advanced - Road'!$S$33)/2</f>
        <v>99.839904671115363</v>
      </c>
      <c r="R432" s="32">
        <f t="shared" ref="R432" si="4037">AVERAGE(H432,L433)</f>
        <v>0.503</v>
      </c>
      <c r="S432" s="32">
        <f t="shared" ref="S432" si="4038">AVERAGE(I432,M433)</f>
        <v>0.24349999999999999</v>
      </c>
      <c r="T432" s="32">
        <f t="shared" ref="T432" si="4039">AVERAGE(J432,N433)</f>
        <v>0.14150000000000001</v>
      </c>
      <c r="U432" s="32">
        <f t="shared" ref="U432" si="4040">AVERAGE(K432,O433)</f>
        <v>0.26350000000000001</v>
      </c>
      <c r="V432" s="21">
        <f>Q432*Q433/'Advanced - Home'!$S$33</f>
        <v>99.700573949849726</v>
      </c>
      <c r="W432" s="21">
        <f t="shared" ref="W432" si="4041">AVERAGE(V432:V433)</f>
        <v>99.698495652241476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107</v>
      </c>
      <c r="Z432" s="23">
        <f t="shared" ref="Z432" si="4042">Y433-Y432</f>
        <v>7</v>
      </c>
      <c r="AA432" s="23">
        <f t="shared" ref="AA432" si="4043">Y432+Y433</f>
        <v>221</v>
      </c>
      <c r="AB432" s="22">
        <f t="shared" ref="AB432" si="4044">D432-Z432</f>
        <v>-7</v>
      </c>
      <c r="AC432" s="22">
        <f t="shared" ref="AC432" si="4045">AA432-E432</f>
        <v>221</v>
      </c>
      <c r="AD432" s="22">
        <f t="shared" si="3865"/>
        <v>107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0.55700000000000005</v>
      </c>
      <c r="I433" s="32">
        <f>VLOOKUP($C433,'Four Factors - Home'!$B:$O,8,FALSE)</f>
        <v>0.28000000000000003</v>
      </c>
      <c r="J433" s="32">
        <f>VLOOKUP($C433,'Four Factors - Home'!$B:$O,9,FALSE)/100</f>
        <v>0.13</v>
      </c>
      <c r="K433" s="32">
        <f>VLOOKUP($C433,'Four Factors - Home'!$B:$O,10,FALSE)/100</f>
        <v>0.23399999999999999</v>
      </c>
      <c r="L433" s="32">
        <f>VLOOKUP($C433,'Four Factors - Home'!$B:$O,11,FALSE)/100</f>
        <v>0.496</v>
      </c>
      <c r="M433" s="32">
        <f>VLOOKUP($C433,'Four Factors - Home'!$B:$O,12,FALSE)</f>
        <v>0.21</v>
      </c>
      <c r="N433" s="32">
        <f>VLOOKUP($C433,'Four Factors - Home'!$B:$O,13,FALSE)/100</f>
        <v>0.126</v>
      </c>
      <c r="O433" s="32">
        <f>VLOOKUP($C433,'Four Factors - Home'!$B:$O,14,FALSE)/100</f>
        <v>0.23600000000000002</v>
      </c>
      <c r="P433" s="21">
        <f>VLOOKUP($C433,'Advanced - Home'!B:T,18,FALSE)</f>
        <v>98.5</v>
      </c>
      <c r="Q433" s="21">
        <f>(P433+'Advanced - Home'!$S$33)/2</f>
        <v>98.637845567206853</v>
      </c>
      <c r="R433" s="32">
        <f t="shared" ref="R433" si="4049">AVERAGE(H433,L432)</f>
        <v>0.54649999999999999</v>
      </c>
      <c r="S433" s="32">
        <f t="shared" ref="S433" si="4050">AVERAGE(I433,M432)</f>
        <v>0.26600000000000001</v>
      </c>
      <c r="T433" s="32">
        <f t="shared" ref="T433" si="4051">AVERAGE(J433,N432)</f>
        <v>0.1275</v>
      </c>
      <c r="U433" s="32">
        <f t="shared" ref="U433" si="4052">AVERAGE(K433,O432)</f>
        <v>0.22299999999999998</v>
      </c>
      <c r="V433" s="21">
        <f>Q433*Q432/'Advanced - Road'!$S$33</f>
        <v>99.696417354633226</v>
      </c>
      <c r="W433" s="21">
        <f t="shared" ref="W433" si="4053">W432</f>
        <v>99.698495652241476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-7</v>
      </c>
      <c r="AA433" s="23">
        <f t="shared" ref="AA433" si="4055">AA432</f>
        <v>221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0.51</v>
      </c>
      <c r="I434" s="31">
        <f>VLOOKUP($C434,'Four Factors - Road'!$B:$O,8,FALSE)</f>
        <v>0.27700000000000002</v>
      </c>
      <c r="J434" s="31">
        <f>VLOOKUP($C434,'Four Factors - Road'!$B:$O,9,FALSE)/100</f>
        <v>0.157</v>
      </c>
      <c r="K434" s="31">
        <f>VLOOKUP($C434,'Four Factors - Road'!$B:$O,10,FALSE)/100</f>
        <v>0.29100000000000004</v>
      </c>
      <c r="L434" s="31">
        <f>VLOOKUP($C434,'Four Factors - Road'!$B:$O,11,FALSE)/100</f>
        <v>0.53600000000000003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0.21199999999999999</v>
      </c>
      <c r="P434" s="17">
        <f>VLOOKUP($C434,'Advanced - Road'!B:T,18,FALSE)</f>
        <v>100.9</v>
      </c>
      <c r="Q434" s="17">
        <f>(P434+'Advanced - Road'!$S$33)/2</f>
        <v>99.839904671115363</v>
      </c>
      <c r="R434" s="31">
        <f t="shared" ref="R434" si="4057">AVERAGE(H434,L435)</f>
        <v>0.50649999999999995</v>
      </c>
      <c r="S434" s="31">
        <f t="shared" ref="S434" si="4058">AVERAGE(I434,M435)</f>
        <v>0.27600000000000002</v>
      </c>
      <c r="T434" s="31">
        <f t="shared" ref="T434" si="4059">AVERAGE(J434,N435)</f>
        <v>0.157</v>
      </c>
      <c r="U434" s="31">
        <f t="shared" ref="U434" si="4060">AVERAGE(K434,O435)</f>
        <v>0.25600000000000001</v>
      </c>
      <c r="V434" s="17">
        <f>Q434*Q435/'Advanced - Home'!$S$33</f>
        <v>97.426332353257692</v>
      </c>
      <c r="W434" s="17">
        <f t="shared" ref="W434" si="4061">AVERAGE(V434:V435)</f>
        <v>97.424301463108435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4</v>
      </c>
      <c r="AA434" s="19">
        <f t="shared" ref="AA434" si="4063">Y434+Y435</f>
        <v>212</v>
      </c>
      <c r="AB434" s="4">
        <f t="shared" ref="AB434" si="4064">D434-Z434</f>
        <v>-4</v>
      </c>
      <c r="AC434" s="4">
        <f t="shared" ref="AC434" si="4065">AA434-E434</f>
        <v>212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0.51500000000000001</v>
      </c>
      <c r="I435" s="31">
        <f>VLOOKUP($C435,'Four Factors - Home'!$B:$O,8,FALSE)</f>
        <v>0.255</v>
      </c>
      <c r="J435" s="31">
        <f>VLOOKUP($C435,'Four Factors - Home'!$B:$O,9,FALSE)/100</f>
        <v>0.129</v>
      </c>
      <c r="K435" s="31">
        <f>VLOOKUP($C435,'Four Factors - Home'!$B:$O,10,FALSE)/100</f>
        <v>0.188</v>
      </c>
      <c r="L435" s="31">
        <f>VLOOKUP($C435,'Four Factors - Home'!$B:$O,11,FALSE)/100</f>
        <v>0.503</v>
      </c>
      <c r="M435" s="31">
        <f>VLOOKUP($C435,'Four Factors - Home'!$B:$O,12,FALSE)</f>
        <v>0.27500000000000002</v>
      </c>
      <c r="N435" s="31">
        <f>VLOOKUP($C435,'Four Factors - Home'!$B:$O,13,FALSE)/100</f>
        <v>0.157</v>
      </c>
      <c r="O435" s="31">
        <f>VLOOKUP($C435,'Four Factors - Home'!$B:$O,14,FALSE)/100</f>
        <v>0.221</v>
      </c>
      <c r="P435" s="17">
        <f>VLOOKUP($C435,'Advanced - Home'!B:T,18,FALSE)</f>
        <v>94</v>
      </c>
      <c r="Q435" s="17">
        <f>(P435+'Advanced - Home'!$S$33)/2</f>
        <v>96.387845567206853</v>
      </c>
      <c r="R435" s="31">
        <f t="shared" ref="R435" si="4069">AVERAGE(H435,L434)</f>
        <v>0.52550000000000008</v>
      </c>
      <c r="S435" s="31">
        <f t="shared" ref="S435" si="4070">AVERAGE(I435,M434)</f>
        <v>0.2535</v>
      </c>
      <c r="T435" s="31">
        <f t="shared" ref="T435" si="4071">AVERAGE(J435,N434)</f>
        <v>0.127</v>
      </c>
      <c r="U435" s="31">
        <f t="shared" ref="U435" si="4072">AVERAGE(K435,O434)</f>
        <v>0.2</v>
      </c>
      <c r="V435" s="17">
        <f>Q435*Q434/'Advanced - Road'!$S$33</f>
        <v>97.422270572959178</v>
      </c>
      <c r="W435" s="17">
        <f t="shared" ref="W435" si="4073">W434</f>
        <v>97.424301463108435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108</v>
      </c>
      <c r="Z435" s="19">
        <f t="shared" ref="Z435" si="4074">-Z434</f>
        <v>-4</v>
      </c>
      <c r="AA435" s="19">
        <f t="shared" ref="AA435" si="4075">AA434</f>
        <v>212</v>
      </c>
      <c r="AB435" s="4"/>
      <c r="AC435" s="4"/>
      <c r="AD435" s="4">
        <f t="shared" si="3865"/>
        <v>108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0.51</v>
      </c>
      <c r="I436" s="32">
        <f>VLOOKUP($C436,'Four Factors - Road'!$B:$O,8,FALSE)</f>
        <v>0.27700000000000002</v>
      </c>
      <c r="J436" s="32">
        <f>VLOOKUP($C436,'Four Factors - Road'!$B:$O,9,FALSE)/100</f>
        <v>0.157</v>
      </c>
      <c r="K436" s="32">
        <f>VLOOKUP($C436,'Four Factors - Road'!$B:$O,10,FALSE)/100</f>
        <v>0.29100000000000004</v>
      </c>
      <c r="L436" s="32">
        <f>VLOOKUP($C436,'Four Factors - Road'!$B:$O,11,FALSE)/100</f>
        <v>0.53600000000000003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0.21199999999999999</v>
      </c>
      <c r="P436" s="21">
        <f>VLOOKUP($C436,'Advanced - Road'!B:T,18,FALSE)</f>
        <v>100.9</v>
      </c>
      <c r="Q436" s="21">
        <f>(P436+'Advanced - Road'!$S$33)/2</f>
        <v>99.839904671115363</v>
      </c>
      <c r="R436" s="32">
        <f t="shared" ref="R436" si="4077">AVERAGE(H436,L437)</f>
        <v>0.52100000000000002</v>
      </c>
      <c r="S436" s="32">
        <f t="shared" ref="S436" si="4078">AVERAGE(I436,M437)</f>
        <v>0.26600000000000001</v>
      </c>
      <c r="T436" s="32">
        <f t="shared" ref="T436" si="4079">AVERAGE(J436,N437)</f>
        <v>0.13750000000000001</v>
      </c>
      <c r="U436" s="32">
        <f t="shared" ref="U436" si="4080">AVERAGE(K436,O437)</f>
        <v>0.251</v>
      </c>
      <c r="V436" s="21">
        <f>Q436*Q437/'Advanced - Home'!$S$33</f>
        <v>100.50919318419358</v>
      </c>
      <c r="W436" s="21">
        <f t="shared" ref="W436" si="4081">AVERAGE(V436:V437)</f>
        <v>100.50709803059991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3</v>
      </c>
      <c r="AA436" s="23">
        <f t="shared" ref="AA436" si="4083">Y436+Y437</f>
        <v>225</v>
      </c>
      <c r="AB436" s="22">
        <f t="shared" ref="AB436" si="4084">D436-Z436</f>
        <v>-3</v>
      </c>
      <c r="AC436" s="22">
        <f t="shared" ref="AC436" si="4085">AA436-E436</f>
        <v>225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0.54500000000000004</v>
      </c>
      <c r="I437" s="32">
        <f>VLOOKUP($C437,'Four Factors - Home'!$B:$O,8,FALSE)</f>
        <v>0.28699999999999998</v>
      </c>
      <c r="J437" s="32">
        <f>VLOOKUP($C437,'Four Factors - Home'!$B:$O,9,FALSE)/100</f>
        <v>0.14599999999999999</v>
      </c>
      <c r="K437" s="32">
        <f>VLOOKUP($C437,'Four Factors - Home'!$B:$O,10,FALSE)/100</f>
        <v>0.27399999999999997</v>
      </c>
      <c r="L437" s="32">
        <f>VLOOKUP($C437,'Four Factors - Home'!$B:$O,11,FALSE)/100</f>
        <v>0.53200000000000003</v>
      </c>
      <c r="M437" s="32">
        <f>VLOOKUP($C437,'Four Factors - Home'!$B:$O,12,FALSE)</f>
        <v>0.255</v>
      </c>
      <c r="N437" s="32">
        <f>VLOOKUP($C437,'Four Factors - Home'!$B:$O,13,FALSE)/100</f>
        <v>0.11800000000000001</v>
      </c>
      <c r="O437" s="32">
        <f>VLOOKUP($C437,'Four Factors - Home'!$B:$O,14,FALSE)/100</f>
        <v>0.21100000000000002</v>
      </c>
      <c r="P437" s="21">
        <f>VLOOKUP($C437,'Advanced - Home'!B:T,18,FALSE)</f>
        <v>100.1</v>
      </c>
      <c r="Q437" s="21">
        <f>(P437+'Advanced - Home'!$S$33)/2</f>
        <v>99.437845567206864</v>
      </c>
      <c r="R437" s="32">
        <f t="shared" ref="R437" si="4089">AVERAGE(H437,L436)</f>
        <v>0.54049999999999998</v>
      </c>
      <c r="S437" s="32">
        <f t="shared" ref="S437" si="4090">AVERAGE(I437,M436)</f>
        <v>0.26949999999999996</v>
      </c>
      <c r="T437" s="32">
        <f t="shared" ref="T437" si="4091">AVERAGE(J437,N436)</f>
        <v>0.13550000000000001</v>
      </c>
      <c r="U437" s="32">
        <f t="shared" ref="U437" si="4092">AVERAGE(K437,O436)</f>
        <v>0.24299999999999999</v>
      </c>
      <c r="V437" s="21">
        <f>Q437*Q436/'Advanced - Road'!$S$33</f>
        <v>100.50500287700625</v>
      </c>
      <c r="W437" s="21">
        <f t="shared" ref="W437" si="4093">W436</f>
        <v>100.50709803059991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-3</v>
      </c>
      <c r="AA437" s="23">
        <f t="shared" ref="AA437" si="4095">AA436</f>
        <v>225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0.51</v>
      </c>
      <c r="I438" s="31">
        <f>VLOOKUP($C438,'Four Factors - Road'!$B:$O,8,FALSE)</f>
        <v>0.27700000000000002</v>
      </c>
      <c r="J438" s="31">
        <f>VLOOKUP($C438,'Four Factors - Road'!$B:$O,9,FALSE)/100</f>
        <v>0.157</v>
      </c>
      <c r="K438" s="31">
        <f>VLOOKUP($C438,'Four Factors - Road'!$B:$O,10,FALSE)/100</f>
        <v>0.29100000000000004</v>
      </c>
      <c r="L438" s="31">
        <f>VLOOKUP($C438,'Four Factors - Road'!$B:$O,11,FALSE)/100</f>
        <v>0.53600000000000003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0.21199999999999999</v>
      </c>
      <c r="P438" s="17">
        <f>VLOOKUP($C438,'Advanced - Road'!B:T,18,FALSE)</f>
        <v>100.9</v>
      </c>
      <c r="Q438" s="17">
        <f>(P438+'Advanced - Road'!$S$33)/2</f>
        <v>99.839904671115363</v>
      </c>
      <c r="R438" s="31">
        <f t="shared" ref="R438" si="4097">AVERAGE(H438,L439)</f>
        <v>0.4995</v>
      </c>
      <c r="S438" s="31">
        <f t="shared" ref="S438" si="4098">AVERAGE(I438,M439)</f>
        <v>0.27150000000000002</v>
      </c>
      <c r="T438" s="31">
        <f t="shared" ref="T438" si="4099">AVERAGE(J438,N439)</f>
        <v>0.14650000000000002</v>
      </c>
      <c r="U438" s="31">
        <f t="shared" ref="U438" si="4100">AVERAGE(K438,O439)</f>
        <v>0.23950000000000002</v>
      </c>
      <c r="V438" s="17">
        <f>Q438*Q439/'Advanced - Home'!$S$33</f>
        <v>99.442826568902646</v>
      </c>
      <c r="W438" s="17">
        <f t="shared" ref="W438" si="4101">AVERAGE(V438:V439)</f>
        <v>99.440753644139747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</v>
      </c>
      <c r="I439" s="31">
        <f>VLOOKUP($C439,'Four Factors - Home'!$B:$O,8,FALSE)</f>
        <v>0.22600000000000001</v>
      </c>
      <c r="J439" s="31">
        <f>VLOOKUP($C439,'Four Factors - Home'!$B:$O,9,FALSE)/100</f>
        <v>0.12</v>
      </c>
      <c r="K439" s="31">
        <f>VLOOKUP($C439,'Four Factors - Home'!$B:$O,10,FALSE)/100</f>
        <v>0.24100000000000002</v>
      </c>
      <c r="L439" s="31">
        <f>VLOOKUP($C439,'Four Factors - Home'!$B:$O,11,FALSE)/100</f>
        <v>0.48899999999999999</v>
      </c>
      <c r="M439" s="31">
        <f>VLOOKUP($C439,'Four Factors - Home'!$B:$O,12,FALSE)</f>
        <v>0.26600000000000001</v>
      </c>
      <c r="N439" s="31">
        <f>VLOOKUP($C439,'Four Factors - Home'!$B:$O,13,FALSE)/100</f>
        <v>0.13600000000000001</v>
      </c>
      <c r="O439" s="31">
        <f>VLOOKUP($C439,'Four Factors - Home'!$B:$O,14,FALSE)/100</f>
        <v>0.188</v>
      </c>
      <c r="P439" s="17">
        <f>VLOOKUP($C439,'Advanced - Home'!B:T,18,FALSE)</f>
        <v>97.99</v>
      </c>
      <c r="Q439" s="17">
        <f>(P439+'Advanced - Home'!$S$33)/2</f>
        <v>98.382845567206857</v>
      </c>
      <c r="R439" s="31">
        <f t="shared" ref="R439" si="4109">AVERAGE(H439,L438)</f>
        <v>0.51800000000000002</v>
      </c>
      <c r="S439" s="31">
        <f t="shared" ref="S439" si="4110">AVERAGE(I439,M438)</f>
        <v>0.23899999999999999</v>
      </c>
      <c r="T439" s="31">
        <f t="shared" ref="T439" si="4111">AVERAGE(J439,N438)</f>
        <v>0.1225</v>
      </c>
      <c r="U439" s="31">
        <f t="shared" ref="U439" si="4112">AVERAGE(K439,O438)</f>
        <v>0.22650000000000001</v>
      </c>
      <c r="V439" s="17">
        <f>Q439*Q438/'Advanced - Road'!$S$33</f>
        <v>99.438680719376848</v>
      </c>
      <c r="W439" s="17">
        <f t="shared" ref="W439" si="4113">W438</f>
        <v>99.440753644139747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0.51</v>
      </c>
      <c r="I440" s="32">
        <f>VLOOKUP($C440,'Four Factors - Road'!$B:$O,8,FALSE)</f>
        <v>0.27700000000000002</v>
      </c>
      <c r="J440" s="32">
        <f>VLOOKUP($C440,'Four Factors - Road'!$B:$O,9,FALSE)/100</f>
        <v>0.157</v>
      </c>
      <c r="K440" s="32">
        <f>VLOOKUP($C440,'Four Factors - Road'!$B:$O,10,FALSE)/100</f>
        <v>0.29100000000000004</v>
      </c>
      <c r="L440" s="32">
        <f>VLOOKUP($C440,'Four Factors - Road'!$B:$O,11,FALSE)/100</f>
        <v>0.53600000000000003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0.21199999999999999</v>
      </c>
      <c r="P440" s="21">
        <f>VLOOKUP($C440,'Advanced - Road'!B:T,18,FALSE)</f>
        <v>100.9</v>
      </c>
      <c r="Q440" s="21">
        <f>(P440+'Advanced - Road'!$S$33)/2</f>
        <v>99.839904671115363</v>
      </c>
      <c r="R440" s="32">
        <f t="shared" ref="R440" si="4117">AVERAGE(H440,L441)</f>
        <v>0.49249999999999999</v>
      </c>
      <c r="S440" s="32">
        <f t="shared" ref="S440" si="4118">AVERAGE(I440,M441)</f>
        <v>0.26400000000000001</v>
      </c>
      <c r="T440" s="32">
        <f t="shared" ref="T440" si="4119">AVERAGE(J440,N441)</f>
        <v>0.151</v>
      </c>
      <c r="U440" s="32">
        <f t="shared" ref="U440" si="4120">AVERAGE(K440,O441)</f>
        <v>0.26450000000000001</v>
      </c>
      <c r="V440" s="21">
        <f>Q440*Q441/'Advanced - Home'!$S$33</f>
        <v>101.7221220357093</v>
      </c>
      <c r="W440" s="21">
        <f t="shared" ref="W440" si="4121">AVERAGE(V440:V441)</f>
        <v>101.72000159813751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107</v>
      </c>
      <c r="Z440" s="23">
        <f t="shared" ref="Z440" si="4122">Y441-Y440</f>
        <v>10</v>
      </c>
      <c r="AA440" s="23">
        <f t="shared" ref="AA440" si="4123">Y440+Y441</f>
        <v>224</v>
      </c>
      <c r="AB440" s="22">
        <f t="shared" ref="AB440" si="4124">D440-Z440</f>
        <v>-10</v>
      </c>
      <c r="AC440" s="22">
        <f t="shared" ref="AC440" si="4125">AA440-E440</f>
        <v>224</v>
      </c>
      <c r="AD440" s="22">
        <f t="shared" si="3865"/>
        <v>107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0.58599999999999997</v>
      </c>
      <c r="I441" s="32">
        <f>VLOOKUP($C441,'Four Factors - Home'!$B:$O,8,FALSE)</f>
        <v>0.255</v>
      </c>
      <c r="J441" s="32">
        <f>VLOOKUP($C441,'Four Factors - Home'!$B:$O,9,FALSE)/100</f>
        <v>0.14300000000000002</v>
      </c>
      <c r="K441" s="32">
        <f>VLOOKUP($C441,'Four Factors - Home'!$B:$O,10,FALSE)/100</f>
        <v>0.22600000000000001</v>
      </c>
      <c r="L441" s="32">
        <f>VLOOKUP($C441,'Four Factors - Home'!$B:$O,11,FALSE)/100</f>
        <v>0.47499999999999998</v>
      </c>
      <c r="M441" s="32">
        <f>VLOOKUP($C441,'Four Factors - Home'!$B:$O,12,FALSE)</f>
        <v>0.251</v>
      </c>
      <c r="N441" s="32">
        <f>VLOOKUP($C441,'Four Factors - Home'!$B:$O,13,FALSE)/100</f>
        <v>0.14499999999999999</v>
      </c>
      <c r="O441" s="32">
        <f>VLOOKUP($C441,'Four Factors - Home'!$B:$O,14,FALSE)/100</f>
        <v>0.23800000000000002</v>
      </c>
      <c r="P441" s="21">
        <f>VLOOKUP($C441,'Advanced - Home'!B:T,18,FALSE)</f>
        <v>102.5</v>
      </c>
      <c r="Q441" s="21">
        <f>(P441+'Advanced - Home'!$S$33)/2</f>
        <v>100.63784556720685</v>
      </c>
      <c r="R441" s="32">
        <f t="shared" ref="R441" si="4129">AVERAGE(H441,L440)</f>
        <v>0.56099999999999994</v>
      </c>
      <c r="S441" s="32">
        <f t="shared" ref="S441" si="4130">AVERAGE(I441,M440)</f>
        <v>0.2535</v>
      </c>
      <c r="T441" s="32">
        <f t="shared" ref="T441" si="4131">AVERAGE(J441,N440)</f>
        <v>0.13400000000000001</v>
      </c>
      <c r="U441" s="32">
        <f t="shared" ref="U441" si="4132">AVERAGE(K441,O440)</f>
        <v>0.219</v>
      </c>
      <c r="V441" s="21">
        <f>Q441*Q440/'Advanced - Road'!$S$33</f>
        <v>101.71788116056571</v>
      </c>
      <c r="W441" s="21">
        <f t="shared" ref="W441" si="4133">W440</f>
        <v>101.72000159813751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-10</v>
      </c>
      <c r="AA441" s="23">
        <f t="shared" ref="AA441" si="4135">AA440</f>
        <v>224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0.51</v>
      </c>
      <c r="I442" s="31">
        <f>VLOOKUP($C442,'Four Factors - Road'!$B:$O,8,FALSE)</f>
        <v>0.27700000000000002</v>
      </c>
      <c r="J442" s="31">
        <f>VLOOKUP($C442,'Four Factors - Road'!$B:$O,9,FALSE)/100</f>
        <v>0.157</v>
      </c>
      <c r="K442" s="31">
        <f>VLOOKUP($C442,'Four Factors - Road'!$B:$O,10,FALSE)/100</f>
        <v>0.29100000000000004</v>
      </c>
      <c r="L442" s="31">
        <f>VLOOKUP($C442,'Four Factors - Road'!$B:$O,11,FALSE)/100</f>
        <v>0.53600000000000003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0.21199999999999999</v>
      </c>
      <c r="P442" s="17">
        <f>VLOOKUP($C442,'Advanced - Road'!B:T,18,FALSE)</f>
        <v>100.9</v>
      </c>
      <c r="Q442" s="17">
        <f>(P442+'Advanced - Road'!$S$33)/2</f>
        <v>99.839904671115363</v>
      </c>
      <c r="R442" s="31">
        <f t="shared" ref="R442" si="4137">AVERAGE(H442,L443)</f>
        <v>0.51249999999999996</v>
      </c>
      <c r="S442" s="31">
        <f t="shared" ref="S442" si="4138">AVERAGE(I442,M443)</f>
        <v>0.25700000000000001</v>
      </c>
      <c r="T442" s="31">
        <f t="shared" ref="T442" si="4139">AVERAGE(J442,N443)</f>
        <v>0.155</v>
      </c>
      <c r="U442" s="31">
        <f t="shared" ref="U442" si="4140">AVERAGE(K442,O443)</f>
        <v>0.26650000000000001</v>
      </c>
      <c r="V442" s="17">
        <f>Q442*Q443/'Advanced - Home'!$S$33</f>
        <v>101.70696042506536</v>
      </c>
      <c r="W442" s="17">
        <f t="shared" ref="W442" si="4141">AVERAGE(V442:V443)</f>
        <v>101.70484030354329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110</v>
      </c>
      <c r="Z442" s="19">
        <f t="shared" ref="Z442" si="4142">Y443-Y442</f>
        <v>6</v>
      </c>
      <c r="AA442" s="19">
        <f t="shared" ref="AA442" si="4143">Y442+Y443</f>
        <v>226</v>
      </c>
      <c r="AB442" s="4">
        <f t="shared" ref="AB442" si="4144">D442-Z442</f>
        <v>-6</v>
      </c>
      <c r="AC442" s="4">
        <f t="shared" ref="AC442" si="4145">AA442-E442</f>
        <v>226</v>
      </c>
      <c r="AD442" s="4">
        <f t="shared" si="3865"/>
        <v>110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0.54700000000000004</v>
      </c>
      <c r="I443" s="31">
        <f>VLOOKUP($C443,'Four Factors - Home'!$B:$O,8,FALSE)</f>
        <v>0.316</v>
      </c>
      <c r="J443" s="31">
        <f>VLOOKUP($C443,'Four Factors - Home'!$B:$O,9,FALSE)/100</f>
        <v>0.13500000000000001</v>
      </c>
      <c r="K443" s="31">
        <f>VLOOKUP($C443,'Four Factors - Home'!$B:$O,10,FALSE)/100</f>
        <v>0.253</v>
      </c>
      <c r="L443" s="31">
        <f>VLOOKUP($C443,'Four Factors - Home'!$B:$O,11,FALSE)/100</f>
        <v>0.51500000000000001</v>
      </c>
      <c r="M443" s="31">
        <f>VLOOKUP($C443,'Four Factors - Home'!$B:$O,12,FALSE)</f>
        <v>0.23699999999999999</v>
      </c>
      <c r="N443" s="31">
        <f>VLOOKUP($C443,'Four Factors - Home'!$B:$O,13,FALSE)/100</f>
        <v>0.153</v>
      </c>
      <c r="O443" s="31">
        <f>VLOOKUP($C443,'Four Factors - Home'!$B:$O,14,FALSE)/100</f>
        <v>0.24199999999999999</v>
      </c>
      <c r="P443" s="17">
        <f>VLOOKUP($C443,'Advanced - Home'!B:T,18,FALSE)</f>
        <v>102.47</v>
      </c>
      <c r="Q443" s="17">
        <f>(P443+'Advanced - Home'!$S$33)/2</f>
        <v>100.62284556720687</v>
      </c>
      <c r="R443" s="31">
        <f t="shared" ref="R443" si="4149">AVERAGE(H443,L442)</f>
        <v>0.54150000000000009</v>
      </c>
      <c r="S443" s="31">
        <f t="shared" ref="S443" si="4150">AVERAGE(I443,M442)</f>
        <v>0.28400000000000003</v>
      </c>
      <c r="T443" s="31">
        <f t="shared" ref="T443" si="4151">AVERAGE(J443,N442)</f>
        <v>0.13</v>
      </c>
      <c r="U443" s="31">
        <f t="shared" ref="U443" si="4152">AVERAGE(K443,O442)</f>
        <v>0.23249999999999998</v>
      </c>
      <c r="V443" s="17">
        <f>Q443*Q442/'Advanced - Road'!$S$33</f>
        <v>101.70272018202122</v>
      </c>
      <c r="W443" s="17">
        <f t="shared" ref="W443" si="4153">W442</f>
        <v>101.70484030354329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-6</v>
      </c>
      <c r="AA443" s="19">
        <f t="shared" ref="AA443" si="4155">AA442</f>
        <v>226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0.51</v>
      </c>
      <c r="I444" s="32">
        <f>VLOOKUP($C444,'Four Factors - Road'!$B:$O,8,FALSE)</f>
        <v>0.27700000000000002</v>
      </c>
      <c r="J444" s="32">
        <f>VLOOKUP($C444,'Four Factors - Road'!$B:$O,9,FALSE)/100</f>
        <v>0.157</v>
      </c>
      <c r="K444" s="32">
        <f>VLOOKUP($C444,'Four Factors - Road'!$B:$O,10,FALSE)/100</f>
        <v>0.29100000000000004</v>
      </c>
      <c r="L444" s="32">
        <f>VLOOKUP($C444,'Four Factors - Road'!$B:$O,11,FALSE)/100</f>
        <v>0.53600000000000003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0.21199999999999999</v>
      </c>
      <c r="P444" s="21">
        <f>VLOOKUP($C444,'Advanced - Road'!B:T,18,FALSE)</f>
        <v>100.9</v>
      </c>
      <c r="Q444" s="21">
        <f>(P444+'Advanced - Road'!$S$33)/2</f>
        <v>99.839904671115363</v>
      </c>
      <c r="R444" s="32">
        <f t="shared" ref="R444" si="4157">AVERAGE(H444,L445)</f>
        <v>0.50150000000000006</v>
      </c>
      <c r="S444" s="32">
        <f t="shared" ref="S444" si="4158">AVERAGE(I444,M445)</f>
        <v>0.27450000000000002</v>
      </c>
      <c r="T444" s="32">
        <f t="shared" ref="T444" si="4159">AVERAGE(J444,N445)</f>
        <v>0.1515</v>
      </c>
      <c r="U444" s="32">
        <f t="shared" ref="U444" si="4160">AVERAGE(K444,O445)</f>
        <v>0.26500000000000001</v>
      </c>
      <c r="V444" s="21">
        <f>Q444*Q445/'Advanced - Home'!$S$33</f>
        <v>99.493365271049143</v>
      </c>
      <c r="W444" s="21">
        <f t="shared" ref="W444" si="4161">AVERAGE(V444:V445)</f>
        <v>99.491291292787167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0.52500000000000002</v>
      </c>
      <c r="I445" s="32">
        <f>VLOOKUP($C445,'Four Factors - Home'!$B:$O,8,FALSE)</f>
        <v>0.251</v>
      </c>
      <c r="J445" s="32">
        <f>VLOOKUP($C445,'Four Factors - Home'!$B:$O,9,FALSE)/100</f>
        <v>0.129</v>
      </c>
      <c r="K445" s="32">
        <f>VLOOKUP($C445,'Four Factors - Home'!$B:$O,10,FALSE)/100</f>
        <v>0.19699999999999998</v>
      </c>
      <c r="L445" s="32">
        <f>VLOOKUP($C445,'Four Factors - Home'!$B:$O,11,FALSE)/100</f>
        <v>0.49299999999999999</v>
      </c>
      <c r="M445" s="32">
        <f>VLOOKUP($C445,'Four Factors - Home'!$B:$O,12,FALSE)</f>
        <v>0.27200000000000002</v>
      </c>
      <c r="N445" s="32">
        <f>VLOOKUP($C445,'Four Factors - Home'!$B:$O,13,FALSE)/100</f>
        <v>0.14599999999999999</v>
      </c>
      <c r="O445" s="32">
        <f>VLOOKUP($C445,'Four Factors - Home'!$B:$O,14,FALSE)/100</f>
        <v>0.23899999999999999</v>
      </c>
      <c r="P445" s="21">
        <f>VLOOKUP($C445,'Advanced - Home'!B:T,18,FALSE)</f>
        <v>98.09</v>
      </c>
      <c r="Q445" s="21">
        <f>(P445+'Advanced - Home'!$S$33)/2</f>
        <v>98.432845567206869</v>
      </c>
      <c r="R445" s="32">
        <f t="shared" ref="R445" si="4169">AVERAGE(H445,L444)</f>
        <v>0.53049999999999997</v>
      </c>
      <c r="S445" s="32">
        <f t="shared" ref="S445" si="4170">AVERAGE(I445,M444)</f>
        <v>0.2515</v>
      </c>
      <c r="T445" s="32">
        <f t="shared" ref="T445" si="4171">AVERAGE(J445,N444)</f>
        <v>0.127</v>
      </c>
      <c r="U445" s="32">
        <f t="shared" ref="U445" si="4172">AVERAGE(K445,O444)</f>
        <v>0.20449999999999999</v>
      </c>
      <c r="V445" s="21">
        <f>Q445*Q444/'Advanced - Road'!$S$33</f>
        <v>99.489217314525177</v>
      </c>
      <c r="W445" s="21">
        <f t="shared" ref="W445" si="4173">W444</f>
        <v>99.491291292787167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0.51</v>
      </c>
      <c r="I446" s="31">
        <f>VLOOKUP($C446,'Four Factors - Road'!$B:$O,8,FALSE)</f>
        <v>0.27700000000000002</v>
      </c>
      <c r="J446" s="31">
        <f>VLOOKUP($C446,'Four Factors - Road'!$B:$O,9,FALSE)/100</f>
        <v>0.157</v>
      </c>
      <c r="K446" s="31">
        <f>VLOOKUP($C446,'Four Factors - Road'!$B:$O,10,FALSE)/100</f>
        <v>0.29100000000000004</v>
      </c>
      <c r="L446" s="31">
        <f>VLOOKUP($C446,'Four Factors - Road'!$B:$O,11,FALSE)/100</f>
        <v>0.53600000000000003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0.21199999999999999</v>
      </c>
      <c r="P446" s="17">
        <f>VLOOKUP($C446,'Advanced - Road'!B:T,18,FALSE)</f>
        <v>100.9</v>
      </c>
      <c r="Q446" s="17">
        <f>(P446+'Advanced - Road'!$S$33)/2</f>
        <v>99.839904671115363</v>
      </c>
      <c r="R446" s="31">
        <f t="shared" ref="R446" si="4177">AVERAGE(H446,L447)</f>
        <v>0.49850000000000005</v>
      </c>
      <c r="S446" s="31">
        <f t="shared" ref="S446" si="4178">AVERAGE(I446,M447)</f>
        <v>0.27700000000000002</v>
      </c>
      <c r="T446" s="31">
        <f t="shared" ref="T446" si="4179">AVERAGE(J446,N447)</f>
        <v>0.152</v>
      </c>
      <c r="U446" s="31">
        <f t="shared" ref="U446" si="4180">AVERAGE(K446,O447)</f>
        <v>0.26300000000000001</v>
      </c>
      <c r="V446" s="17">
        <f>Q446*Q447/'Advanced - Home'!$S$33</f>
        <v>99.6348736370593</v>
      </c>
      <c r="W446" s="17">
        <f t="shared" ref="W446" si="4181">AVERAGE(V446:V447)</f>
        <v>99.632796708999877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106</v>
      </c>
      <c r="Z446" s="19">
        <f t="shared" ref="Z446" si="4182">Y447-Y446</f>
        <v>7</v>
      </c>
      <c r="AA446" s="19">
        <f t="shared" ref="AA446" si="4183">Y446+Y447</f>
        <v>219</v>
      </c>
      <c r="AB446" s="4">
        <f t="shared" ref="AB446" si="4184">D446-Z446</f>
        <v>-7</v>
      </c>
      <c r="AC446" s="4">
        <f t="shared" ref="AC446" si="4185">AA446-E446</f>
        <v>219</v>
      </c>
      <c r="AD446" s="4">
        <f t="shared" si="3865"/>
        <v>106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0.31</v>
      </c>
      <c r="J447" s="31">
        <f>VLOOKUP($C447,'Four Factors - Home'!$B:$O,9,FALSE)/100</f>
        <v>0.13600000000000001</v>
      </c>
      <c r="K447" s="31">
        <f>VLOOKUP($C447,'Four Factors - Home'!$B:$O,10,FALSE)/100</f>
        <v>0.21600000000000003</v>
      </c>
      <c r="L447" s="31">
        <f>VLOOKUP($C447,'Four Factors - Home'!$B:$O,11,FALSE)/100</f>
        <v>0.48700000000000004</v>
      </c>
      <c r="M447" s="31">
        <f>VLOOKUP($C447,'Four Factors - Home'!$B:$O,12,FALSE)</f>
        <v>0.27700000000000002</v>
      </c>
      <c r="N447" s="31">
        <f>VLOOKUP($C447,'Four Factors - Home'!$B:$O,13,FALSE)/100</f>
        <v>0.14699999999999999</v>
      </c>
      <c r="O447" s="31">
        <f>VLOOKUP($C447,'Four Factors - Home'!$B:$O,14,FALSE)/100</f>
        <v>0.23499999999999999</v>
      </c>
      <c r="P447" s="17">
        <f>VLOOKUP($C447,'Advanced - Home'!B:T,18,FALSE)</f>
        <v>98.37</v>
      </c>
      <c r="Q447" s="17">
        <f>(P447+'Advanced - Home'!$S$33)/2</f>
        <v>98.572845567206855</v>
      </c>
      <c r="R447" s="31">
        <f t="shared" ref="R447" si="4189">AVERAGE(H447,L446)</f>
        <v>0.53800000000000003</v>
      </c>
      <c r="S447" s="31">
        <f t="shared" ref="S447" si="4190">AVERAGE(I447,M446)</f>
        <v>0.28100000000000003</v>
      </c>
      <c r="T447" s="31">
        <f t="shared" ref="T447" si="4191">AVERAGE(J447,N446)</f>
        <v>0.1305</v>
      </c>
      <c r="U447" s="31">
        <f t="shared" ref="U447" si="4192">AVERAGE(K447,O446)</f>
        <v>0.21400000000000002</v>
      </c>
      <c r="V447" s="17">
        <f>Q447*Q446/'Advanced - Road'!$S$33</f>
        <v>99.630719780940439</v>
      </c>
      <c r="W447" s="17">
        <f t="shared" ref="W447" si="4193">W446</f>
        <v>99.632796708999877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-7</v>
      </c>
      <c r="AA447" s="19">
        <f t="shared" ref="AA447" si="4195">AA446</f>
        <v>219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0.51</v>
      </c>
      <c r="I448" s="32">
        <f>VLOOKUP($C448,'Four Factors - Road'!$B:$O,8,FALSE)</f>
        <v>0.27700000000000002</v>
      </c>
      <c r="J448" s="32">
        <f>VLOOKUP($C448,'Four Factors - Road'!$B:$O,9,FALSE)/100</f>
        <v>0.157</v>
      </c>
      <c r="K448" s="32">
        <f>VLOOKUP($C448,'Four Factors - Road'!$B:$O,10,FALSE)/100</f>
        <v>0.29100000000000004</v>
      </c>
      <c r="L448" s="32">
        <f>VLOOKUP($C448,'Four Factors - Road'!$B:$O,11,FALSE)/100</f>
        <v>0.53600000000000003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0.21199999999999999</v>
      </c>
      <c r="P448" s="21">
        <f>VLOOKUP($C448,'Advanced - Road'!B:T,18,FALSE)</f>
        <v>100.9</v>
      </c>
      <c r="Q448" s="21">
        <f>(P448+'Advanced - Road'!$S$33)/2</f>
        <v>99.839904671115363</v>
      </c>
      <c r="R448" s="32">
        <f t="shared" ref="R448" si="4197">AVERAGE(H448,L449)</f>
        <v>0.52249999999999996</v>
      </c>
      <c r="S448" s="32">
        <f t="shared" ref="S448" si="4198">AVERAGE(I448,M449)</f>
        <v>0.27700000000000002</v>
      </c>
      <c r="T448" s="32">
        <f t="shared" ref="T448" si="4199">AVERAGE(J448,N449)</f>
        <v>0.15000000000000002</v>
      </c>
      <c r="U448" s="32">
        <f t="shared" ref="U448" si="4200">AVERAGE(K448,O449)</f>
        <v>0.26150000000000001</v>
      </c>
      <c r="V448" s="21">
        <f>Q448*Q449/'Advanced - Home'!$S$33</f>
        <v>100.66586316084769</v>
      </c>
      <c r="W448" s="21">
        <f t="shared" ref="W448" si="4201">AVERAGE(V448:V449)</f>
        <v>100.66376474140685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1</v>
      </c>
      <c r="AA448" s="23">
        <f t="shared" ref="AA448" si="4203">Y448+Y449</f>
        <v>223</v>
      </c>
      <c r="AB448" s="22">
        <f t="shared" ref="AB448" si="4204">D448-Z448</f>
        <v>-1</v>
      </c>
      <c r="AC448" s="22">
        <f t="shared" ref="AC448" si="4205">AA448-E448</f>
        <v>223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0.51800000000000002</v>
      </c>
      <c r="I449" s="32">
        <f>VLOOKUP($C449,'Four Factors - Home'!$B:$O,8,FALSE)</f>
        <v>0.26300000000000001</v>
      </c>
      <c r="J449" s="32">
        <f>VLOOKUP($C449,'Four Factors - Home'!$B:$O,9,FALSE)/100</f>
        <v>0.14499999999999999</v>
      </c>
      <c r="K449" s="32">
        <f>VLOOKUP($C449,'Four Factors - Home'!$B:$O,10,FALSE)/100</f>
        <v>0.26100000000000001</v>
      </c>
      <c r="L449" s="32">
        <f>VLOOKUP($C449,'Four Factors - Home'!$B:$O,11,FALSE)/100</f>
        <v>0.53500000000000003</v>
      </c>
      <c r="M449" s="32">
        <f>VLOOKUP($C449,'Four Factors - Home'!$B:$O,12,FALSE)</f>
        <v>0.27700000000000002</v>
      </c>
      <c r="N449" s="32">
        <f>VLOOKUP($C449,'Four Factors - Home'!$B:$O,13,FALSE)/100</f>
        <v>0.14300000000000002</v>
      </c>
      <c r="O449" s="32">
        <f>VLOOKUP($C449,'Four Factors - Home'!$B:$O,14,FALSE)/100</f>
        <v>0.23199999999999998</v>
      </c>
      <c r="P449" s="21">
        <f>VLOOKUP($C449,'Advanced - Home'!B:T,18,FALSE)</f>
        <v>100.41</v>
      </c>
      <c r="Q449" s="21">
        <f>(P449+'Advanced - Home'!$S$33)/2</f>
        <v>99.592845567206865</v>
      </c>
      <c r="R449" s="32">
        <f t="shared" ref="R449" si="4209">AVERAGE(H449,L448)</f>
        <v>0.52700000000000002</v>
      </c>
      <c r="S449" s="32">
        <f t="shared" ref="S449" si="4210">AVERAGE(I449,M448)</f>
        <v>0.25750000000000001</v>
      </c>
      <c r="T449" s="32">
        <f t="shared" ref="T449" si="4211">AVERAGE(J449,N448)</f>
        <v>0.13500000000000001</v>
      </c>
      <c r="U449" s="32">
        <f t="shared" ref="U449" si="4212">AVERAGE(K449,O448)</f>
        <v>0.23649999999999999</v>
      </c>
      <c r="V449" s="21">
        <f>Q449*Q448/'Advanced - Road'!$S$33</f>
        <v>100.66166632196601</v>
      </c>
      <c r="W449" s="21">
        <f t="shared" ref="W449" si="4213">W448</f>
        <v>100.66376474140685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112</v>
      </c>
      <c r="Z449" s="23">
        <f t="shared" ref="Z449" si="4214">-Z448</f>
        <v>-1</v>
      </c>
      <c r="AA449" s="23">
        <f t="shared" ref="AA449" si="4215">AA448</f>
        <v>223</v>
      </c>
      <c r="AB449" s="22"/>
      <c r="AC449" s="22"/>
      <c r="AD449" s="22">
        <f t="shared" si="3865"/>
        <v>112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0.51</v>
      </c>
      <c r="I450" s="31">
        <f>VLOOKUP($C450,'Four Factors - Road'!$B:$O,8,FALSE)</f>
        <v>0.27700000000000002</v>
      </c>
      <c r="J450" s="31">
        <f>VLOOKUP($C450,'Four Factors - Road'!$B:$O,9,FALSE)/100</f>
        <v>0.157</v>
      </c>
      <c r="K450" s="31">
        <f>VLOOKUP($C450,'Four Factors - Road'!$B:$O,10,FALSE)/100</f>
        <v>0.29100000000000004</v>
      </c>
      <c r="L450" s="31">
        <f>VLOOKUP($C450,'Four Factors - Road'!$B:$O,11,FALSE)/100</f>
        <v>0.53600000000000003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0.21199999999999999</v>
      </c>
      <c r="P450" s="17">
        <f>VLOOKUP($C450,'Advanced - Road'!B:T,18,FALSE)</f>
        <v>100.9</v>
      </c>
      <c r="Q450" s="17">
        <f>(P450+'Advanced - Road'!$S$33)/2</f>
        <v>99.839904671115363</v>
      </c>
      <c r="R450" s="31">
        <f t="shared" ref="R450" si="4217">AVERAGE(H450,L451)</f>
        <v>0.50049999999999994</v>
      </c>
      <c r="S450" s="31">
        <f t="shared" ref="S450" si="4218">AVERAGE(I450,M451)</f>
        <v>0.3155</v>
      </c>
      <c r="T450" s="31">
        <f t="shared" ref="T450" si="4219">AVERAGE(J450,N451)</f>
        <v>0.1555</v>
      </c>
      <c r="U450" s="31">
        <f t="shared" ref="U450" si="4220">AVERAGE(K450,O451)</f>
        <v>0.2515</v>
      </c>
      <c r="V450" s="17">
        <f>Q450*Q451/'Advanced - Home'!$S$33</f>
        <v>98.310759640821274</v>
      </c>
      <c r="W450" s="17">
        <f t="shared" ref="W450" si="4221">AVERAGE(V450:V451)</f>
        <v>98.308710314437974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106</v>
      </c>
      <c r="Z450" s="19">
        <f t="shared" ref="Z450" si="4222">Y451-Y450</f>
        <v>1</v>
      </c>
      <c r="AA450" s="19">
        <f t="shared" ref="AA450" si="4223">Y450+Y451</f>
        <v>213</v>
      </c>
      <c r="AB450" s="4">
        <f t="shared" ref="AB450" si="4224">D450-Z450</f>
        <v>-1</v>
      </c>
      <c r="AC450" s="4">
        <f t="shared" ref="AC450" si="4225">AA450-E450</f>
        <v>213</v>
      </c>
      <c r="AD450" s="4">
        <f t="shared" si="3865"/>
        <v>106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0.47299999999999998</v>
      </c>
      <c r="I451" s="31">
        <f>VLOOKUP($C451,'Four Factors - Home'!$B:$O,8,FALSE)</f>
        <v>0.30299999999999999</v>
      </c>
      <c r="J451" s="31">
        <f>VLOOKUP($C451,'Four Factors - Home'!$B:$O,9,FALSE)/100</f>
        <v>0.14000000000000001</v>
      </c>
      <c r="K451" s="31">
        <f>VLOOKUP($C451,'Four Factors - Home'!$B:$O,10,FALSE)/100</f>
        <v>0.26500000000000001</v>
      </c>
      <c r="L451" s="31">
        <f>VLOOKUP($C451,'Four Factors - Home'!$B:$O,11,FALSE)/100</f>
        <v>0.49099999999999999</v>
      </c>
      <c r="M451" s="31">
        <f>VLOOKUP($C451,'Four Factors - Home'!$B:$O,12,FALSE)</f>
        <v>0.35399999999999998</v>
      </c>
      <c r="N451" s="31">
        <f>VLOOKUP($C451,'Four Factors - Home'!$B:$O,13,FALSE)/100</f>
        <v>0.154</v>
      </c>
      <c r="O451" s="31">
        <f>VLOOKUP($C451,'Four Factors - Home'!$B:$O,14,FALSE)/100</f>
        <v>0.21199999999999999</v>
      </c>
      <c r="P451" s="17">
        <f>VLOOKUP($C451,'Advanced - Home'!B:T,18,FALSE)</f>
        <v>95.75</v>
      </c>
      <c r="Q451" s="17">
        <f>(P451+'Advanced - Home'!$S$33)/2</f>
        <v>97.262845567206853</v>
      </c>
      <c r="R451" s="31">
        <f t="shared" ref="R451" si="4229">AVERAGE(H451,L450)</f>
        <v>0.50449999999999995</v>
      </c>
      <c r="S451" s="31">
        <f t="shared" ref="S451" si="4230">AVERAGE(I451,M450)</f>
        <v>0.27749999999999997</v>
      </c>
      <c r="T451" s="31">
        <f t="shared" ref="T451" si="4231">AVERAGE(J451,N450)</f>
        <v>0.13250000000000001</v>
      </c>
      <c r="U451" s="31">
        <f t="shared" ref="U451" si="4232">AVERAGE(K451,O450)</f>
        <v>0.23849999999999999</v>
      </c>
      <c r="V451" s="17">
        <f>Q451*Q450/'Advanced - Road'!$S$33</f>
        <v>98.306660988054659</v>
      </c>
      <c r="W451" s="17">
        <f t="shared" ref="W451" si="4233">W450</f>
        <v>98.308710314437974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-1</v>
      </c>
      <c r="AA451" s="19">
        <f t="shared" ref="AA451" si="4235">AA450</f>
        <v>213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0.51</v>
      </c>
      <c r="I452" s="32">
        <f>VLOOKUP($C452,'Four Factors - Road'!$B:$O,8,FALSE)</f>
        <v>0.27700000000000002</v>
      </c>
      <c r="J452" s="32">
        <f>VLOOKUP($C452,'Four Factors - Road'!$B:$O,9,FALSE)/100</f>
        <v>0.157</v>
      </c>
      <c r="K452" s="32">
        <f>VLOOKUP($C452,'Four Factors - Road'!$B:$O,10,FALSE)/100</f>
        <v>0.29100000000000004</v>
      </c>
      <c r="L452" s="32">
        <f>VLOOKUP($C452,'Four Factors - Road'!$B:$O,11,FALSE)/100</f>
        <v>0.53600000000000003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0.21199999999999999</v>
      </c>
      <c r="P452" s="21">
        <f>VLOOKUP($C452,'Advanced - Road'!B:T,18,FALSE)</f>
        <v>100.9</v>
      </c>
      <c r="Q452" s="21">
        <f>(P452+'Advanced - Road'!$S$33)/2</f>
        <v>99.839904671115363</v>
      </c>
      <c r="R452" s="32">
        <f t="shared" ref="R452" si="4237">AVERAGE(H452,L453)</f>
        <v>0.50049999999999994</v>
      </c>
      <c r="S452" s="32">
        <f t="shared" ref="S452" si="4238">AVERAGE(I452,M453)</f>
        <v>0.27100000000000002</v>
      </c>
      <c r="T452" s="32">
        <f t="shared" ref="T452" si="4239">AVERAGE(J452,N453)</f>
        <v>0.14550000000000002</v>
      </c>
      <c r="U452" s="32">
        <f t="shared" ref="U452" si="4240">AVERAGE(K452,O453)</f>
        <v>0.25850000000000001</v>
      </c>
      <c r="V452" s="21">
        <f>Q452*Q453/'Advanced - Home'!$S$33</f>
        <v>99.437772698687994</v>
      </c>
      <c r="W452" s="21">
        <f t="shared" ref="W452" si="4241">AVERAGE(V452:V453)</f>
        <v>99.435699879275006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5</v>
      </c>
      <c r="AA452" s="23">
        <f t="shared" ref="AA452" si="4243">Y452+Y453</f>
        <v>219</v>
      </c>
      <c r="AB452" s="22">
        <f t="shared" ref="AB452" si="4244">D452-Z452</f>
        <v>-5</v>
      </c>
      <c r="AC452" s="22">
        <f t="shared" ref="AC452" si="4245">AA452-E452</f>
        <v>219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0.53700000000000003</v>
      </c>
      <c r="I453" s="32">
        <f>VLOOKUP($C453,'Four Factors - Home'!$B:$O,8,FALSE)</f>
        <v>0.27100000000000002</v>
      </c>
      <c r="J453" s="32">
        <f>VLOOKUP($C453,'Four Factors - Home'!$B:$O,9,FALSE)/100</f>
        <v>0.13800000000000001</v>
      </c>
      <c r="K453" s="32">
        <f>VLOOKUP($C453,'Four Factors - Home'!$B:$O,10,FALSE)/100</f>
        <v>0.22699999999999998</v>
      </c>
      <c r="L453" s="32">
        <f>VLOOKUP($C453,'Four Factors - Home'!$B:$O,11,FALSE)/100</f>
        <v>0.49099999999999999</v>
      </c>
      <c r="M453" s="32">
        <f>VLOOKUP($C453,'Four Factors - Home'!$B:$O,12,FALSE)</f>
        <v>0.26500000000000001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0.22600000000000001</v>
      </c>
      <c r="P453" s="21">
        <f>VLOOKUP($C453,'Advanced - Home'!B:T,18,FALSE)</f>
        <v>97.98</v>
      </c>
      <c r="Q453" s="21">
        <f>(P453+'Advanced - Home'!$S$33)/2</f>
        <v>98.377845567206862</v>
      </c>
      <c r="R453" s="32">
        <f t="shared" ref="R453" si="4249">AVERAGE(H453,L452)</f>
        <v>0.53649999999999998</v>
      </c>
      <c r="S453" s="32">
        <f t="shared" ref="S453" si="4250">AVERAGE(I453,M452)</f>
        <v>0.26150000000000001</v>
      </c>
      <c r="T453" s="32">
        <f t="shared" ref="T453" si="4251">AVERAGE(J453,N452)</f>
        <v>0.13150000000000001</v>
      </c>
      <c r="U453" s="32">
        <f t="shared" ref="U453" si="4252">AVERAGE(K453,O452)</f>
        <v>0.21949999999999997</v>
      </c>
      <c r="V453" s="21">
        <f>Q453*Q452/'Advanced - Road'!$S$33</f>
        <v>99.433627059862019</v>
      </c>
      <c r="W453" s="21">
        <f t="shared" ref="W453" si="4253">W452</f>
        <v>99.435699879275006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112</v>
      </c>
      <c r="Z453" s="23">
        <f t="shared" ref="Z453" si="4254">-Z452</f>
        <v>-5</v>
      </c>
      <c r="AA453" s="23">
        <f t="shared" ref="AA453" si="4255">AA452</f>
        <v>219</v>
      </c>
      <c r="AB453" s="22"/>
      <c r="AC453" s="22"/>
      <c r="AD453" s="22">
        <f t="shared" si="3865"/>
        <v>112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0.51</v>
      </c>
      <c r="I454" s="31">
        <f>VLOOKUP($C454,'Four Factors - Road'!$B:$O,8,FALSE)</f>
        <v>0.27700000000000002</v>
      </c>
      <c r="J454" s="31">
        <f>VLOOKUP($C454,'Four Factors - Road'!$B:$O,9,FALSE)/100</f>
        <v>0.157</v>
      </c>
      <c r="K454" s="31">
        <f>VLOOKUP($C454,'Four Factors - Road'!$B:$O,10,FALSE)/100</f>
        <v>0.29100000000000004</v>
      </c>
      <c r="L454" s="31">
        <f>VLOOKUP($C454,'Four Factors - Road'!$B:$O,11,FALSE)/100</f>
        <v>0.53600000000000003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0.21199999999999999</v>
      </c>
      <c r="P454" s="17">
        <f>VLOOKUP($C454,'Advanced - Road'!B:T,18,FALSE)</f>
        <v>100.9</v>
      </c>
      <c r="Q454" s="17">
        <f>(P454+'Advanced - Road'!$S$33)/2</f>
        <v>99.839904671115363</v>
      </c>
      <c r="R454" s="31">
        <f t="shared" ref="R454" si="4257">AVERAGE(H454,L455)</f>
        <v>0.51550000000000007</v>
      </c>
      <c r="S454" s="31">
        <f t="shared" ref="S454" si="4258">AVERAGE(I454,M455)</f>
        <v>0.28700000000000003</v>
      </c>
      <c r="T454" s="31">
        <f t="shared" ref="T454" si="4259">AVERAGE(J454,N455)</f>
        <v>0.16</v>
      </c>
      <c r="U454" s="31">
        <f t="shared" ref="U454" si="4260">AVERAGE(K454,O455)</f>
        <v>0.26250000000000001</v>
      </c>
      <c r="V454" s="17">
        <f>Q454*Q455/'Advanced - Home'!$S$33</f>
        <v>99.432718828473341</v>
      </c>
      <c r="W454" s="17">
        <f t="shared" ref="W454" si="4261">AVERAGE(V454:V455)</f>
        <v>99.430646114410266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3</v>
      </c>
      <c r="AA454" s="19">
        <f t="shared" ref="AA454" si="4263">Y454+Y455</f>
        <v>219</v>
      </c>
      <c r="AB454" s="4">
        <f t="shared" ref="AB454" si="4264">D454-Z454</f>
        <v>-3</v>
      </c>
      <c r="AC454" s="4">
        <f t="shared" ref="AC454" si="4265">AA454-E454</f>
        <v>219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0.53400000000000003</v>
      </c>
      <c r="I455" s="31">
        <f>VLOOKUP($C455,'Four Factors - Home'!$B:$O,8,FALSE)</f>
        <v>0.30099999999999999</v>
      </c>
      <c r="J455" s="31">
        <f>VLOOKUP($C455,'Four Factors - Home'!$B:$O,9,FALSE)/100</f>
        <v>0.14199999999999999</v>
      </c>
      <c r="K455" s="31">
        <f>VLOOKUP($C455,'Four Factors - Home'!$B:$O,10,FALSE)/100</f>
        <v>0.214</v>
      </c>
      <c r="L455" s="31">
        <f>VLOOKUP($C455,'Four Factors - Home'!$B:$O,11,FALSE)/100</f>
        <v>0.52100000000000002</v>
      </c>
      <c r="M455" s="31">
        <f>VLOOKUP($C455,'Four Factors - Home'!$B:$O,12,FALSE)</f>
        <v>0.29699999999999999</v>
      </c>
      <c r="N455" s="31">
        <f>VLOOKUP($C455,'Four Factors - Home'!$B:$O,13,FALSE)/100</f>
        <v>0.16300000000000001</v>
      </c>
      <c r="O455" s="31">
        <f>VLOOKUP($C455,'Four Factors - Home'!$B:$O,14,FALSE)/100</f>
        <v>0.23399999999999999</v>
      </c>
      <c r="P455" s="17">
        <f>VLOOKUP($C455,'Advanced - Home'!B:T,18,FALSE)</f>
        <v>97.97</v>
      </c>
      <c r="Q455" s="17">
        <f>(P455+'Advanced - Home'!$S$33)/2</f>
        <v>98.372845567206866</v>
      </c>
      <c r="R455" s="31">
        <f t="shared" ref="R455" si="4269">AVERAGE(H455,L454)</f>
        <v>0.53500000000000003</v>
      </c>
      <c r="S455" s="31">
        <f t="shared" ref="S455" si="4270">AVERAGE(I455,M454)</f>
        <v>0.27649999999999997</v>
      </c>
      <c r="T455" s="31">
        <f t="shared" ref="T455" si="4271">AVERAGE(J455,N454)</f>
        <v>0.13350000000000001</v>
      </c>
      <c r="U455" s="31">
        <f t="shared" ref="U455" si="4272">AVERAGE(K455,O454)</f>
        <v>0.21299999999999999</v>
      </c>
      <c r="V455" s="17">
        <f>Q455*Q454/'Advanced - Road'!$S$33</f>
        <v>99.42857340034719</v>
      </c>
      <c r="W455" s="17">
        <f t="shared" ref="W455" si="4273">W454</f>
        <v>99.430646114410266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111</v>
      </c>
      <c r="Z455" s="19">
        <f t="shared" ref="Z455" si="4274">-Z454</f>
        <v>-3</v>
      </c>
      <c r="AA455" s="19">
        <f t="shared" ref="AA455" si="4275">AA454</f>
        <v>219</v>
      </c>
      <c r="AB455" s="4"/>
      <c r="AC455" s="4"/>
      <c r="AD455" s="4">
        <f t="shared" si="3865"/>
        <v>111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0.51</v>
      </c>
      <c r="I456" s="32">
        <f>VLOOKUP($C456,'Four Factors - Road'!$B:$O,8,FALSE)</f>
        <v>0.27700000000000002</v>
      </c>
      <c r="J456" s="32">
        <f>VLOOKUP($C456,'Four Factors - Road'!$B:$O,9,FALSE)/100</f>
        <v>0.157</v>
      </c>
      <c r="K456" s="32">
        <f>VLOOKUP($C456,'Four Factors - Road'!$B:$O,10,FALSE)/100</f>
        <v>0.29100000000000004</v>
      </c>
      <c r="L456" s="32">
        <f>VLOOKUP($C456,'Four Factors - Road'!$B:$O,11,FALSE)/100</f>
        <v>0.53600000000000003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0.21199999999999999</v>
      </c>
      <c r="P456" s="21">
        <f>VLOOKUP($C456,'Advanced - Road'!B:T,18,FALSE)</f>
        <v>100.9</v>
      </c>
      <c r="Q456" s="21">
        <f>(P456+'Advanced - Road'!$S$33)/2</f>
        <v>99.839904671115363</v>
      </c>
      <c r="R456" s="32">
        <f t="shared" ref="R456" si="4277">AVERAGE(H456,L457)</f>
        <v>0.51800000000000002</v>
      </c>
      <c r="S456" s="32">
        <f t="shared" ref="S456" si="4278">AVERAGE(I456,M457)</f>
        <v>0.27450000000000002</v>
      </c>
      <c r="T456" s="32">
        <f t="shared" ref="T456" si="4279">AVERAGE(J456,N457)</f>
        <v>0.1545</v>
      </c>
      <c r="U456" s="32">
        <f t="shared" ref="U456" si="4280">AVERAGE(K456,O457)</f>
        <v>0.254</v>
      </c>
      <c r="V456" s="21">
        <f>Q456*Q457/'Advanced - Home'!$S$33</f>
        <v>98.846469883574045</v>
      </c>
      <c r="W456" s="21">
        <f t="shared" ref="W456" si="4281">AVERAGE(V456:V457)</f>
        <v>98.844409390100395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0.29299999999999998</v>
      </c>
      <c r="J457" s="32">
        <f>VLOOKUP($C457,'Four Factors - Home'!$B:$O,9,FALSE)/100</f>
        <v>0.14899999999999999</v>
      </c>
      <c r="K457" s="32">
        <f>VLOOKUP($C457,'Four Factors - Home'!$B:$O,10,FALSE)/100</f>
        <v>0.27100000000000002</v>
      </c>
      <c r="L457" s="32">
        <f>VLOOKUP($C457,'Four Factors - Home'!$B:$O,11,FALSE)/100</f>
        <v>0.52600000000000002</v>
      </c>
      <c r="M457" s="32">
        <f>VLOOKUP($C457,'Four Factors - Home'!$B:$O,12,FALSE)</f>
        <v>0.27200000000000002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96.81</v>
      </c>
      <c r="Q457" s="21">
        <f>(P457+'Advanced - Home'!$S$33)/2</f>
        <v>97.792845567206854</v>
      </c>
      <c r="R457" s="32">
        <f t="shared" ref="R457" si="4289">AVERAGE(H457,L456)</f>
        <v>0.53</v>
      </c>
      <c r="S457" s="32">
        <f t="shared" ref="S457" si="4290">AVERAGE(I457,M456)</f>
        <v>0.27249999999999996</v>
      </c>
      <c r="T457" s="32">
        <f t="shared" ref="T457" si="4291">AVERAGE(J457,N456)</f>
        <v>0.13700000000000001</v>
      </c>
      <c r="U457" s="32">
        <f t="shared" ref="U457" si="4292">AVERAGE(K457,O456)</f>
        <v>0.24149999999999999</v>
      </c>
      <c r="V457" s="21">
        <f>Q457*Q456/'Advanced - Road'!$S$33</f>
        <v>98.842348896626746</v>
      </c>
      <c r="W457" s="21">
        <f t="shared" ref="W457" si="4293">W456</f>
        <v>98.844409390100395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0.51</v>
      </c>
      <c r="I458" s="31">
        <f>VLOOKUP($C458,'Four Factors - Road'!$B:$O,8,FALSE)</f>
        <v>0.27700000000000002</v>
      </c>
      <c r="J458" s="31">
        <f>VLOOKUP($C458,'Four Factors - Road'!$B:$O,9,FALSE)/100</f>
        <v>0.157</v>
      </c>
      <c r="K458" s="31">
        <f>VLOOKUP($C458,'Four Factors - Road'!$B:$O,10,FALSE)/100</f>
        <v>0.29100000000000004</v>
      </c>
      <c r="L458" s="31">
        <f>VLOOKUP($C458,'Four Factors - Road'!$B:$O,11,FALSE)/100</f>
        <v>0.53600000000000003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0.21199999999999999</v>
      </c>
      <c r="P458" s="17">
        <f>VLOOKUP($C458,'Advanced - Road'!B:T,18,FALSE)</f>
        <v>100.9</v>
      </c>
      <c r="Q458" s="17">
        <f>(P458+'Advanced - Road'!$S$33)/2</f>
        <v>99.839904671115363</v>
      </c>
      <c r="R458" s="31">
        <f t="shared" ref="R458" si="4297">AVERAGE(H458,L459)</f>
        <v>0.50600000000000001</v>
      </c>
      <c r="S458" s="31">
        <f t="shared" ref="S458" si="4298">AVERAGE(I458,M459)</f>
        <v>0.26150000000000001</v>
      </c>
      <c r="T458" s="31">
        <f t="shared" ref="T458" si="4299">AVERAGE(J458,N459)</f>
        <v>0.14500000000000002</v>
      </c>
      <c r="U458" s="31">
        <f t="shared" ref="U458" si="4300">AVERAGE(K458,O459)</f>
        <v>0.25650000000000001</v>
      </c>
      <c r="V458" s="17">
        <f>Q458*Q459/'Advanced - Home'!$S$33</f>
        <v>100.72650960342348</v>
      </c>
      <c r="W458" s="17">
        <f t="shared" ref="W458" si="4301">AVERAGE(V458:V459)</f>
        <v>100.72440991978374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2</v>
      </c>
      <c r="AA458" s="19">
        <f t="shared" ref="AA458" si="4303">Y458+Y459</f>
        <v>220</v>
      </c>
      <c r="AB458" s="4">
        <f t="shared" ref="AB458" si="4304">D458-Z458</f>
        <v>-2</v>
      </c>
      <c r="AC458" s="4">
        <f t="shared" ref="AC458" si="4305">AA458-E458</f>
        <v>220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0.50900000000000001</v>
      </c>
      <c r="I459" s="31">
        <f>VLOOKUP($C459,'Four Factors - Home'!$B:$O,8,FALSE)</f>
        <v>0.26100000000000001</v>
      </c>
      <c r="J459" s="31">
        <f>VLOOKUP($C459,'Four Factors - Home'!$B:$O,9,FALSE)/100</f>
        <v>0.12300000000000001</v>
      </c>
      <c r="K459" s="31">
        <f>VLOOKUP($C459,'Four Factors - Home'!$B:$O,10,FALSE)/100</f>
        <v>0.184</v>
      </c>
      <c r="L459" s="31">
        <f>VLOOKUP($C459,'Four Factors - Home'!$B:$O,11,FALSE)/100</f>
        <v>0.502</v>
      </c>
      <c r="M459" s="31">
        <f>VLOOKUP($C459,'Four Factors - Home'!$B:$O,12,FALSE)</f>
        <v>0.246</v>
      </c>
      <c r="N459" s="31">
        <f>VLOOKUP($C459,'Four Factors - Home'!$B:$O,13,FALSE)/100</f>
        <v>0.13300000000000001</v>
      </c>
      <c r="O459" s="31">
        <f>VLOOKUP($C459,'Four Factors - Home'!$B:$O,14,FALSE)/100</f>
        <v>0.222</v>
      </c>
      <c r="P459" s="17">
        <f>VLOOKUP($C459,'Advanced - Home'!B:T,18,FALSE)</f>
        <v>100.53</v>
      </c>
      <c r="Q459" s="17">
        <f>(P459+'Advanced - Home'!$S$33)/2</f>
        <v>99.652845567206867</v>
      </c>
      <c r="R459" s="31">
        <f t="shared" ref="R459" si="4309">AVERAGE(H459,L458)</f>
        <v>0.52249999999999996</v>
      </c>
      <c r="S459" s="31">
        <f t="shared" ref="S459" si="4310">AVERAGE(I459,M458)</f>
        <v>0.25650000000000001</v>
      </c>
      <c r="T459" s="31">
        <f t="shared" ref="T459" si="4311">AVERAGE(J459,N458)</f>
        <v>0.124</v>
      </c>
      <c r="U459" s="31">
        <f t="shared" ref="U459" si="4312">AVERAGE(K459,O458)</f>
        <v>0.19800000000000001</v>
      </c>
      <c r="V459" s="17">
        <f>Q459*Q458/'Advanced - Road'!$S$33</f>
        <v>100.72231023614398</v>
      </c>
      <c r="W459" s="17">
        <f t="shared" ref="W459" si="4313">W458</f>
        <v>100.72440991978374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111</v>
      </c>
      <c r="Z459" s="19">
        <f t="shared" ref="Z459" si="4314">-Z458</f>
        <v>-2</v>
      </c>
      <c r="AA459" s="19">
        <f t="shared" ref="AA459" si="4315">AA458</f>
        <v>220</v>
      </c>
      <c r="AB459" s="4"/>
      <c r="AC459" s="4"/>
      <c r="AD459" s="4">
        <f t="shared" si="3865"/>
        <v>111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0.51</v>
      </c>
      <c r="I460" s="32">
        <f>VLOOKUP($C460,'Four Factors - Road'!$B:$O,8,FALSE)</f>
        <v>0.27700000000000002</v>
      </c>
      <c r="J460" s="32">
        <f>VLOOKUP($C460,'Four Factors - Road'!$B:$O,9,FALSE)/100</f>
        <v>0.157</v>
      </c>
      <c r="K460" s="32">
        <f>VLOOKUP($C460,'Four Factors - Road'!$B:$O,10,FALSE)/100</f>
        <v>0.29100000000000004</v>
      </c>
      <c r="L460" s="32">
        <f>VLOOKUP($C460,'Four Factors - Road'!$B:$O,11,FALSE)/100</f>
        <v>0.53600000000000003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0.21199999999999999</v>
      </c>
      <c r="P460" s="21">
        <f>VLOOKUP($C460,'Advanced - Road'!B:T,18,FALSE)</f>
        <v>100.9</v>
      </c>
      <c r="Q460" s="21">
        <f>(P460+'Advanced - Road'!$S$33)/2</f>
        <v>99.839904671115363</v>
      </c>
      <c r="R460" s="32">
        <f t="shared" ref="R460" si="4317">AVERAGE(H460,L461)</f>
        <v>0.50800000000000001</v>
      </c>
      <c r="S460" s="32">
        <f t="shared" ref="S460" si="4318">AVERAGE(I460,M461)</f>
        <v>0.27100000000000002</v>
      </c>
      <c r="T460" s="32">
        <f t="shared" ref="T460" si="4319">AVERAGE(J460,N461)</f>
        <v>0.14350000000000002</v>
      </c>
      <c r="U460" s="32">
        <f t="shared" ref="U460" si="4320">AVERAGE(K460,O461)</f>
        <v>0.28000000000000003</v>
      </c>
      <c r="V460" s="21">
        <f>Q460*Q461/'Advanced - Home'!$S$33</f>
        <v>99.51358075190771</v>
      </c>
      <c r="W460" s="21">
        <f t="shared" ref="W460" si="4321">AVERAGE(V460:V461)</f>
        <v>99.511506352246101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1</v>
      </c>
      <c r="AA460" s="23">
        <f t="shared" ref="AA460" si="4323">Y460+Y461</f>
        <v>219</v>
      </c>
      <c r="AB460" s="22">
        <f t="shared" ref="AB460" si="4324">D460-Z460</f>
        <v>-1</v>
      </c>
      <c r="AC460" s="22">
        <f t="shared" ref="AC460" si="4325">AA460-E460</f>
        <v>219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0.51700000000000002</v>
      </c>
      <c r="I461" s="32">
        <f>VLOOKUP($C461,'Four Factors - Home'!$B:$O,8,FALSE)</f>
        <v>0.23</v>
      </c>
      <c r="J461" s="32">
        <f>VLOOKUP($C461,'Four Factors - Home'!$B:$O,9,FALSE)/100</f>
        <v>0.14300000000000002</v>
      </c>
      <c r="K461" s="32">
        <f>VLOOKUP($C461,'Four Factors - Home'!$B:$O,10,FALSE)/100</f>
        <v>0.26700000000000002</v>
      </c>
      <c r="L461" s="32">
        <f>VLOOKUP($C461,'Four Factors - Home'!$B:$O,11,FALSE)/100</f>
        <v>0.50600000000000001</v>
      </c>
      <c r="M461" s="32">
        <f>VLOOKUP($C461,'Four Factors - Home'!$B:$O,12,FALSE)</f>
        <v>0.26500000000000001</v>
      </c>
      <c r="N461" s="32">
        <f>VLOOKUP($C461,'Four Factors - Home'!$B:$O,13,FALSE)/100</f>
        <v>0.13</v>
      </c>
      <c r="O461" s="32">
        <f>VLOOKUP($C461,'Four Factors - Home'!$B:$O,14,FALSE)/100</f>
        <v>0.26899999999999996</v>
      </c>
      <c r="P461" s="21">
        <f>VLOOKUP($C461,'Advanced - Home'!B:T,18,FALSE)</f>
        <v>98.13</v>
      </c>
      <c r="Q461" s="21">
        <f>(P461+'Advanced - Home'!$S$33)/2</f>
        <v>98.45284556720685</v>
      </c>
      <c r="R461" s="32">
        <f t="shared" ref="R461" si="4329">AVERAGE(H461,L460)</f>
        <v>0.52649999999999997</v>
      </c>
      <c r="S461" s="32">
        <f t="shared" ref="S461" si="4330">AVERAGE(I461,M460)</f>
        <v>0.24099999999999999</v>
      </c>
      <c r="T461" s="32">
        <f t="shared" ref="T461" si="4331">AVERAGE(J461,N460)</f>
        <v>0.13400000000000001</v>
      </c>
      <c r="U461" s="32">
        <f t="shared" ref="U461" si="4332">AVERAGE(K461,O460)</f>
        <v>0.23949999999999999</v>
      </c>
      <c r="V461" s="21">
        <f>Q461*Q460/'Advanced - Road'!$S$33</f>
        <v>99.509431952584478</v>
      </c>
      <c r="W461" s="21">
        <f t="shared" ref="W461" si="4333">W460</f>
        <v>99.511506352246101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110</v>
      </c>
      <c r="Z461" s="23">
        <f t="shared" ref="Z461" si="4334">-Z460</f>
        <v>-1</v>
      </c>
      <c r="AA461" s="23">
        <f t="shared" ref="AA461" si="4335">AA460</f>
        <v>219</v>
      </c>
      <c r="AB461" s="22"/>
      <c r="AC461" s="22"/>
      <c r="AD461" s="22">
        <f t="shared" si="3865"/>
        <v>110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0.51</v>
      </c>
      <c r="I462" s="31">
        <f>VLOOKUP($C462,'Four Factors - Road'!$B:$O,8,FALSE)</f>
        <v>0.27700000000000002</v>
      </c>
      <c r="J462" s="31">
        <f>VLOOKUP($C462,'Four Factors - Road'!$B:$O,9,FALSE)/100</f>
        <v>0.157</v>
      </c>
      <c r="K462" s="31">
        <f>VLOOKUP($C462,'Four Factors - Road'!$B:$O,10,FALSE)/100</f>
        <v>0.29100000000000004</v>
      </c>
      <c r="L462" s="31">
        <f>VLOOKUP($C462,'Four Factors - Road'!$B:$O,11,FALSE)/100</f>
        <v>0.53600000000000003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0.21199999999999999</v>
      </c>
      <c r="P462" s="17">
        <f>VLOOKUP($C462,'Advanced - Road'!B:T,18,FALSE)</f>
        <v>100.9</v>
      </c>
      <c r="Q462" s="17">
        <f>(P462+'Advanced - Road'!$S$33)/2</f>
        <v>99.839904671115363</v>
      </c>
      <c r="R462" s="31">
        <f t="shared" ref="R462" si="4337">AVERAGE(H462,L463)</f>
        <v>0.505</v>
      </c>
      <c r="S462" s="31">
        <f t="shared" ref="S462" si="4338">AVERAGE(I462,M463)</f>
        <v>0.27350000000000002</v>
      </c>
      <c r="T462" s="31">
        <f t="shared" ref="T462" si="4339">AVERAGE(J462,N463)</f>
        <v>0.14600000000000002</v>
      </c>
      <c r="U462" s="31">
        <f t="shared" ref="U462" si="4340">AVERAGE(K462,O463)</f>
        <v>0.25750000000000001</v>
      </c>
      <c r="V462" s="17">
        <f>Q462*Q463/'Advanced - Home'!$S$33</f>
        <v>100.64059380977443</v>
      </c>
      <c r="W462" s="17">
        <f t="shared" ref="W462" si="4341">AVERAGE(V462:V463)</f>
        <v>100.63849591708313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0.52</v>
      </c>
      <c r="I463" s="31">
        <f>VLOOKUP($C463,'Four Factors - Home'!$B:$O,8,FALSE)</f>
        <v>0.30199999999999999</v>
      </c>
      <c r="J463" s="31">
        <f>VLOOKUP($C463,'Four Factors - Home'!$B:$O,9,FALSE)/100</f>
        <v>0.14599999999999999</v>
      </c>
      <c r="K463" s="31">
        <f>VLOOKUP($C463,'Four Factors - Home'!$B:$O,10,FALSE)/100</f>
        <v>0.27300000000000002</v>
      </c>
      <c r="L463" s="31">
        <f>VLOOKUP($C463,'Four Factors - Home'!$B:$O,11,FALSE)/100</f>
        <v>0.5</v>
      </c>
      <c r="M463" s="31">
        <f>VLOOKUP($C463,'Four Factors - Home'!$B:$O,12,FALSE)</f>
        <v>0.27</v>
      </c>
      <c r="N463" s="31">
        <f>VLOOKUP($C463,'Four Factors - Home'!$B:$O,13,FALSE)/100</f>
        <v>0.13500000000000001</v>
      </c>
      <c r="O463" s="31">
        <f>VLOOKUP($C463,'Four Factors - Home'!$B:$O,14,FALSE)/100</f>
        <v>0.22399999999999998</v>
      </c>
      <c r="P463" s="17">
        <f>VLOOKUP($C463,'Advanced - Home'!B:T,18,FALSE)</f>
        <v>100.36</v>
      </c>
      <c r="Q463" s="17">
        <f>(P463+'Advanced - Home'!$S$33)/2</f>
        <v>99.567845567206859</v>
      </c>
      <c r="R463" s="31">
        <f t="shared" ref="R463" si="4349">AVERAGE(H463,L462)</f>
        <v>0.52800000000000002</v>
      </c>
      <c r="S463" s="31">
        <f t="shared" ref="S463" si="4350">AVERAGE(I463,M462)</f>
        <v>0.27700000000000002</v>
      </c>
      <c r="T463" s="31">
        <f t="shared" ref="T463" si="4351">AVERAGE(J463,N462)</f>
        <v>0.13550000000000001</v>
      </c>
      <c r="U463" s="31">
        <f t="shared" ref="U463" si="4352">AVERAGE(K463,O462)</f>
        <v>0.24249999999999999</v>
      </c>
      <c r="V463" s="17">
        <f>Q463*Q462/'Advanced - Road'!$S$33</f>
        <v>100.63639802439184</v>
      </c>
      <c r="W463" s="17">
        <f t="shared" ref="W463" si="4353">W462</f>
        <v>100.63849591708313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0.51</v>
      </c>
      <c r="I464" s="32">
        <f>VLOOKUP($C464,'Four Factors - Road'!$B:$O,8,FALSE)</f>
        <v>0.27700000000000002</v>
      </c>
      <c r="J464" s="32">
        <f>VLOOKUP($C464,'Four Factors - Road'!$B:$O,9,FALSE)/100</f>
        <v>0.157</v>
      </c>
      <c r="K464" s="32">
        <f>VLOOKUP($C464,'Four Factors - Road'!$B:$O,10,FALSE)/100</f>
        <v>0.29100000000000004</v>
      </c>
      <c r="L464" s="32">
        <f>VLOOKUP($C464,'Four Factors - Road'!$B:$O,11,FALSE)/100</f>
        <v>0.53600000000000003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0.21199999999999999</v>
      </c>
      <c r="P464" s="21">
        <f>VLOOKUP($C464,'Advanced - Road'!B:T,18,FALSE)</f>
        <v>100.9</v>
      </c>
      <c r="Q464" s="21">
        <f>(P464+'Advanced - Road'!$S$33)/2</f>
        <v>99.839904671115363</v>
      </c>
      <c r="R464" s="32">
        <f t="shared" ref="R464" si="4357">AVERAGE(H464,L465)</f>
        <v>0.50900000000000001</v>
      </c>
      <c r="S464" s="32">
        <f t="shared" ref="S464" si="4358">AVERAGE(I464,M465)</f>
        <v>0.27350000000000002</v>
      </c>
      <c r="T464" s="32">
        <f t="shared" ref="T464" si="4359">AVERAGE(J464,N465)</f>
        <v>0.14750000000000002</v>
      </c>
      <c r="U464" s="32">
        <f t="shared" ref="U464" si="4360">AVERAGE(K464,O465)</f>
        <v>0.25950000000000001</v>
      </c>
      <c r="V464" s="21">
        <f>Q464*Q465/'Advanced - Home'!$S$33</f>
        <v>99.270994981604574</v>
      </c>
      <c r="W464" s="21">
        <f t="shared" ref="W464" si="4361">AVERAGE(V464:V465)</f>
        <v>99.26892563873858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0</v>
      </c>
      <c r="AA464" s="23">
        <f t="shared" ref="AA464" si="4363">Y464+Y465</f>
        <v>216</v>
      </c>
      <c r="AB464" s="22">
        <f t="shared" ref="AB464" si="4364">D464-Z464</f>
        <v>0</v>
      </c>
      <c r="AC464" s="22">
        <f t="shared" ref="AC464" si="4365">AA464-E464</f>
        <v>216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0.47499999999999998</v>
      </c>
      <c r="I465" s="32">
        <f>VLOOKUP($C465,'Four Factors - Home'!$B:$O,8,FALSE)</f>
        <v>0.26700000000000002</v>
      </c>
      <c r="J465" s="32">
        <f>VLOOKUP($C465,'Four Factors - Home'!$B:$O,9,FALSE)/100</f>
        <v>0.13100000000000001</v>
      </c>
      <c r="K465" s="32">
        <f>VLOOKUP($C465,'Four Factors - Home'!$B:$O,10,FALSE)/100</f>
        <v>0.23199999999999998</v>
      </c>
      <c r="L465" s="32">
        <f>VLOOKUP($C465,'Four Factors - Home'!$B:$O,11,FALSE)/100</f>
        <v>0.50800000000000001</v>
      </c>
      <c r="M465" s="32">
        <f>VLOOKUP($C465,'Four Factors - Home'!$B:$O,12,FALSE)</f>
        <v>0.27</v>
      </c>
      <c r="N465" s="32">
        <f>VLOOKUP($C465,'Four Factors - Home'!$B:$O,13,FALSE)/100</f>
        <v>0.13800000000000001</v>
      </c>
      <c r="O465" s="32">
        <f>VLOOKUP($C465,'Four Factors - Home'!$B:$O,14,FALSE)/100</f>
        <v>0.22800000000000001</v>
      </c>
      <c r="P465" s="21">
        <f>VLOOKUP($C465,'Advanced - Home'!B:T,18,FALSE)</f>
        <v>97.65</v>
      </c>
      <c r="Q465" s="21">
        <f>(P465+'Advanced - Home'!$S$33)/2</f>
        <v>98.21284556720687</v>
      </c>
      <c r="R465" s="32">
        <f t="shared" ref="R465" si="4369">AVERAGE(H465,L464)</f>
        <v>0.50550000000000006</v>
      </c>
      <c r="S465" s="32">
        <f t="shared" ref="S465" si="4370">AVERAGE(I465,M464)</f>
        <v>0.25950000000000001</v>
      </c>
      <c r="T465" s="32">
        <f t="shared" ref="T465" si="4371">AVERAGE(J465,N464)</f>
        <v>0.128</v>
      </c>
      <c r="U465" s="32">
        <f t="shared" ref="U465" si="4372">AVERAGE(K465,O464)</f>
        <v>0.22199999999999998</v>
      </c>
      <c r="V465" s="21">
        <f>Q465*Q464/'Advanced - Road'!$S$33</f>
        <v>99.266856295872586</v>
      </c>
      <c r="W465" s="21">
        <f t="shared" ref="W465" si="4373">W464</f>
        <v>99.26892563873858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0</v>
      </c>
      <c r="AA465" s="23">
        <f t="shared" ref="AA465" si="4375">AA464</f>
        <v>216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0.51</v>
      </c>
      <c r="I466" s="31">
        <f>VLOOKUP($C466,'Four Factors - Road'!$B:$O,8,FALSE)</f>
        <v>0.27700000000000002</v>
      </c>
      <c r="J466" s="31">
        <f>VLOOKUP($C466,'Four Factors - Road'!$B:$O,9,FALSE)/100</f>
        <v>0.157</v>
      </c>
      <c r="K466" s="31">
        <f>VLOOKUP($C466,'Four Factors - Road'!$B:$O,10,FALSE)/100</f>
        <v>0.29100000000000004</v>
      </c>
      <c r="L466" s="31">
        <f>VLOOKUP($C466,'Four Factors - Road'!$B:$O,11,FALSE)/100</f>
        <v>0.53600000000000003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0.21199999999999999</v>
      </c>
      <c r="P466" s="17">
        <f>VLOOKUP($C466,'Advanced - Road'!B:T,18,FALSE)</f>
        <v>100.9</v>
      </c>
      <c r="Q466" s="17">
        <f>(P466+'Advanced - Road'!$S$33)/2</f>
        <v>99.839904671115363</v>
      </c>
      <c r="R466" s="31">
        <f t="shared" ref="R466" si="4377">AVERAGE(H466,L467)</f>
        <v>0.50150000000000006</v>
      </c>
      <c r="S466" s="31">
        <f t="shared" ref="S466" si="4378">AVERAGE(I466,M467)</f>
        <v>0.29400000000000004</v>
      </c>
      <c r="T466" s="31">
        <f t="shared" ref="T466" si="4379">AVERAGE(J466,N467)</f>
        <v>0.15000000000000002</v>
      </c>
      <c r="U466" s="31">
        <f t="shared" ref="U466" si="4380">AVERAGE(K466,O467)</f>
        <v>0.26150000000000001</v>
      </c>
      <c r="V466" s="17">
        <f>Q466*Q467/'Advanced - Home'!$S$33</f>
        <v>100.80737152685785</v>
      </c>
      <c r="W466" s="17">
        <f t="shared" ref="W466" si="4381">AVERAGE(V466:V467)</f>
        <v>100.80527015761956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0.50900000000000001</v>
      </c>
      <c r="I467" s="31">
        <f>VLOOKUP($C467,'Four Factors - Home'!$B:$O,8,FALSE)</f>
        <v>0.26500000000000001</v>
      </c>
      <c r="J467" s="31">
        <f>VLOOKUP($C467,'Four Factors - Home'!$B:$O,9,FALSE)/100</f>
        <v>0.16500000000000001</v>
      </c>
      <c r="K467" s="31">
        <f>VLOOKUP($C467,'Four Factors - Home'!$B:$O,10,FALSE)/100</f>
        <v>0.217</v>
      </c>
      <c r="L467" s="31">
        <f>VLOOKUP($C467,'Four Factors - Home'!$B:$O,11,FALSE)/100</f>
        <v>0.49299999999999999</v>
      </c>
      <c r="M467" s="31">
        <f>VLOOKUP($C467,'Four Factors - Home'!$B:$O,12,FALSE)</f>
        <v>0.311</v>
      </c>
      <c r="N467" s="31">
        <f>VLOOKUP($C467,'Four Factors - Home'!$B:$O,13,FALSE)/100</f>
        <v>0.14300000000000002</v>
      </c>
      <c r="O467" s="31">
        <f>VLOOKUP($C467,'Four Factors - Home'!$B:$O,14,FALSE)/100</f>
        <v>0.23199999999999998</v>
      </c>
      <c r="P467" s="17">
        <f>VLOOKUP($C467,'Advanced - Home'!B:T,18,FALSE)</f>
        <v>100.69</v>
      </c>
      <c r="Q467" s="17">
        <f>(P467+'Advanced - Home'!$S$33)/2</f>
        <v>99.732845567206851</v>
      </c>
      <c r="R467" s="31">
        <f t="shared" ref="R467" si="4389">AVERAGE(H467,L466)</f>
        <v>0.52249999999999996</v>
      </c>
      <c r="S467" s="31">
        <f t="shared" ref="S467" si="4390">AVERAGE(I467,M466)</f>
        <v>0.25850000000000001</v>
      </c>
      <c r="T467" s="31">
        <f t="shared" ref="T467" si="4391">AVERAGE(J467,N466)</f>
        <v>0.14500000000000002</v>
      </c>
      <c r="U467" s="31">
        <f t="shared" ref="U467" si="4392">AVERAGE(K467,O466)</f>
        <v>0.2145</v>
      </c>
      <c r="V467" s="17">
        <f>Q467*Q466/'Advanced - Road'!$S$33</f>
        <v>100.80316878838127</v>
      </c>
      <c r="W467" s="17">
        <f t="shared" ref="W467" si="4393">W466</f>
        <v>100.80527015761956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0.51</v>
      </c>
      <c r="I468" s="32">
        <f>VLOOKUP($C468,'Four Factors - Road'!$B:$O,8,FALSE)</f>
        <v>0.27700000000000002</v>
      </c>
      <c r="J468" s="32">
        <f>VLOOKUP($C468,'Four Factors - Road'!$B:$O,9,FALSE)/100</f>
        <v>0.157</v>
      </c>
      <c r="K468" s="32">
        <f>VLOOKUP($C468,'Four Factors - Road'!$B:$O,10,FALSE)/100</f>
        <v>0.29100000000000004</v>
      </c>
      <c r="L468" s="32">
        <f>VLOOKUP($C468,'Four Factors - Road'!$B:$O,11,FALSE)/100</f>
        <v>0.53600000000000003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0.21199999999999999</v>
      </c>
      <c r="P468" s="21">
        <f>VLOOKUP($C468,'Advanced - Road'!B:T,18,FALSE)</f>
        <v>100.9</v>
      </c>
      <c r="Q468" s="21">
        <f>(P468+'Advanced - Road'!$S$33)/2</f>
        <v>99.839904671115363</v>
      </c>
      <c r="R468" s="32">
        <f t="shared" ref="R468" si="4397">AVERAGE(H468,L469)</f>
        <v>0.51200000000000001</v>
      </c>
      <c r="S468" s="32">
        <f t="shared" ref="S468" si="4398">AVERAGE(I468,M469)</f>
        <v>0.30700000000000005</v>
      </c>
      <c r="T468" s="32">
        <f t="shared" ref="T468" si="4399">AVERAGE(J468,N469)</f>
        <v>0.15000000000000002</v>
      </c>
      <c r="U468" s="32">
        <f t="shared" ref="U468" si="4400">AVERAGE(K468,O469)</f>
        <v>0.25600000000000001</v>
      </c>
      <c r="V468" s="21">
        <f>Q468*Q469/'Advanced - Home'!$S$33</f>
        <v>101.84341492086089</v>
      </c>
      <c r="W468" s="21">
        <f t="shared" ref="W468" si="4401">AVERAGE(V468:V469)</f>
        <v>101.84129195489129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0.49700000000000005</v>
      </c>
      <c r="I469" s="32">
        <f>VLOOKUP($C469,'Four Factors - Home'!$B:$O,8,FALSE)</f>
        <v>0.29599999999999999</v>
      </c>
      <c r="J469" s="32">
        <f>VLOOKUP($C469,'Four Factors - Home'!$B:$O,9,FALSE)/100</f>
        <v>0.151</v>
      </c>
      <c r="K469" s="32">
        <f>VLOOKUP($C469,'Four Factors - Home'!$B:$O,10,FALSE)/100</f>
        <v>0.26500000000000001</v>
      </c>
      <c r="L469" s="32">
        <f>VLOOKUP($C469,'Four Factors - Home'!$B:$O,11,FALSE)/100</f>
        <v>0.51400000000000001</v>
      </c>
      <c r="M469" s="32">
        <f>VLOOKUP($C469,'Four Factors - Home'!$B:$O,12,FALSE)</f>
        <v>0.33700000000000002</v>
      </c>
      <c r="N469" s="32">
        <f>VLOOKUP($C469,'Four Factors - Home'!$B:$O,13,FALSE)/100</f>
        <v>0.14300000000000002</v>
      </c>
      <c r="O469" s="32">
        <f>VLOOKUP($C469,'Four Factors - Home'!$B:$O,14,FALSE)/100</f>
        <v>0.221</v>
      </c>
      <c r="P469" s="21">
        <f>VLOOKUP($C469,'Advanced - Home'!B:T,18,FALSE)</f>
        <v>102.74</v>
      </c>
      <c r="Q469" s="21">
        <f>(P469+'Advanced - Home'!$S$33)/2</f>
        <v>100.75784556720686</v>
      </c>
      <c r="R469" s="32">
        <f t="shared" ref="R469" si="4409">AVERAGE(H469,L468)</f>
        <v>0.51650000000000007</v>
      </c>
      <c r="S469" s="32">
        <f t="shared" ref="S469" si="4410">AVERAGE(I469,M468)</f>
        <v>0.27400000000000002</v>
      </c>
      <c r="T469" s="32">
        <f t="shared" ref="T469" si="4411">AVERAGE(J469,N468)</f>
        <v>0.13800000000000001</v>
      </c>
      <c r="U469" s="32">
        <f t="shared" ref="U469" si="4412">AVERAGE(K469,O468)</f>
        <v>0.23849999999999999</v>
      </c>
      <c r="V469" s="21">
        <f>Q469*Q468/'Advanced - Road'!$S$33</f>
        <v>101.83916898892167</v>
      </c>
      <c r="W469" s="21">
        <f t="shared" ref="W469" si="4413">W468</f>
        <v>101.84129195489129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0.51</v>
      </c>
      <c r="I470" s="31">
        <f>VLOOKUP($C470,'Four Factors - Road'!$B:$O,8,FALSE)</f>
        <v>0.27700000000000002</v>
      </c>
      <c r="J470" s="31">
        <f>VLOOKUP($C470,'Four Factors - Road'!$B:$O,9,FALSE)/100</f>
        <v>0.157</v>
      </c>
      <c r="K470" s="31">
        <f>VLOOKUP($C470,'Four Factors - Road'!$B:$O,10,FALSE)/100</f>
        <v>0.29100000000000004</v>
      </c>
      <c r="L470" s="31">
        <f>VLOOKUP($C470,'Four Factors - Road'!$B:$O,11,FALSE)/100</f>
        <v>0.53600000000000003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0.21199999999999999</v>
      </c>
      <c r="P470" s="17">
        <f>VLOOKUP($C470,'Advanced - Road'!B:T,18,FALSE)</f>
        <v>100.9</v>
      </c>
      <c r="Q470" s="17">
        <f>(P470+'Advanced - Road'!$S$33)/2</f>
        <v>99.839904671115363</v>
      </c>
      <c r="R470" s="31">
        <f t="shared" ref="R470" si="4417">AVERAGE(H470,L471)</f>
        <v>0.50900000000000001</v>
      </c>
      <c r="S470" s="31">
        <f t="shared" ref="S470" si="4418">AVERAGE(I470,M471)</f>
        <v>0.29649999999999999</v>
      </c>
      <c r="T470" s="31">
        <f t="shared" ref="T470" si="4419">AVERAGE(J470,N471)</f>
        <v>0.14350000000000002</v>
      </c>
      <c r="U470" s="31">
        <f t="shared" ref="U470" si="4420">AVERAGE(K470,O471)</f>
        <v>0.25950000000000001</v>
      </c>
      <c r="V470" s="17">
        <f>Q470*Q471/'Advanced - Home'!$S$33</f>
        <v>99.94821359036753</v>
      </c>
      <c r="W470" s="17">
        <f t="shared" ref="W470" si="4421">AVERAGE(V470:V471)</f>
        <v>99.946130130613739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0.13600000000000001</v>
      </c>
      <c r="K471" s="31">
        <f>VLOOKUP($C471,'Four Factors - Home'!$B:$O,10,FALSE)/100</f>
        <v>0.23100000000000001</v>
      </c>
      <c r="L471" s="31">
        <f>VLOOKUP($C471,'Four Factors - Home'!$B:$O,11,FALSE)/100</f>
        <v>0.50800000000000001</v>
      </c>
      <c r="M471" s="31">
        <f>VLOOKUP($C471,'Four Factors - Home'!$B:$O,12,FALSE)</f>
        <v>0.316</v>
      </c>
      <c r="N471" s="31">
        <f>VLOOKUP($C471,'Four Factors - Home'!$B:$O,13,FALSE)/100</f>
        <v>0.13</v>
      </c>
      <c r="O471" s="31">
        <f>VLOOKUP($C471,'Four Factors - Home'!$B:$O,14,FALSE)/100</f>
        <v>0.22800000000000001</v>
      </c>
      <c r="P471" s="17">
        <f>VLOOKUP($C471,'Advanced - Home'!B:T,18,FALSE)</f>
        <v>98.99</v>
      </c>
      <c r="Q471" s="17">
        <f>(P471+'Advanced - Home'!$S$33)/2</f>
        <v>98.882845567206857</v>
      </c>
      <c r="R471" s="31">
        <f t="shared" ref="R471" si="4429">AVERAGE(H471,L470)</f>
        <v>0.53350000000000009</v>
      </c>
      <c r="S471" s="31">
        <f t="shared" ref="S471" si="4430">AVERAGE(I471,M470)</f>
        <v>0.25950000000000001</v>
      </c>
      <c r="T471" s="31">
        <f t="shared" ref="T471" si="4431">AVERAGE(J471,N470)</f>
        <v>0.1305</v>
      </c>
      <c r="U471" s="31">
        <f t="shared" ref="U471" si="4432">AVERAGE(K471,O470)</f>
        <v>0.2215</v>
      </c>
      <c r="V471" s="17">
        <f>Q471*Q470/'Advanced - Road'!$S$33</f>
        <v>99.944046670859962</v>
      </c>
      <c r="W471" s="17">
        <f t="shared" ref="W471" si="4433">W470</f>
        <v>99.946130130613739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0.51</v>
      </c>
      <c r="I472" s="32">
        <f>VLOOKUP($C472,'Four Factors - Road'!$B:$O,8,FALSE)</f>
        <v>0.27700000000000002</v>
      </c>
      <c r="J472" s="32">
        <f>VLOOKUP($C472,'Four Factors - Road'!$B:$O,9,FALSE)/100</f>
        <v>0.157</v>
      </c>
      <c r="K472" s="32">
        <f>VLOOKUP($C472,'Four Factors - Road'!$B:$O,10,FALSE)/100</f>
        <v>0.29100000000000004</v>
      </c>
      <c r="L472" s="32">
        <f>VLOOKUP($C472,'Four Factors - Road'!$B:$O,11,FALSE)/100</f>
        <v>0.53600000000000003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0.21199999999999999</v>
      </c>
      <c r="P472" s="21">
        <f>VLOOKUP($C472,'Advanced - Road'!B:T,18,FALSE)</f>
        <v>100.9</v>
      </c>
      <c r="Q472" s="21">
        <f>(P472+'Advanced - Road'!$S$33)/2</f>
        <v>99.839904671115363</v>
      </c>
      <c r="R472" s="32">
        <f t="shared" ref="R472" si="4437">AVERAGE(H472,L473)</f>
        <v>0.51849999999999996</v>
      </c>
      <c r="S472" s="32">
        <f t="shared" ref="S472" si="4438">AVERAGE(I472,M473)</f>
        <v>0.28500000000000003</v>
      </c>
      <c r="T472" s="32">
        <f t="shared" ref="T472" si="4439">AVERAGE(J472,N473)</f>
        <v>0.15000000000000002</v>
      </c>
      <c r="U472" s="32">
        <f t="shared" ref="U472" si="4440">AVERAGE(K472,O473)</f>
        <v>0.26</v>
      </c>
      <c r="V472" s="21">
        <f>Q472*Q473/'Advanced - Home'!$S$33</f>
        <v>99.316479813536404</v>
      </c>
      <c r="W472" s="21">
        <f t="shared" ref="W472" si="4441">AVERAGE(V472:V473)</f>
        <v>99.314409522521231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1</v>
      </c>
      <c r="AA472" s="23">
        <f t="shared" ref="AA472" si="4443">Y472+Y473</f>
        <v>219</v>
      </c>
      <c r="AB472" s="22">
        <f t="shared" ref="AB472" si="4444">D472-Z472</f>
        <v>-1</v>
      </c>
      <c r="AC472" s="22">
        <f t="shared" ref="AC472" si="4445">AA472-E472</f>
        <v>219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0.52900000000000003</v>
      </c>
      <c r="I473" s="32">
        <f>VLOOKUP($C473,'Four Factors - Home'!$B:$O,8,FALSE)</f>
        <v>0.29299999999999998</v>
      </c>
      <c r="J473" s="32">
        <f>VLOOKUP($C473,'Four Factors - Home'!$B:$O,9,FALSE)/100</f>
        <v>0.154</v>
      </c>
      <c r="K473" s="32">
        <f>VLOOKUP($C473,'Four Factors - Home'!$B:$O,10,FALSE)/100</f>
        <v>0.20300000000000001</v>
      </c>
      <c r="L473" s="32">
        <f>VLOOKUP($C473,'Four Factors - Home'!$B:$O,11,FALSE)/100</f>
        <v>0.52700000000000002</v>
      </c>
      <c r="M473" s="32">
        <f>VLOOKUP($C473,'Four Factors - Home'!$B:$O,12,FALSE)</f>
        <v>0.29299999999999998</v>
      </c>
      <c r="N473" s="32">
        <f>VLOOKUP($C473,'Four Factors - Home'!$B:$O,13,FALSE)/100</f>
        <v>0.14300000000000002</v>
      </c>
      <c r="O473" s="32">
        <f>VLOOKUP($C473,'Four Factors - Home'!$B:$O,14,FALSE)/100</f>
        <v>0.22899999999999998</v>
      </c>
      <c r="P473" s="21">
        <f>VLOOKUP($C473,'Advanced - Home'!B:T,18,FALSE)</f>
        <v>97.74</v>
      </c>
      <c r="Q473" s="21">
        <f>(P473+'Advanced - Home'!$S$33)/2</f>
        <v>98.257845567206857</v>
      </c>
      <c r="R473" s="32">
        <f t="shared" ref="R473" si="4449">AVERAGE(H473,L472)</f>
        <v>0.53249999999999997</v>
      </c>
      <c r="S473" s="32">
        <f t="shared" ref="S473" si="4450">AVERAGE(I473,M472)</f>
        <v>0.27249999999999996</v>
      </c>
      <c r="T473" s="32">
        <f t="shared" ref="T473" si="4451">AVERAGE(J473,N472)</f>
        <v>0.13950000000000001</v>
      </c>
      <c r="U473" s="32">
        <f t="shared" ref="U473" si="4452">AVERAGE(K473,O472)</f>
        <v>0.20750000000000002</v>
      </c>
      <c r="V473" s="21">
        <f>Q473*Q472/'Advanced - Road'!$S$33</f>
        <v>99.312339231506058</v>
      </c>
      <c r="W473" s="21">
        <f t="shared" ref="W473" si="4453">W472</f>
        <v>99.314409522521231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110</v>
      </c>
      <c r="Z473" s="23">
        <f t="shared" ref="Z473" si="4454">-Z472</f>
        <v>-1</v>
      </c>
      <c r="AA473" s="23">
        <f t="shared" ref="AA473" si="4455">AA472</f>
        <v>219</v>
      </c>
      <c r="AB473" s="22"/>
      <c r="AC473" s="22"/>
      <c r="AD473" s="22">
        <f t="shared" si="3865"/>
        <v>110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0.51</v>
      </c>
      <c r="I474" s="31">
        <f>VLOOKUP($C474,'Four Factors - Road'!$B:$O,8,FALSE)</f>
        <v>0.27700000000000002</v>
      </c>
      <c r="J474" s="31">
        <f>VLOOKUP($C474,'Four Factors - Road'!$B:$O,9,FALSE)/100</f>
        <v>0.157</v>
      </c>
      <c r="K474" s="31">
        <f>VLOOKUP($C474,'Four Factors - Road'!$B:$O,10,FALSE)/100</f>
        <v>0.29100000000000004</v>
      </c>
      <c r="L474" s="31">
        <f>VLOOKUP($C474,'Four Factors - Road'!$B:$O,11,FALSE)/100</f>
        <v>0.53600000000000003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0.21199999999999999</v>
      </c>
      <c r="P474" s="17">
        <f>VLOOKUP($C474,'Advanced - Road'!B:T,18,FALSE)</f>
        <v>100.9</v>
      </c>
      <c r="Q474" s="17">
        <f>(P474+'Advanced - Road'!$S$33)/2</f>
        <v>99.839904671115363</v>
      </c>
      <c r="R474" s="31">
        <f t="shared" ref="R474" si="4457">AVERAGE(H474,L475)</f>
        <v>0.4995</v>
      </c>
      <c r="S474" s="31">
        <f t="shared" ref="S474" si="4458">AVERAGE(I474,M475)</f>
        <v>0.26500000000000001</v>
      </c>
      <c r="T474" s="31">
        <f t="shared" ref="T474" si="4459">AVERAGE(J474,N475)</f>
        <v>0.1535</v>
      </c>
      <c r="U474" s="31">
        <f t="shared" ref="U474" si="4460">AVERAGE(K474,O475)</f>
        <v>0.2525</v>
      </c>
      <c r="V474" s="17">
        <f>Q474*Q475/'Advanced - Home'!$S$33</f>
        <v>99.174971447526246</v>
      </c>
      <c r="W474" s="17">
        <f t="shared" ref="W474" si="4461">AVERAGE(V474:V475)</f>
        <v>99.172904106308522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0.53500000000000003</v>
      </c>
      <c r="I475" s="31">
        <f>VLOOKUP($C475,'Four Factors - Home'!$B:$O,8,FALSE)</f>
        <v>0.28199999999999997</v>
      </c>
      <c r="J475" s="31">
        <f>VLOOKUP($C475,'Four Factors - Home'!$B:$O,9,FALSE)/100</f>
        <v>0.13900000000000001</v>
      </c>
      <c r="K475" s="31">
        <f>VLOOKUP($C475,'Four Factors - Home'!$B:$O,10,FALSE)/100</f>
        <v>0.22500000000000001</v>
      </c>
      <c r="L475" s="31">
        <f>VLOOKUP($C475,'Four Factors - Home'!$B:$O,11,FALSE)/100</f>
        <v>0.48899999999999999</v>
      </c>
      <c r="M475" s="31">
        <f>VLOOKUP($C475,'Four Factors - Home'!$B:$O,12,FALSE)</f>
        <v>0.253</v>
      </c>
      <c r="N475" s="31">
        <f>VLOOKUP($C475,'Four Factors - Home'!$B:$O,13,FALSE)/100</f>
        <v>0.15</v>
      </c>
      <c r="O475" s="31">
        <f>VLOOKUP($C475,'Four Factors - Home'!$B:$O,14,FALSE)/100</f>
        <v>0.214</v>
      </c>
      <c r="P475" s="17">
        <f>VLOOKUP($C475,'Advanced - Home'!B:T,18,FALSE)</f>
        <v>97.46</v>
      </c>
      <c r="Q475" s="17">
        <f>(P475+'Advanced - Home'!$S$33)/2</f>
        <v>98.117845567206857</v>
      </c>
      <c r="R475" s="31">
        <f t="shared" ref="R475" si="4469">AVERAGE(H475,L474)</f>
        <v>0.53550000000000009</v>
      </c>
      <c r="S475" s="31">
        <f t="shared" ref="S475" si="4470">AVERAGE(I475,M474)</f>
        <v>0.26700000000000002</v>
      </c>
      <c r="T475" s="31">
        <f t="shared" ref="T475" si="4471">AVERAGE(J475,N474)</f>
        <v>0.13200000000000001</v>
      </c>
      <c r="U475" s="31">
        <f t="shared" ref="U475" si="4472">AVERAGE(K475,O474)</f>
        <v>0.2185</v>
      </c>
      <c r="V475" s="17">
        <f>Q475*Q474/'Advanced - Road'!$S$33</f>
        <v>99.170836765090797</v>
      </c>
      <c r="W475" s="17">
        <f t="shared" ref="W475" si="4473">W474</f>
        <v>99.172904106308522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0.51</v>
      </c>
      <c r="I476" s="32">
        <f>VLOOKUP($C476,'Four Factors - Road'!$B:$O,8,FALSE)</f>
        <v>0.27700000000000002</v>
      </c>
      <c r="J476" s="32">
        <f>VLOOKUP($C476,'Four Factors - Road'!$B:$O,9,FALSE)/100</f>
        <v>0.157</v>
      </c>
      <c r="K476" s="32">
        <f>VLOOKUP($C476,'Four Factors - Road'!$B:$O,10,FALSE)/100</f>
        <v>0.29100000000000004</v>
      </c>
      <c r="L476" s="32">
        <f>VLOOKUP($C476,'Four Factors - Road'!$B:$O,11,FALSE)/100</f>
        <v>0.53600000000000003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0.21199999999999999</v>
      </c>
      <c r="P476" s="21">
        <f>VLOOKUP($C476,'Advanced - Road'!B:T,18,FALSE)</f>
        <v>100.9</v>
      </c>
      <c r="Q476" s="21">
        <f>(P476+'Advanced - Road'!$S$33)/2</f>
        <v>99.839904671115363</v>
      </c>
      <c r="R476" s="32">
        <f t="shared" ref="R476" si="4477">AVERAGE(H476,L477)</f>
        <v>0.50649999999999995</v>
      </c>
      <c r="S476" s="32">
        <f t="shared" ref="S476" si="4478">AVERAGE(I476,M477)</f>
        <v>0.27300000000000002</v>
      </c>
      <c r="T476" s="32">
        <f t="shared" ref="T476" si="4479">AVERAGE(J476,N477)</f>
        <v>0.14949999999999999</v>
      </c>
      <c r="U476" s="32">
        <f t="shared" ref="U476" si="4480">AVERAGE(K476,O477)</f>
        <v>0.26500000000000001</v>
      </c>
      <c r="V476" s="21">
        <f>Q476*Q477/'Advanced - Home'!$S$33</f>
        <v>99.195186928384842</v>
      </c>
      <c r="W476" s="21">
        <f t="shared" ref="W476" si="4481">AVERAGE(V476:V477)</f>
        <v>99.193119165767484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</v>
      </c>
      <c r="J477" s="32">
        <f>VLOOKUP($C477,'Four Factors - Home'!$B:$O,9,FALSE)/100</f>
        <v>0.129</v>
      </c>
      <c r="K477" s="32">
        <f>VLOOKUP($C477,'Four Factors - Home'!$B:$O,10,FALSE)/100</f>
        <v>0.26700000000000002</v>
      </c>
      <c r="L477" s="32">
        <f>VLOOKUP($C477,'Four Factors - Home'!$B:$O,11,FALSE)/100</f>
        <v>0.503</v>
      </c>
      <c r="M477" s="32">
        <f>VLOOKUP($C477,'Four Factors - Home'!$B:$O,12,FALSE)</f>
        <v>0.26900000000000002</v>
      </c>
      <c r="N477" s="32">
        <f>VLOOKUP($C477,'Four Factors - Home'!$B:$O,13,FALSE)/100</f>
        <v>0.14199999999999999</v>
      </c>
      <c r="O477" s="32">
        <f>VLOOKUP($C477,'Four Factors - Home'!$B:$O,14,FALSE)/100</f>
        <v>0.23899999999999999</v>
      </c>
      <c r="P477" s="21">
        <f>VLOOKUP($C477,'Advanced - Home'!B:T,18,FALSE)</f>
        <v>97.5</v>
      </c>
      <c r="Q477" s="21">
        <f>(P477+'Advanced - Home'!$S$33)/2</f>
        <v>98.137845567206853</v>
      </c>
      <c r="R477" s="32">
        <f t="shared" ref="R477" si="4489">AVERAGE(H477,L476)</f>
        <v>0.53100000000000003</v>
      </c>
      <c r="S477" s="32">
        <f t="shared" ref="S477" si="4490">AVERAGE(I477,M476)</f>
        <v>0.28100000000000003</v>
      </c>
      <c r="T477" s="32">
        <f t="shared" ref="T477" si="4491">AVERAGE(J477,N476)</f>
        <v>0.127</v>
      </c>
      <c r="U477" s="32">
        <f t="shared" ref="U477" si="4492">AVERAGE(K477,O476)</f>
        <v>0.23949999999999999</v>
      </c>
      <c r="V477" s="21">
        <f>Q477*Q476/'Advanced - Road'!$S$33</f>
        <v>99.191051403150112</v>
      </c>
      <c r="W477" s="21">
        <f t="shared" ref="W477" si="4493">W476</f>
        <v>99.193119165767484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0.51</v>
      </c>
      <c r="I478" s="31">
        <f>VLOOKUP($C478,'Four Factors - Road'!$B:$O,8,FALSE)</f>
        <v>0.27700000000000002</v>
      </c>
      <c r="J478" s="31">
        <f>VLOOKUP($C478,'Four Factors - Road'!$B:$O,9,FALSE)/100</f>
        <v>0.157</v>
      </c>
      <c r="K478" s="31">
        <f>VLOOKUP($C478,'Four Factors - Road'!$B:$O,10,FALSE)/100</f>
        <v>0.29100000000000004</v>
      </c>
      <c r="L478" s="31">
        <f>VLOOKUP($C478,'Four Factors - Road'!$B:$O,11,FALSE)/100</f>
        <v>0.53600000000000003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0.21199999999999999</v>
      </c>
      <c r="P478" s="17">
        <f>VLOOKUP($C478,'Advanced - Road'!B:T,18,FALSE)</f>
        <v>100.9</v>
      </c>
      <c r="Q478" s="17">
        <f>(P478+'Advanced - Road'!$S$33)/2</f>
        <v>99.839904671115363</v>
      </c>
      <c r="R478" s="31">
        <f t="shared" ref="R478" si="4497">AVERAGE(H478,L479)</f>
        <v>0.49850000000000005</v>
      </c>
      <c r="S478" s="31">
        <f t="shared" ref="S478" si="4498">AVERAGE(I478,M479)</f>
        <v>0.25700000000000001</v>
      </c>
      <c r="T478" s="31">
        <f t="shared" ref="T478" si="4499">AVERAGE(J478,N479)</f>
        <v>0.14550000000000002</v>
      </c>
      <c r="U478" s="31">
        <f t="shared" ref="U478" si="4500">AVERAGE(K478,O479)</f>
        <v>0.24850000000000003</v>
      </c>
      <c r="V478" s="17">
        <f>Q478*Q479/'Advanced - Home'!$S$33</f>
        <v>97.29493172767684</v>
      </c>
      <c r="W478" s="17">
        <f t="shared" ref="W478" si="4501">AVERAGE(V478:V479)</f>
        <v>97.292903576625207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104</v>
      </c>
      <c r="Z478" s="19">
        <f t="shared" ref="Z478" si="4503">Y479-Y478</f>
        <v>5</v>
      </c>
      <c r="AA478" s="19">
        <f t="shared" ref="AA478" si="4504">Y478+Y479</f>
        <v>213</v>
      </c>
      <c r="AB478" s="4">
        <f t="shared" ref="AB478" si="4505">D478-Z478</f>
        <v>-5</v>
      </c>
      <c r="AC478" s="4">
        <f t="shared" ref="AC478" si="4506">AA478-E478</f>
        <v>213</v>
      </c>
      <c r="AD478" s="4">
        <f t="shared" ref="AD478:AD541" si="4507">Y478-X478</f>
        <v>104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0.52600000000000002</v>
      </c>
      <c r="I479" s="31">
        <f>VLOOKUP($C479,'Four Factors - Home'!$B:$O,8,FALSE)</f>
        <v>0.307</v>
      </c>
      <c r="J479" s="31">
        <f>VLOOKUP($C479,'Four Factors - Home'!$B:$O,9,FALSE)/100</f>
        <v>0.14499999999999999</v>
      </c>
      <c r="K479" s="31">
        <f>VLOOKUP($C479,'Four Factors - Home'!$B:$O,10,FALSE)/100</f>
        <v>0.217</v>
      </c>
      <c r="L479" s="31">
        <f>VLOOKUP($C479,'Four Factors - Home'!$B:$O,11,FALSE)/100</f>
        <v>0.48700000000000004</v>
      </c>
      <c r="M479" s="31">
        <f>VLOOKUP($C479,'Four Factors - Home'!$B:$O,12,FALSE)</f>
        <v>0.23699999999999999</v>
      </c>
      <c r="N479" s="31">
        <f>VLOOKUP($C479,'Four Factors - Home'!$B:$O,13,FALSE)/100</f>
        <v>0.13400000000000001</v>
      </c>
      <c r="O479" s="31">
        <f>VLOOKUP($C479,'Four Factors - Home'!$B:$O,14,FALSE)/100</f>
        <v>0.20600000000000002</v>
      </c>
      <c r="P479" s="17">
        <f>VLOOKUP($C479,'Advanced - Home'!B:T,18,FALSE)</f>
        <v>93.74</v>
      </c>
      <c r="Q479" s="17">
        <f>(P479+'Advanced - Home'!$S$33)/2</f>
        <v>96.257845567206857</v>
      </c>
      <c r="R479" s="31">
        <f t="shared" ref="R479" si="4511">AVERAGE(H479,L478)</f>
        <v>0.53100000000000003</v>
      </c>
      <c r="S479" s="31">
        <f t="shared" ref="S479" si="4512">AVERAGE(I479,M478)</f>
        <v>0.27949999999999997</v>
      </c>
      <c r="T479" s="31">
        <f t="shared" ref="T479" si="4513">AVERAGE(J479,N478)</f>
        <v>0.13500000000000001</v>
      </c>
      <c r="U479" s="31">
        <f t="shared" ref="U479" si="4514">AVERAGE(K479,O478)</f>
        <v>0.2145</v>
      </c>
      <c r="V479" s="17">
        <f>Q479*Q478/'Advanced - Road'!$S$33</f>
        <v>97.290875425573589</v>
      </c>
      <c r="W479" s="17">
        <f t="shared" ref="W479" si="4515">W478</f>
        <v>97.292903576625207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109</v>
      </c>
      <c r="Z479" s="19">
        <f t="shared" ref="Z479" si="4516">-Z478</f>
        <v>-5</v>
      </c>
      <c r="AA479" s="19">
        <f t="shared" ref="AA479" si="4517">AA478</f>
        <v>213</v>
      </c>
      <c r="AB479" s="4"/>
      <c r="AC479" s="4"/>
      <c r="AD479" s="4">
        <f t="shared" si="4507"/>
        <v>109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0.51</v>
      </c>
      <c r="I480" s="32">
        <f>VLOOKUP($C480,'Four Factors - Road'!$B:$O,8,FALSE)</f>
        <v>0.27700000000000002</v>
      </c>
      <c r="J480" s="32">
        <f>VLOOKUP($C480,'Four Factors - Road'!$B:$O,9,FALSE)/100</f>
        <v>0.157</v>
      </c>
      <c r="K480" s="32">
        <f>VLOOKUP($C480,'Four Factors - Road'!$B:$O,10,FALSE)/100</f>
        <v>0.29100000000000004</v>
      </c>
      <c r="L480" s="32">
        <f>VLOOKUP($C480,'Four Factors - Road'!$B:$O,11,FALSE)/100</f>
        <v>0.53600000000000003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0.21199999999999999</v>
      </c>
      <c r="P480" s="21">
        <f>VLOOKUP($C480,'Advanced - Road'!B:T,18,FALSE)</f>
        <v>100.9</v>
      </c>
      <c r="Q480" s="21">
        <f>(P480+'Advanced - Road'!$S$33)/2</f>
        <v>99.839904671115363</v>
      </c>
      <c r="R480" s="32">
        <f t="shared" ref="R480" si="4519">AVERAGE(H480,L481)</f>
        <v>0.51449999999999996</v>
      </c>
      <c r="S480" s="32">
        <f t="shared" ref="S480" si="4520">AVERAGE(I480,M481)</f>
        <v>0.28349999999999997</v>
      </c>
      <c r="T480" s="32">
        <f t="shared" ref="T480" si="4521">AVERAGE(J480,N481)</f>
        <v>0.1595</v>
      </c>
      <c r="U480" s="32">
        <f t="shared" ref="U480" si="4522">AVERAGE(K480,O481)</f>
        <v>0.27300000000000002</v>
      </c>
      <c r="V480" s="21">
        <f>Q480*Q481/'Advanced - Home'!$S$33</f>
        <v>100.09982969680701</v>
      </c>
      <c r="W480" s="21">
        <f t="shared" ref="W480" si="4523">AVERAGE(V480:V481)</f>
        <v>100.09774307655596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0.25900000000000001</v>
      </c>
      <c r="J481" s="32">
        <f>VLOOKUP($C481,'Four Factors - Home'!$B:$O,9,FALSE)/100</f>
        <v>0.14699999999999999</v>
      </c>
      <c r="K481" s="32">
        <f>VLOOKUP($C481,'Four Factors - Home'!$B:$O,10,FALSE)/100</f>
        <v>0.25</v>
      </c>
      <c r="L481" s="32">
        <f>VLOOKUP($C481,'Four Factors - Home'!$B:$O,11,FALSE)/100</f>
        <v>0.51900000000000002</v>
      </c>
      <c r="M481" s="32">
        <f>VLOOKUP($C481,'Four Factors - Home'!$B:$O,12,FALSE)</f>
        <v>0.28999999999999998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0.255</v>
      </c>
      <c r="P481" s="21">
        <f>VLOOKUP($C481,'Advanced - Home'!B:T,18,FALSE)</f>
        <v>99.29</v>
      </c>
      <c r="Q481" s="21">
        <f>(P481+'Advanced - Home'!$S$33)/2</f>
        <v>99.032845567206863</v>
      </c>
      <c r="R481" s="32">
        <f t="shared" ref="R481" si="4531">AVERAGE(H481,L480)</f>
        <v>0.53800000000000003</v>
      </c>
      <c r="S481" s="32">
        <f t="shared" ref="S481" si="4532">AVERAGE(I481,M480)</f>
        <v>0.2555</v>
      </c>
      <c r="T481" s="32">
        <f t="shared" ref="T481" si="4533">AVERAGE(J481,N480)</f>
        <v>0.13600000000000001</v>
      </c>
      <c r="U481" s="32">
        <f t="shared" ref="U481" si="4534">AVERAGE(K481,O480)</f>
        <v>0.23099999999999998</v>
      </c>
      <c r="V481" s="21">
        <f>Q481*Q480/'Advanced - Road'!$S$33</f>
        <v>100.09565645630491</v>
      </c>
      <c r="W481" s="21">
        <f t="shared" ref="W481" si="4535">W480</f>
        <v>100.09774307655596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</v>
      </c>
      <c r="I482" s="31">
        <f>VLOOKUP($C482,'Four Factors - Road'!$B:$O,8,FALSE)</f>
        <v>0.218</v>
      </c>
      <c r="J482" s="31">
        <f>VLOOKUP($C482,'Four Factors - Road'!$B:$O,9,FALSE)/100</f>
        <v>0.121</v>
      </c>
      <c r="K482" s="31">
        <f>VLOOKUP($C482,'Four Factors - Road'!$B:$O,10,FALSE)/100</f>
        <v>0.22899999999999998</v>
      </c>
      <c r="L482" s="31">
        <f>VLOOKUP($C482,'Four Factors - Road'!$B:$O,11,FALSE)/100</f>
        <v>0.54100000000000004</v>
      </c>
      <c r="M482" s="31">
        <f>VLOOKUP($C482,'Four Factors - Road'!$B:$O,12,FALSE)</f>
        <v>0.248</v>
      </c>
      <c r="N482" s="31">
        <f>VLOOKUP($C482,'Four Factors - Road'!$B:$O,13,FALSE)/100</f>
        <v>0.126</v>
      </c>
      <c r="O482" s="31">
        <f>VLOOKUP($C482,'Four Factors - Road'!$B:$O,14,FALSE)/100</f>
        <v>0.191</v>
      </c>
      <c r="P482" s="17">
        <f>VLOOKUP($C482,'Advanced - Road'!B:T,18,FALSE)</f>
        <v>95.94</v>
      </c>
      <c r="Q482" s="17">
        <f>(P482+'Advanced - Road'!$S$33)/2</f>
        <v>97.359904671115345</v>
      </c>
      <c r="R482" s="31">
        <f t="shared" ref="R482" si="4539">AVERAGE(H482,L483)</f>
        <v>0.50649999999999995</v>
      </c>
      <c r="S482" s="31">
        <f t="shared" ref="S482" si="4540">AVERAGE(I482,M483)</f>
        <v>0.2205</v>
      </c>
      <c r="T482" s="31">
        <f t="shared" ref="T482" si="4541">AVERAGE(J482,N483)</f>
        <v>0.14050000000000001</v>
      </c>
      <c r="U482" s="31">
        <f t="shared" ref="U482" si="4542">AVERAGE(K482,O483)</f>
        <v>0.23849999999999999</v>
      </c>
      <c r="V482" s="17">
        <f>Q482*Q483/'Advanced - Home'!$S$33</f>
        <v>97.583803220124395</v>
      </c>
      <c r="W482" s="17">
        <f t="shared" ref="W482" si="4543">AVERAGE(V482:V483)</f>
        <v>97.581769047433085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4</v>
      </c>
      <c r="AA482" s="19">
        <f t="shared" ref="AA482" si="4545">Y482+Y483</f>
        <v>212</v>
      </c>
      <c r="AB482" s="4">
        <f t="shared" ref="AB482" si="4546">D482-Z482</f>
        <v>-4</v>
      </c>
      <c r="AC482" s="4">
        <f t="shared" ref="AC482" si="4547">AA482-E482</f>
        <v>212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0.51200000000000001</v>
      </c>
      <c r="I483" s="31">
        <f>VLOOKUP($C483,'Four Factors - Home'!$B:$O,8,FALSE)</f>
        <v>0.30199999999999999</v>
      </c>
      <c r="J483" s="31">
        <f>VLOOKUP($C483,'Four Factors - Home'!$B:$O,9,FALSE)/100</f>
        <v>0.152</v>
      </c>
      <c r="K483" s="31">
        <f>VLOOKUP($C483,'Four Factors - Home'!$B:$O,10,FALSE)/100</f>
        <v>0.247</v>
      </c>
      <c r="L483" s="31">
        <f>VLOOKUP($C483,'Four Factors - Home'!$B:$O,11,FALSE)/100</f>
        <v>0.52300000000000002</v>
      </c>
      <c r="M483" s="31">
        <f>VLOOKUP($C483,'Four Factors - Home'!$B:$O,12,FALSE)</f>
        <v>0.223</v>
      </c>
      <c r="N483" s="31">
        <f>VLOOKUP($C483,'Four Factors - Home'!$B:$O,13,FALSE)/100</f>
        <v>0.16</v>
      </c>
      <c r="O483" s="31">
        <f>VLOOKUP($C483,'Four Factors - Home'!$B:$O,14,FALSE)/100</f>
        <v>0.248</v>
      </c>
      <c r="P483" s="17">
        <f>VLOOKUP($C483,'Advanced - Home'!B:T,18,FALSE)</f>
        <v>99.23</v>
      </c>
      <c r="Q483" s="17">
        <f>(P483+'Advanced - Home'!$S$33)/2</f>
        <v>99.002845567206862</v>
      </c>
      <c r="R483" s="31">
        <f t="shared" ref="R483" si="4551">AVERAGE(H483,L482)</f>
        <v>0.52649999999999997</v>
      </c>
      <c r="S483" s="31">
        <f t="shared" ref="S483" si="4552">AVERAGE(I483,M482)</f>
        <v>0.27500000000000002</v>
      </c>
      <c r="T483" s="31">
        <f t="shared" ref="T483" si="4553">AVERAGE(J483,N482)</f>
        <v>0.13900000000000001</v>
      </c>
      <c r="U483" s="31">
        <f t="shared" ref="U483" si="4554">AVERAGE(K483,O482)</f>
        <v>0.219</v>
      </c>
      <c r="V483" s="17">
        <f>Q483*Q482/'Advanced - Road'!$S$33</f>
        <v>97.579734874741789</v>
      </c>
      <c r="W483" s="17">
        <f t="shared" ref="W483" si="4555">W482</f>
        <v>97.581769047433085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108</v>
      </c>
      <c r="Z483" s="19">
        <f t="shared" ref="Z483" si="4556">-Z482</f>
        <v>-4</v>
      </c>
      <c r="AA483" s="19">
        <f t="shared" ref="AA483" si="4557">AA482</f>
        <v>212</v>
      </c>
      <c r="AB483" s="4"/>
      <c r="AC483" s="4"/>
      <c r="AD483" s="4">
        <f t="shared" si="4507"/>
        <v>108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</v>
      </c>
      <c r="I484" s="32">
        <f>VLOOKUP($C484,'Four Factors - Road'!$B:$O,8,FALSE)</f>
        <v>0.218</v>
      </c>
      <c r="J484" s="32">
        <f>VLOOKUP($C484,'Four Factors - Road'!$B:$O,9,FALSE)/100</f>
        <v>0.121</v>
      </c>
      <c r="K484" s="32">
        <f>VLOOKUP($C484,'Four Factors - Road'!$B:$O,10,FALSE)/100</f>
        <v>0.22899999999999998</v>
      </c>
      <c r="L484" s="32">
        <f>VLOOKUP($C484,'Four Factors - Road'!$B:$O,11,FALSE)/100</f>
        <v>0.54100000000000004</v>
      </c>
      <c r="M484" s="32">
        <f>VLOOKUP($C484,'Four Factors - Road'!$B:$O,12,FALSE)</f>
        <v>0.248</v>
      </c>
      <c r="N484" s="32">
        <f>VLOOKUP($C484,'Four Factors - Road'!$B:$O,13,FALSE)/100</f>
        <v>0.126</v>
      </c>
      <c r="O484" s="32">
        <f>VLOOKUP($C484,'Four Factors - Road'!$B:$O,14,FALSE)/100</f>
        <v>0.191</v>
      </c>
      <c r="P484" s="21">
        <f>VLOOKUP($C484,'Advanced - Road'!B:T,18,FALSE)</f>
        <v>95.94</v>
      </c>
      <c r="Q484" s="21">
        <f>(P484+'Advanced - Road'!$S$33)/2</f>
        <v>97.359904671115345</v>
      </c>
      <c r="R484" s="32">
        <f t="shared" ref="R484" si="4559">AVERAGE(H484,L485)</f>
        <v>0.499</v>
      </c>
      <c r="S484" s="32">
        <f t="shared" ref="S484" si="4560">AVERAGE(I484,M485)</f>
        <v>0.2475</v>
      </c>
      <c r="T484" s="32">
        <f t="shared" ref="T484" si="4561">AVERAGE(J484,N485)</f>
        <v>0.124</v>
      </c>
      <c r="U484" s="32">
        <f t="shared" ref="U484" si="4562">AVERAGE(K484,O485)</f>
        <v>0.23599999999999999</v>
      </c>
      <c r="V484" s="21">
        <f>Q484*Q485/'Advanced - Home'!$S$33</f>
        <v>99.377716524768374</v>
      </c>
      <c r="W484" s="21">
        <f t="shared" ref="W484" si="4563">AVERAGE(V484:V485)</f>
        <v>99.375644957249918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0.499</v>
      </c>
      <c r="I485" s="32">
        <f>VLOOKUP($C485,'Four Factors - Home'!$B:$O,8,FALSE)</f>
        <v>0.28399999999999997</v>
      </c>
      <c r="J485" s="32">
        <f>VLOOKUP($C485,'Four Factors - Home'!$B:$O,9,FALSE)/100</f>
        <v>0.16600000000000001</v>
      </c>
      <c r="K485" s="32">
        <f>VLOOKUP($C485,'Four Factors - Home'!$B:$O,10,FALSE)/100</f>
        <v>0.20399999999999999</v>
      </c>
      <c r="L485" s="32">
        <f>VLOOKUP($C485,'Four Factors - Home'!$B:$O,11,FALSE)/100</f>
        <v>0.50800000000000001</v>
      </c>
      <c r="M485" s="32">
        <f>VLOOKUP($C485,'Four Factors - Home'!$B:$O,12,FALSE)</f>
        <v>0.27700000000000002</v>
      </c>
      <c r="N485" s="32">
        <f>VLOOKUP($C485,'Four Factors - Home'!$B:$O,13,FALSE)/100</f>
        <v>0.127</v>
      </c>
      <c r="O485" s="32">
        <f>VLOOKUP($C485,'Four Factors - Home'!$B:$O,14,FALSE)/100</f>
        <v>0.24299999999999999</v>
      </c>
      <c r="P485" s="21">
        <f>VLOOKUP($C485,'Advanced - Home'!B:T,18,FALSE)</f>
        <v>102.87</v>
      </c>
      <c r="Q485" s="21">
        <f>(P485+'Advanced - Home'!$S$33)/2</f>
        <v>100.82284556720685</v>
      </c>
      <c r="R485" s="32">
        <f t="shared" ref="R485" si="4571">AVERAGE(H485,L484)</f>
        <v>0.52</v>
      </c>
      <c r="S485" s="32">
        <f t="shared" ref="S485" si="4572">AVERAGE(I485,M484)</f>
        <v>0.26600000000000001</v>
      </c>
      <c r="T485" s="32">
        <f t="shared" ref="T485" si="4573">AVERAGE(J485,N484)</f>
        <v>0.14600000000000002</v>
      </c>
      <c r="U485" s="32">
        <f t="shared" ref="U485" si="4574">AVERAGE(K485,O484)</f>
        <v>0.19750000000000001</v>
      </c>
      <c r="V485" s="21">
        <f>Q485*Q484/'Advanced - Road'!$S$33</f>
        <v>99.373573389731462</v>
      </c>
      <c r="W485" s="21">
        <f t="shared" ref="W485" si="4575">W484</f>
        <v>99.375644957249918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</v>
      </c>
      <c r="I486" s="31">
        <f>VLOOKUP($C486,'Four Factors - Road'!$B:$O,8,FALSE)</f>
        <v>0.218</v>
      </c>
      <c r="J486" s="31">
        <f>VLOOKUP($C486,'Four Factors - Road'!$B:$O,9,FALSE)/100</f>
        <v>0.121</v>
      </c>
      <c r="K486" s="31">
        <f>VLOOKUP($C486,'Four Factors - Road'!$B:$O,10,FALSE)/100</f>
        <v>0.22899999999999998</v>
      </c>
      <c r="L486" s="31">
        <f>VLOOKUP($C486,'Four Factors - Road'!$B:$O,11,FALSE)/100</f>
        <v>0.54100000000000004</v>
      </c>
      <c r="M486" s="31">
        <f>VLOOKUP($C486,'Four Factors - Road'!$B:$O,12,FALSE)</f>
        <v>0.248</v>
      </c>
      <c r="N486" s="31">
        <f>VLOOKUP($C486,'Four Factors - Road'!$B:$O,13,FALSE)/100</f>
        <v>0.126</v>
      </c>
      <c r="O486" s="31">
        <f>VLOOKUP($C486,'Four Factors - Road'!$B:$O,14,FALSE)/100</f>
        <v>0.191</v>
      </c>
      <c r="P486" s="17">
        <f>VLOOKUP($C486,'Advanced - Road'!B:T,18,FALSE)</f>
        <v>95.94</v>
      </c>
      <c r="Q486" s="17">
        <f>(P486+'Advanced - Road'!$S$33)/2</f>
        <v>97.359904671115345</v>
      </c>
      <c r="R486" s="31">
        <f t="shared" ref="R486" si="4579">AVERAGE(H486,L487)</f>
        <v>0.4945</v>
      </c>
      <c r="S486" s="31">
        <f t="shared" ref="S486" si="4580">AVERAGE(I486,M487)</f>
        <v>0.23749999999999999</v>
      </c>
      <c r="T486" s="31">
        <f t="shared" ref="T486" si="4581">AVERAGE(J486,N487)</f>
        <v>0.129</v>
      </c>
      <c r="U486" s="31">
        <f t="shared" ref="U486" si="4582">AVERAGE(K486,O487)</f>
        <v>0.24099999999999999</v>
      </c>
      <c r="V486" s="17">
        <f>Q486*Q487/'Advanced - Home'!$S$33</f>
        <v>97.800649883323118</v>
      </c>
      <c r="W486" s="17">
        <f t="shared" ref="W486" si="4583">AVERAGE(V486:V487)</f>
        <v>97.798611190377983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0.53100000000000003</v>
      </c>
      <c r="I487" s="31">
        <f>VLOOKUP($C487,'Four Factors - Home'!$B:$O,8,FALSE)</f>
        <v>0.26100000000000001</v>
      </c>
      <c r="J487" s="31">
        <f>VLOOKUP($C487,'Four Factors - Home'!$B:$O,9,FALSE)/100</f>
        <v>0.14000000000000001</v>
      </c>
      <c r="K487" s="31">
        <f>VLOOKUP($C487,'Four Factors - Home'!$B:$O,10,FALSE)/100</f>
        <v>0.22899999999999998</v>
      </c>
      <c r="L487" s="31">
        <f>VLOOKUP($C487,'Four Factors - Home'!$B:$O,11,FALSE)/100</f>
        <v>0.499</v>
      </c>
      <c r="M487" s="31">
        <f>VLOOKUP($C487,'Four Factors - Home'!$B:$O,12,FALSE)</f>
        <v>0.25700000000000001</v>
      </c>
      <c r="N487" s="31">
        <f>VLOOKUP($C487,'Four Factors - Home'!$B:$O,13,FALSE)/100</f>
        <v>0.13699999999999998</v>
      </c>
      <c r="O487" s="31">
        <f>VLOOKUP($C487,'Four Factors - Home'!$B:$O,14,FALSE)/100</f>
        <v>0.253</v>
      </c>
      <c r="P487" s="17">
        <f>VLOOKUP($C487,'Advanced - Home'!B:T,18,FALSE)</f>
        <v>99.67</v>
      </c>
      <c r="Q487" s="17">
        <f>(P487+'Advanced - Home'!$S$33)/2</f>
        <v>99.222845567206861</v>
      </c>
      <c r="R487" s="31">
        <f t="shared" ref="R487" si="4591">AVERAGE(H487,L486)</f>
        <v>0.53600000000000003</v>
      </c>
      <c r="S487" s="31">
        <f t="shared" ref="S487" si="4592">AVERAGE(I487,M486)</f>
        <v>0.2545</v>
      </c>
      <c r="T487" s="31">
        <f t="shared" ref="T487" si="4593">AVERAGE(J487,N486)</f>
        <v>0.13300000000000001</v>
      </c>
      <c r="U487" s="31">
        <f t="shared" ref="U487" si="4594">AVERAGE(K487,O486)</f>
        <v>0.21</v>
      </c>
      <c r="V487" s="17">
        <f>Q487*Q486/'Advanced - Road'!$S$33</f>
        <v>97.796572497432848</v>
      </c>
      <c r="W487" s="17">
        <f t="shared" ref="W487" si="4595">W486</f>
        <v>97.798611190377983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</v>
      </c>
      <c r="I488" s="32">
        <f>VLOOKUP($C488,'Four Factors - Road'!$B:$O,8,FALSE)</f>
        <v>0.218</v>
      </c>
      <c r="J488" s="32">
        <f>VLOOKUP($C488,'Four Factors - Road'!$B:$O,9,FALSE)/100</f>
        <v>0.121</v>
      </c>
      <c r="K488" s="32">
        <f>VLOOKUP($C488,'Four Factors - Road'!$B:$O,10,FALSE)/100</f>
        <v>0.22899999999999998</v>
      </c>
      <c r="L488" s="32">
        <f>VLOOKUP($C488,'Four Factors - Road'!$B:$O,11,FALSE)/100</f>
        <v>0.54100000000000004</v>
      </c>
      <c r="M488" s="32">
        <f>VLOOKUP($C488,'Four Factors - Road'!$B:$O,12,FALSE)</f>
        <v>0.248</v>
      </c>
      <c r="N488" s="32">
        <f>VLOOKUP($C488,'Four Factors - Road'!$B:$O,13,FALSE)/100</f>
        <v>0.126</v>
      </c>
      <c r="O488" s="32">
        <f>VLOOKUP($C488,'Four Factors - Road'!$B:$O,14,FALSE)/100</f>
        <v>0.191</v>
      </c>
      <c r="P488" s="21">
        <f>VLOOKUP($C488,'Advanced - Road'!B:T,18,FALSE)</f>
        <v>95.94</v>
      </c>
      <c r="Q488" s="21">
        <f>(P488+'Advanced - Road'!$S$33)/2</f>
        <v>97.359904671115345</v>
      </c>
      <c r="R488" s="32">
        <f t="shared" ref="R488" si="4599">AVERAGE(H488,L489)</f>
        <v>0.497</v>
      </c>
      <c r="S488" s="32">
        <f t="shared" ref="S488" si="4600">AVERAGE(I488,M489)</f>
        <v>0.20800000000000002</v>
      </c>
      <c r="T488" s="32">
        <f t="shared" ref="T488" si="4601">AVERAGE(J488,N489)</f>
        <v>0.126</v>
      </c>
      <c r="U488" s="32">
        <f t="shared" ref="U488" si="4602">AVERAGE(K488,O489)</f>
        <v>0.2135</v>
      </c>
      <c r="V488" s="21">
        <f>Q488*Q489/'Advanced - Home'!$S$33</f>
        <v>97.120539894199851</v>
      </c>
      <c r="W488" s="21">
        <f t="shared" ref="W488" si="4603">AVERAGE(V488:V489)</f>
        <v>97.118515378414457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102</v>
      </c>
      <c r="Z488" s="23">
        <f t="shared" ref="Z488" si="4604">Y489-Y488</f>
        <v>6</v>
      </c>
      <c r="AA488" s="23">
        <f t="shared" ref="AA488" si="4605">Y488+Y489</f>
        <v>210</v>
      </c>
      <c r="AB488" s="22">
        <f t="shared" ref="AB488" si="4606">D488-Z488</f>
        <v>-6</v>
      </c>
      <c r="AC488" s="22">
        <f t="shared" ref="AC488" si="4607">AA488-E488</f>
        <v>210</v>
      </c>
      <c r="AD488" s="22">
        <f t="shared" si="4507"/>
        <v>102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0.504</v>
      </c>
      <c r="I489" s="32">
        <f>VLOOKUP($C489,'Four Factors - Home'!$B:$O,8,FALSE)</f>
        <v>0.29599999999999999</v>
      </c>
      <c r="J489" s="32">
        <f>VLOOKUP($C489,'Four Factors - Home'!$B:$O,9,FALSE)/100</f>
        <v>0.114</v>
      </c>
      <c r="K489" s="32">
        <f>VLOOKUP($C489,'Four Factors - Home'!$B:$O,10,FALSE)/100</f>
        <v>0.20499999999999999</v>
      </c>
      <c r="L489" s="32">
        <f>VLOOKUP($C489,'Four Factors - Home'!$B:$O,11,FALSE)/100</f>
        <v>0.504</v>
      </c>
      <c r="M489" s="32">
        <f>VLOOKUP($C489,'Four Factors - Home'!$B:$O,12,FALSE)</f>
        <v>0.19800000000000001</v>
      </c>
      <c r="N489" s="32">
        <f>VLOOKUP($C489,'Four Factors - Home'!$B:$O,13,FALSE)/100</f>
        <v>0.13100000000000001</v>
      </c>
      <c r="O489" s="32">
        <f>VLOOKUP($C489,'Four Factors - Home'!$B:$O,14,FALSE)/100</f>
        <v>0.19800000000000001</v>
      </c>
      <c r="P489" s="21">
        <f>VLOOKUP($C489,'Advanced - Home'!B:T,18,FALSE)</f>
        <v>98.29</v>
      </c>
      <c r="Q489" s="21">
        <f>(P489+'Advanced - Home'!$S$33)/2</f>
        <v>98.532845567206863</v>
      </c>
      <c r="R489" s="32">
        <f t="shared" ref="R489" si="4611">AVERAGE(H489,L488)</f>
        <v>0.52249999999999996</v>
      </c>
      <c r="S489" s="32">
        <f t="shared" ref="S489" si="4612">AVERAGE(I489,M488)</f>
        <v>0.27200000000000002</v>
      </c>
      <c r="T489" s="32">
        <f t="shared" ref="T489" si="4613">AVERAGE(J489,N488)</f>
        <v>0.12</v>
      </c>
      <c r="U489" s="32">
        <f t="shared" ref="U489" si="4614">AVERAGE(K489,O488)</f>
        <v>0.19800000000000001</v>
      </c>
      <c r="V489" s="21">
        <f>Q489*Q488/'Advanced - Road'!$S$33</f>
        <v>97.116490862629064</v>
      </c>
      <c r="W489" s="21">
        <f t="shared" ref="W489" si="4615">W488</f>
        <v>97.118515378414457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108</v>
      </c>
      <c r="Z489" s="23">
        <f t="shared" ref="Z489" si="4616">-Z488</f>
        <v>-6</v>
      </c>
      <c r="AA489" s="23">
        <f t="shared" ref="AA489" si="4617">AA488</f>
        <v>210</v>
      </c>
      <c r="AB489" s="22"/>
      <c r="AC489" s="22"/>
      <c r="AD489" s="22">
        <f t="shared" si="4507"/>
        <v>108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</v>
      </c>
      <c r="I490" s="31">
        <f>VLOOKUP($C490,'Four Factors - Road'!$B:$O,8,FALSE)</f>
        <v>0.218</v>
      </c>
      <c r="J490" s="31">
        <f>VLOOKUP($C490,'Four Factors - Road'!$B:$O,9,FALSE)/100</f>
        <v>0.121</v>
      </c>
      <c r="K490" s="31">
        <f>VLOOKUP($C490,'Four Factors - Road'!$B:$O,10,FALSE)/100</f>
        <v>0.22899999999999998</v>
      </c>
      <c r="L490" s="31">
        <f>VLOOKUP($C490,'Four Factors - Road'!$B:$O,11,FALSE)/100</f>
        <v>0.54100000000000004</v>
      </c>
      <c r="M490" s="31">
        <f>VLOOKUP($C490,'Four Factors - Road'!$B:$O,12,FALSE)</f>
        <v>0.248</v>
      </c>
      <c r="N490" s="31">
        <f>VLOOKUP($C490,'Four Factors - Road'!$B:$O,13,FALSE)/100</f>
        <v>0.126</v>
      </c>
      <c r="O490" s="31">
        <f>VLOOKUP($C490,'Four Factors - Road'!$B:$O,14,FALSE)/100</f>
        <v>0.191</v>
      </c>
      <c r="P490" s="17">
        <f>VLOOKUP($C490,'Advanced - Road'!B:T,18,FALSE)</f>
        <v>95.94</v>
      </c>
      <c r="Q490" s="17">
        <f>(P490+'Advanced - Road'!$S$33)/2</f>
        <v>97.359904671115345</v>
      </c>
      <c r="R490" s="31">
        <f t="shared" ref="R490" si="4619">AVERAGE(H490,L491)</f>
        <v>0.502</v>
      </c>
      <c r="S490" s="31">
        <f t="shared" ref="S490" si="4620">AVERAGE(I490,M491)</f>
        <v>0.2225</v>
      </c>
      <c r="T490" s="31">
        <f t="shared" ref="T490" si="4621">AVERAGE(J490,N491)</f>
        <v>0.1295</v>
      </c>
      <c r="U490" s="31">
        <f t="shared" ref="U490" si="4622">AVERAGE(K490,O491)</f>
        <v>0.22</v>
      </c>
      <c r="V490" s="17">
        <f>Q490*Q491/'Advanced - Home'!$S$33</f>
        <v>96.716416567329503</v>
      </c>
      <c r="W490" s="17">
        <f t="shared" ref="W490" si="4623">AVERAGE(V490:V491)</f>
        <v>96.71440047565352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</v>
      </c>
      <c r="I491" s="31">
        <f>VLOOKUP($C491,'Four Factors - Home'!$B:$O,8,FALSE)</f>
        <v>0.27500000000000002</v>
      </c>
      <c r="J491" s="31">
        <f>VLOOKUP($C491,'Four Factors - Home'!$B:$O,9,FALSE)/100</f>
        <v>0.13100000000000001</v>
      </c>
      <c r="K491" s="31">
        <f>VLOOKUP($C491,'Four Factors - Home'!$B:$O,10,FALSE)/100</f>
        <v>0.28999999999999998</v>
      </c>
      <c r="L491" s="31">
        <f>VLOOKUP($C491,'Four Factors - Home'!$B:$O,11,FALSE)/100</f>
        <v>0.51400000000000001</v>
      </c>
      <c r="M491" s="31">
        <f>VLOOKUP($C491,'Four Factors - Home'!$B:$O,12,FALSE)</f>
        <v>0.22700000000000001</v>
      </c>
      <c r="N491" s="31">
        <f>VLOOKUP($C491,'Four Factors - Home'!$B:$O,13,FALSE)/100</f>
        <v>0.13800000000000001</v>
      </c>
      <c r="O491" s="31">
        <f>VLOOKUP($C491,'Four Factors - Home'!$B:$O,14,FALSE)/100</f>
        <v>0.21100000000000002</v>
      </c>
      <c r="P491" s="17">
        <f>VLOOKUP($C491,'Advanced - Home'!B:T,18,FALSE)</f>
        <v>97.47</v>
      </c>
      <c r="Q491" s="17">
        <f>(P491+'Advanced - Home'!$S$33)/2</f>
        <v>98.122845567206866</v>
      </c>
      <c r="R491" s="31">
        <f t="shared" ref="R491" si="4631">AVERAGE(H491,L490)</f>
        <v>0.50550000000000006</v>
      </c>
      <c r="S491" s="31">
        <f t="shared" ref="S491" si="4632">AVERAGE(I491,M490)</f>
        <v>0.26150000000000001</v>
      </c>
      <c r="T491" s="31">
        <f t="shared" ref="T491" si="4633">AVERAGE(J491,N490)</f>
        <v>0.1285</v>
      </c>
      <c r="U491" s="31">
        <f t="shared" ref="U491" si="4634">AVERAGE(K491,O490)</f>
        <v>0.24049999999999999</v>
      </c>
      <c r="V491" s="17">
        <f>Q491*Q490/'Advanced - Road'!$S$33</f>
        <v>96.71238438397755</v>
      </c>
      <c r="W491" s="17">
        <f t="shared" ref="W491" si="4635">W490</f>
        <v>96.71440047565352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</v>
      </c>
      <c r="I492" s="32">
        <f>VLOOKUP($C492,'Four Factors - Road'!$B:$O,8,FALSE)</f>
        <v>0.218</v>
      </c>
      <c r="J492" s="32">
        <f>VLOOKUP($C492,'Four Factors - Road'!$B:$O,9,FALSE)/100</f>
        <v>0.121</v>
      </c>
      <c r="K492" s="32">
        <f>VLOOKUP($C492,'Four Factors - Road'!$B:$O,10,FALSE)/100</f>
        <v>0.22899999999999998</v>
      </c>
      <c r="L492" s="32">
        <f>VLOOKUP($C492,'Four Factors - Road'!$B:$O,11,FALSE)/100</f>
        <v>0.54100000000000004</v>
      </c>
      <c r="M492" s="32">
        <f>VLOOKUP($C492,'Four Factors - Road'!$B:$O,12,FALSE)</f>
        <v>0.248</v>
      </c>
      <c r="N492" s="32">
        <f>VLOOKUP($C492,'Four Factors - Road'!$B:$O,13,FALSE)/100</f>
        <v>0.126</v>
      </c>
      <c r="O492" s="32">
        <f>VLOOKUP($C492,'Four Factors - Road'!$B:$O,14,FALSE)/100</f>
        <v>0.191</v>
      </c>
      <c r="P492" s="21">
        <f>VLOOKUP($C492,'Advanced - Road'!B:T,18,FALSE)</f>
        <v>95.94</v>
      </c>
      <c r="Q492" s="21">
        <f>(P492+'Advanced - Road'!$S$33)/2</f>
        <v>97.359904671115345</v>
      </c>
      <c r="R492" s="32">
        <f t="shared" ref="R492" si="4639">AVERAGE(H492,L493)</f>
        <v>0.49299999999999999</v>
      </c>
      <c r="S492" s="32">
        <f t="shared" ref="S492" si="4640">AVERAGE(I492,M493)</f>
        <v>0.214</v>
      </c>
      <c r="T492" s="32">
        <f t="shared" ref="T492" si="4641">AVERAGE(J492,N493)</f>
        <v>0.1235</v>
      </c>
      <c r="U492" s="32">
        <f t="shared" ref="U492" si="4642">AVERAGE(K492,O493)</f>
        <v>0.23249999999999998</v>
      </c>
      <c r="V492" s="21">
        <f>Q492*Q493/'Advanced - Home'!$S$33</f>
        <v>97.224034892544694</v>
      </c>
      <c r="W492" s="21">
        <f t="shared" ref="W492" si="4643">AVERAGE(V492:V493)</f>
        <v>97.222008219365421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103</v>
      </c>
      <c r="Z492" s="23">
        <f t="shared" ref="Z492" si="4644">Y493-Y492</f>
        <v>9</v>
      </c>
      <c r="AA492" s="23">
        <f t="shared" ref="AA492" si="4645">Y492+Y493</f>
        <v>215</v>
      </c>
      <c r="AB492" s="22">
        <f t="shared" ref="AB492" si="4646">D492-Z492</f>
        <v>-9</v>
      </c>
      <c r="AC492" s="22">
        <f t="shared" ref="AC492" si="4647">AA492-E492</f>
        <v>215</v>
      </c>
      <c r="AD492" s="22">
        <f t="shared" si="4507"/>
        <v>103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0.55700000000000005</v>
      </c>
      <c r="I493" s="32">
        <f>VLOOKUP($C493,'Four Factors - Home'!$B:$O,8,FALSE)</f>
        <v>0.28000000000000003</v>
      </c>
      <c r="J493" s="32">
        <f>VLOOKUP($C493,'Four Factors - Home'!$B:$O,9,FALSE)/100</f>
        <v>0.13</v>
      </c>
      <c r="K493" s="32">
        <f>VLOOKUP($C493,'Four Factors - Home'!$B:$O,10,FALSE)/100</f>
        <v>0.23399999999999999</v>
      </c>
      <c r="L493" s="32">
        <f>VLOOKUP($C493,'Four Factors - Home'!$B:$O,11,FALSE)/100</f>
        <v>0.496</v>
      </c>
      <c r="M493" s="32">
        <f>VLOOKUP($C493,'Four Factors - Home'!$B:$O,12,FALSE)</f>
        <v>0.21</v>
      </c>
      <c r="N493" s="32">
        <f>VLOOKUP($C493,'Four Factors - Home'!$B:$O,13,FALSE)/100</f>
        <v>0.126</v>
      </c>
      <c r="O493" s="32">
        <f>VLOOKUP($C493,'Four Factors - Home'!$B:$O,14,FALSE)/100</f>
        <v>0.23600000000000002</v>
      </c>
      <c r="P493" s="21">
        <f>VLOOKUP($C493,'Advanced - Home'!B:T,18,FALSE)</f>
        <v>98.5</v>
      </c>
      <c r="Q493" s="21">
        <f>(P493+'Advanced - Home'!$S$33)/2</f>
        <v>98.637845567206853</v>
      </c>
      <c r="R493" s="32">
        <f t="shared" ref="R493" si="4651">AVERAGE(H493,L492)</f>
        <v>0.54900000000000004</v>
      </c>
      <c r="S493" s="32">
        <f t="shared" ref="S493" si="4652">AVERAGE(I493,M492)</f>
        <v>0.26400000000000001</v>
      </c>
      <c r="T493" s="32">
        <f t="shared" ref="T493" si="4653">AVERAGE(J493,N492)</f>
        <v>0.128</v>
      </c>
      <c r="U493" s="32">
        <f t="shared" ref="U493" si="4654">AVERAGE(K493,O492)</f>
        <v>0.21249999999999999</v>
      </c>
      <c r="V493" s="21">
        <f>Q493*Q492/'Advanced - Road'!$S$33</f>
        <v>97.219981546186162</v>
      </c>
      <c r="W493" s="21">
        <f t="shared" ref="W493" si="4655">W492</f>
        <v>97.222008219365421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112</v>
      </c>
      <c r="Z493" s="23">
        <f t="shared" ref="Z493" si="4656">-Z492</f>
        <v>-9</v>
      </c>
      <c r="AA493" s="23">
        <f t="shared" ref="AA493" si="4657">AA492</f>
        <v>215</v>
      </c>
      <c r="AB493" s="22"/>
      <c r="AC493" s="22"/>
      <c r="AD493" s="22">
        <f t="shared" si="4507"/>
        <v>112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</v>
      </c>
      <c r="I494" s="31">
        <f>VLOOKUP($C494,'Four Factors - Road'!$B:$O,8,FALSE)</f>
        <v>0.218</v>
      </c>
      <c r="J494" s="31">
        <f>VLOOKUP($C494,'Four Factors - Road'!$B:$O,9,FALSE)/100</f>
        <v>0.121</v>
      </c>
      <c r="K494" s="31">
        <f>VLOOKUP($C494,'Four Factors - Road'!$B:$O,10,FALSE)/100</f>
        <v>0.22899999999999998</v>
      </c>
      <c r="L494" s="31">
        <f>VLOOKUP($C494,'Four Factors - Road'!$B:$O,11,FALSE)/100</f>
        <v>0.54100000000000004</v>
      </c>
      <c r="M494" s="31">
        <f>VLOOKUP($C494,'Four Factors - Road'!$B:$O,12,FALSE)</f>
        <v>0.248</v>
      </c>
      <c r="N494" s="31">
        <f>VLOOKUP($C494,'Four Factors - Road'!$B:$O,13,FALSE)/100</f>
        <v>0.126</v>
      </c>
      <c r="O494" s="31">
        <f>VLOOKUP($C494,'Four Factors - Road'!$B:$O,14,FALSE)/100</f>
        <v>0.191</v>
      </c>
      <c r="P494" s="17">
        <f>VLOOKUP($C494,'Advanced - Road'!B:T,18,FALSE)</f>
        <v>95.94</v>
      </c>
      <c r="Q494" s="17">
        <f>(P494+'Advanced - Road'!$S$33)/2</f>
        <v>97.359904671115345</v>
      </c>
      <c r="R494" s="31">
        <f t="shared" ref="R494" si="4659">AVERAGE(H494,L495)</f>
        <v>0.4965</v>
      </c>
      <c r="S494" s="31">
        <f t="shared" ref="S494" si="4660">AVERAGE(I494,M495)</f>
        <v>0.2465</v>
      </c>
      <c r="T494" s="31">
        <f t="shared" ref="T494" si="4661">AVERAGE(J494,N495)</f>
        <v>0.13900000000000001</v>
      </c>
      <c r="U494" s="31">
        <f t="shared" ref="U494" si="4662">AVERAGE(K494,O495)</f>
        <v>0.22499999999999998</v>
      </c>
      <c r="V494" s="17">
        <f>Q494*Q495/'Advanced - Home'!$S$33</f>
        <v>95.006284928012292</v>
      </c>
      <c r="W494" s="17">
        <f t="shared" ref="W494" si="4663">AVERAGE(V494:V495)</f>
        <v>95.004304484701763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5</v>
      </c>
      <c r="AA494" s="19">
        <f t="shared" ref="AA494" si="4665">Y494+Y495</f>
        <v>205</v>
      </c>
      <c r="AB494" s="4">
        <f t="shared" ref="AB494" si="4666">D494-Z494</f>
        <v>-5</v>
      </c>
      <c r="AC494" s="4">
        <f t="shared" ref="AC494" si="4667">AA494-E494</f>
        <v>205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0.51500000000000001</v>
      </c>
      <c r="I495" s="31">
        <f>VLOOKUP($C495,'Four Factors - Home'!$B:$O,8,FALSE)</f>
        <v>0.255</v>
      </c>
      <c r="J495" s="31">
        <f>VLOOKUP($C495,'Four Factors - Home'!$B:$O,9,FALSE)/100</f>
        <v>0.129</v>
      </c>
      <c r="K495" s="31">
        <f>VLOOKUP($C495,'Four Factors - Home'!$B:$O,10,FALSE)/100</f>
        <v>0.188</v>
      </c>
      <c r="L495" s="31">
        <f>VLOOKUP($C495,'Four Factors - Home'!$B:$O,11,FALSE)/100</f>
        <v>0.503</v>
      </c>
      <c r="M495" s="31">
        <f>VLOOKUP($C495,'Four Factors - Home'!$B:$O,12,FALSE)</f>
        <v>0.27500000000000002</v>
      </c>
      <c r="N495" s="31">
        <f>VLOOKUP($C495,'Four Factors - Home'!$B:$O,13,FALSE)/100</f>
        <v>0.157</v>
      </c>
      <c r="O495" s="31">
        <f>VLOOKUP($C495,'Four Factors - Home'!$B:$O,14,FALSE)/100</f>
        <v>0.221</v>
      </c>
      <c r="P495" s="17">
        <f>VLOOKUP($C495,'Advanced - Home'!B:T,18,FALSE)</f>
        <v>94</v>
      </c>
      <c r="Q495" s="17">
        <f>(P495+'Advanced - Home'!$S$33)/2</f>
        <v>96.387845567206853</v>
      </c>
      <c r="R495" s="31">
        <f t="shared" ref="R495" si="4671">AVERAGE(H495,L494)</f>
        <v>0.52800000000000002</v>
      </c>
      <c r="S495" s="31">
        <f t="shared" ref="S495" si="4672">AVERAGE(I495,M494)</f>
        <v>0.2515</v>
      </c>
      <c r="T495" s="31">
        <f t="shared" ref="T495" si="4673">AVERAGE(J495,N494)</f>
        <v>0.1275</v>
      </c>
      <c r="U495" s="31">
        <f t="shared" ref="U495" si="4674">AVERAGE(K495,O494)</f>
        <v>0.1895</v>
      </c>
      <c r="V495" s="17">
        <f>Q495*Q494/'Advanced - Road'!$S$33</f>
        <v>95.002324041391233</v>
      </c>
      <c r="W495" s="17">
        <f t="shared" ref="W495" si="4675">W494</f>
        <v>95.004304484701763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105</v>
      </c>
      <c r="Z495" s="19">
        <f t="shared" ref="Z495" si="4676">-Z494</f>
        <v>-5</v>
      </c>
      <c r="AA495" s="19">
        <f t="shared" ref="AA495" si="4677">AA494</f>
        <v>205</v>
      </c>
      <c r="AB495" s="4"/>
      <c r="AC495" s="4"/>
      <c r="AD495" s="4">
        <f t="shared" si="4507"/>
        <v>105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</v>
      </c>
      <c r="I496" s="32">
        <f>VLOOKUP($C496,'Four Factors - Road'!$B:$O,8,FALSE)</f>
        <v>0.218</v>
      </c>
      <c r="J496" s="32">
        <f>VLOOKUP($C496,'Four Factors - Road'!$B:$O,9,FALSE)/100</f>
        <v>0.121</v>
      </c>
      <c r="K496" s="32">
        <f>VLOOKUP($C496,'Four Factors - Road'!$B:$O,10,FALSE)/100</f>
        <v>0.22899999999999998</v>
      </c>
      <c r="L496" s="32">
        <f>VLOOKUP($C496,'Four Factors - Road'!$B:$O,11,FALSE)/100</f>
        <v>0.54100000000000004</v>
      </c>
      <c r="M496" s="32">
        <f>VLOOKUP($C496,'Four Factors - Road'!$B:$O,12,FALSE)</f>
        <v>0.248</v>
      </c>
      <c r="N496" s="32">
        <f>VLOOKUP($C496,'Four Factors - Road'!$B:$O,13,FALSE)/100</f>
        <v>0.126</v>
      </c>
      <c r="O496" s="32">
        <f>VLOOKUP($C496,'Four Factors - Road'!$B:$O,14,FALSE)/100</f>
        <v>0.191</v>
      </c>
      <c r="P496" s="21">
        <f>VLOOKUP($C496,'Advanced - Road'!B:T,18,FALSE)</f>
        <v>95.94</v>
      </c>
      <c r="Q496" s="21">
        <f>(P496+'Advanced - Road'!$S$33)/2</f>
        <v>97.359904671115345</v>
      </c>
      <c r="R496" s="32">
        <f t="shared" ref="R496" si="4679">AVERAGE(H496,L497)</f>
        <v>0.51100000000000001</v>
      </c>
      <c r="S496" s="32">
        <f t="shared" ref="S496" si="4680">AVERAGE(I496,M497)</f>
        <v>0.23649999999999999</v>
      </c>
      <c r="T496" s="32">
        <f t="shared" ref="T496" si="4681">AVERAGE(J496,N497)</f>
        <v>0.1195</v>
      </c>
      <c r="U496" s="32">
        <f t="shared" ref="U496" si="4682">AVERAGE(K496,O497)</f>
        <v>0.22</v>
      </c>
      <c r="V496" s="21">
        <f>Q496*Q497/'Advanced - Home'!$S$33</f>
        <v>98.012568213267329</v>
      </c>
      <c r="W496" s="21">
        <f t="shared" ref="W496" si="4683">AVERAGE(V496:V497)</f>
        <v>98.01052510280141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0.54500000000000004</v>
      </c>
      <c r="I497" s="32">
        <f>VLOOKUP($C497,'Four Factors - Home'!$B:$O,8,FALSE)</f>
        <v>0.28699999999999998</v>
      </c>
      <c r="J497" s="32">
        <f>VLOOKUP($C497,'Four Factors - Home'!$B:$O,9,FALSE)/100</f>
        <v>0.14599999999999999</v>
      </c>
      <c r="K497" s="32">
        <f>VLOOKUP($C497,'Four Factors - Home'!$B:$O,10,FALSE)/100</f>
        <v>0.27399999999999997</v>
      </c>
      <c r="L497" s="32">
        <f>VLOOKUP($C497,'Four Factors - Home'!$B:$O,11,FALSE)/100</f>
        <v>0.53200000000000003</v>
      </c>
      <c r="M497" s="32">
        <f>VLOOKUP($C497,'Four Factors - Home'!$B:$O,12,FALSE)</f>
        <v>0.255</v>
      </c>
      <c r="N497" s="32">
        <f>VLOOKUP($C497,'Four Factors - Home'!$B:$O,13,FALSE)/100</f>
        <v>0.11800000000000001</v>
      </c>
      <c r="O497" s="32">
        <f>VLOOKUP($C497,'Four Factors - Home'!$B:$O,14,FALSE)/100</f>
        <v>0.21100000000000002</v>
      </c>
      <c r="P497" s="21">
        <f>VLOOKUP($C497,'Advanced - Home'!B:T,18,FALSE)</f>
        <v>100.1</v>
      </c>
      <c r="Q497" s="21">
        <f>(P497+'Advanced - Home'!$S$33)/2</f>
        <v>99.437845567206864</v>
      </c>
      <c r="R497" s="32">
        <f t="shared" ref="R497" si="4691">AVERAGE(H497,L496)</f>
        <v>0.54300000000000004</v>
      </c>
      <c r="S497" s="32">
        <f t="shared" ref="S497" si="4692">AVERAGE(I497,M496)</f>
        <v>0.26749999999999996</v>
      </c>
      <c r="T497" s="32">
        <f t="shared" ref="T497" si="4693">AVERAGE(J497,N496)</f>
        <v>0.13600000000000001</v>
      </c>
      <c r="U497" s="32">
        <f t="shared" ref="U497" si="4694">AVERAGE(K497,O496)</f>
        <v>0.23249999999999998</v>
      </c>
      <c r="V497" s="21">
        <f>Q497*Q496/'Advanced - Road'!$S$33</f>
        <v>98.008481992335476</v>
      </c>
      <c r="W497" s="21">
        <f t="shared" ref="W497" si="4695">W496</f>
        <v>98.01052510280141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</v>
      </c>
      <c r="I498" s="31">
        <f>VLOOKUP($C498,'Four Factors - Road'!$B:$O,8,FALSE)</f>
        <v>0.218</v>
      </c>
      <c r="J498" s="31">
        <f>VLOOKUP($C498,'Four Factors - Road'!$B:$O,9,FALSE)/100</f>
        <v>0.121</v>
      </c>
      <c r="K498" s="31">
        <f>VLOOKUP($C498,'Four Factors - Road'!$B:$O,10,FALSE)/100</f>
        <v>0.22899999999999998</v>
      </c>
      <c r="L498" s="31">
        <f>VLOOKUP($C498,'Four Factors - Road'!$B:$O,11,FALSE)/100</f>
        <v>0.54100000000000004</v>
      </c>
      <c r="M498" s="31">
        <f>VLOOKUP($C498,'Four Factors - Road'!$B:$O,12,FALSE)</f>
        <v>0.248</v>
      </c>
      <c r="N498" s="31">
        <f>VLOOKUP($C498,'Four Factors - Road'!$B:$O,13,FALSE)/100</f>
        <v>0.126</v>
      </c>
      <c r="O498" s="31">
        <f>VLOOKUP($C498,'Four Factors - Road'!$B:$O,14,FALSE)/100</f>
        <v>0.191</v>
      </c>
      <c r="P498" s="17">
        <f>VLOOKUP($C498,'Advanced - Road'!B:T,18,FALSE)</f>
        <v>95.94</v>
      </c>
      <c r="Q498" s="17">
        <f>(P498+'Advanced - Road'!$S$33)/2</f>
        <v>97.359904671115345</v>
      </c>
      <c r="R498" s="31">
        <f t="shared" ref="R498" si="4699">AVERAGE(H498,L499)</f>
        <v>0.48949999999999999</v>
      </c>
      <c r="S498" s="31">
        <f t="shared" ref="S498" si="4700">AVERAGE(I498,M499)</f>
        <v>0.24199999999999999</v>
      </c>
      <c r="T498" s="31">
        <f t="shared" ref="T498" si="4701">AVERAGE(J498,N499)</f>
        <v>0.1285</v>
      </c>
      <c r="U498" s="31">
        <f t="shared" ref="U498" si="4702">AVERAGE(K498,O499)</f>
        <v>0.20849999999999999</v>
      </c>
      <c r="V498" s="17">
        <f>Q498*Q499/'Advanced - Home'!$S$33</f>
        <v>96.972689896564361</v>
      </c>
      <c r="W498" s="17">
        <f t="shared" ref="W498" si="4703">AVERAGE(V498:V499)</f>
        <v>96.97066846277022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</v>
      </c>
      <c r="I499" s="31">
        <f>VLOOKUP($C499,'Four Factors - Home'!$B:$O,8,FALSE)</f>
        <v>0.22600000000000001</v>
      </c>
      <c r="J499" s="31">
        <f>VLOOKUP($C499,'Four Factors - Home'!$B:$O,9,FALSE)/100</f>
        <v>0.12</v>
      </c>
      <c r="K499" s="31">
        <f>VLOOKUP($C499,'Four Factors - Home'!$B:$O,10,FALSE)/100</f>
        <v>0.24100000000000002</v>
      </c>
      <c r="L499" s="31">
        <f>VLOOKUP($C499,'Four Factors - Home'!$B:$O,11,FALSE)/100</f>
        <v>0.48899999999999999</v>
      </c>
      <c r="M499" s="31">
        <f>VLOOKUP($C499,'Four Factors - Home'!$B:$O,12,FALSE)</f>
        <v>0.26600000000000001</v>
      </c>
      <c r="N499" s="31">
        <f>VLOOKUP($C499,'Four Factors - Home'!$B:$O,13,FALSE)/100</f>
        <v>0.13600000000000001</v>
      </c>
      <c r="O499" s="31">
        <f>VLOOKUP($C499,'Four Factors - Home'!$B:$O,14,FALSE)/100</f>
        <v>0.188</v>
      </c>
      <c r="P499" s="17">
        <f>VLOOKUP($C499,'Advanced - Home'!B:T,18,FALSE)</f>
        <v>97.99</v>
      </c>
      <c r="Q499" s="17">
        <f>(P499+'Advanced - Home'!$S$33)/2</f>
        <v>98.382845567206857</v>
      </c>
      <c r="R499" s="31">
        <f t="shared" ref="R499" si="4711">AVERAGE(H499,L498)</f>
        <v>0.52049999999999996</v>
      </c>
      <c r="S499" s="31">
        <f t="shared" ref="S499" si="4712">AVERAGE(I499,M498)</f>
        <v>0.23699999999999999</v>
      </c>
      <c r="T499" s="31">
        <f t="shared" ref="T499" si="4713">AVERAGE(J499,N498)</f>
        <v>0.123</v>
      </c>
      <c r="U499" s="31">
        <f t="shared" ref="U499" si="4714">AVERAGE(K499,O498)</f>
        <v>0.21600000000000003</v>
      </c>
      <c r="V499" s="17">
        <f>Q499*Q498/'Advanced - Road'!$S$33</f>
        <v>96.968647028976079</v>
      </c>
      <c r="W499" s="17">
        <f t="shared" ref="W499" si="4715">W498</f>
        <v>96.97066846277022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</v>
      </c>
      <c r="I500" s="32">
        <f>VLOOKUP($C500,'Four Factors - Road'!$B:$O,8,FALSE)</f>
        <v>0.218</v>
      </c>
      <c r="J500" s="32">
        <f>VLOOKUP($C500,'Four Factors - Road'!$B:$O,9,FALSE)/100</f>
        <v>0.121</v>
      </c>
      <c r="K500" s="32">
        <f>VLOOKUP($C500,'Four Factors - Road'!$B:$O,10,FALSE)/100</f>
        <v>0.22899999999999998</v>
      </c>
      <c r="L500" s="32">
        <f>VLOOKUP($C500,'Four Factors - Road'!$B:$O,11,FALSE)/100</f>
        <v>0.54100000000000004</v>
      </c>
      <c r="M500" s="32">
        <f>VLOOKUP($C500,'Four Factors - Road'!$B:$O,12,FALSE)</f>
        <v>0.248</v>
      </c>
      <c r="N500" s="32">
        <f>VLOOKUP($C500,'Four Factors - Road'!$B:$O,13,FALSE)/100</f>
        <v>0.126</v>
      </c>
      <c r="O500" s="32">
        <f>VLOOKUP($C500,'Four Factors - Road'!$B:$O,14,FALSE)/100</f>
        <v>0.191</v>
      </c>
      <c r="P500" s="21">
        <f>VLOOKUP($C500,'Advanced - Road'!B:T,18,FALSE)</f>
        <v>95.94</v>
      </c>
      <c r="Q500" s="21">
        <f>(P500+'Advanced - Road'!$S$33)/2</f>
        <v>97.359904671115345</v>
      </c>
      <c r="R500" s="32">
        <f t="shared" ref="R500" si="4719">AVERAGE(H500,L501)</f>
        <v>0.48249999999999998</v>
      </c>
      <c r="S500" s="32">
        <f t="shared" ref="S500" si="4720">AVERAGE(I500,M501)</f>
        <v>0.23449999999999999</v>
      </c>
      <c r="T500" s="32">
        <f t="shared" ref="T500" si="4721">AVERAGE(J500,N501)</f>
        <v>0.13300000000000001</v>
      </c>
      <c r="U500" s="32">
        <f t="shared" ref="U500" si="4722">AVERAGE(K500,O501)</f>
        <v>0.23349999999999999</v>
      </c>
      <c r="V500" s="21">
        <f>Q500*Q501/'Advanced - Home'!$S$33</f>
        <v>99.195368194351261</v>
      </c>
      <c r="W500" s="21">
        <f t="shared" ref="W500" si="4723">AVERAGE(V500:V501)</f>
        <v>99.193300427955336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103</v>
      </c>
      <c r="Z500" s="23">
        <f t="shared" ref="Z500" si="4724">Y501-Y500</f>
        <v>11</v>
      </c>
      <c r="AA500" s="23">
        <f t="shared" ref="AA500" si="4725">Y500+Y501</f>
        <v>217</v>
      </c>
      <c r="AB500" s="22">
        <f t="shared" ref="AB500" si="4726">D500-Z500</f>
        <v>-11</v>
      </c>
      <c r="AC500" s="22">
        <f t="shared" ref="AC500" si="4727">AA500-E500</f>
        <v>217</v>
      </c>
      <c r="AD500" s="22">
        <f t="shared" si="4507"/>
        <v>103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0.58599999999999997</v>
      </c>
      <c r="I501" s="32">
        <f>VLOOKUP($C501,'Four Factors - Home'!$B:$O,8,FALSE)</f>
        <v>0.255</v>
      </c>
      <c r="J501" s="32">
        <f>VLOOKUP($C501,'Four Factors - Home'!$B:$O,9,FALSE)/100</f>
        <v>0.14300000000000002</v>
      </c>
      <c r="K501" s="32">
        <f>VLOOKUP($C501,'Four Factors - Home'!$B:$O,10,FALSE)/100</f>
        <v>0.22600000000000001</v>
      </c>
      <c r="L501" s="32">
        <f>VLOOKUP($C501,'Four Factors - Home'!$B:$O,11,FALSE)/100</f>
        <v>0.47499999999999998</v>
      </c>
      <c r="M501" s="32">
        <f>VLOOKUP($C501,'Four Factors - Home'!$B:$O,12,FALSE)</f>
        <v>0.251</v>
      </c>
      <c r="N501" s="32">
        <f>VLOOKUP($C501,'Four Factors - Home'!$B:$O,13,FALSE)/100</f>
        <v>0.14499999999999999</v>
      </c>
      <c r="O501" s="32">
        <f>VLOOKUP($C501,'Four Factors - Home'!$B:$O,14,FALSE)/100</f>
        <v>0.23800000000000002</v>
      </c>
      <c r="P501" s="21">
        <f>VLOOKUP($C501,'Advanced - Home'!B:T,18,FALSE)</f>
        <v>102.5</v>
      </c>
      <c r="Q501" s="21">
        <f>(P501+'Advanced - Home'!$S$33)/2</f>
        <v>100.63784556720685</v>
      </c>
      <c r="R501" s="32">
        <f t="shared" ref="R501" si="4731">AVERAGE(H501,L500)</f>
        <v>0.5635</v>
      </c>
      <c r="S501" s="32">
        <f t="shared" ref="S501" si="4732">AVERAGE(I501,M500)</f>
        <v>0.2515</v>
      </c>
      <c r="T501" s="32">
        <f t="shared" ref="T501" si="4733">AVERAGE(J501,N500)</f>
        <v>0.13450000000000001</v>
      </c>
      <c r="U501" s="32">
        <f t="shared" ref="U501" si="4734">AVERAGE(K501,O500)</f>
        <v>0.20850000000000002</v>
      </c>
      <c r="V501" s="21">
        <f>Q501*Q500/'Advanced - Road'!$S$33</f>
        <v>99.191232661559425</v>
      </c>
      <c r="W501" s="21">
        <f t="shared" ref="W501" si="4735">W500</f>
        <v>99.193300427955336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-11</v>
      </c>
      <c r="AA501" s="23">
        <f t="shared" ref="AA501" si="4737">AA500</f>
        <v>217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</v>
      </c>
      <c r="I502" s="31">
        <f>VLOOKUP($C502,'Four Factors - Road'!$B:$O,8,FALSE)</f>
        <v>0.218</v>
      </c>
      <c r="J502" s="31">
        <f>VLOOKUP($C502,'Four Factors - Road'!$B:$O,9,FALSE)/100</f>
        <v>0.121</v>
      </c>
      <c r="K502" s="31">
        <f>VLOOKUP($C502,'Four Factors - Road'!$B:$O,10,FALSE)/100</f>
        <v>0.22899999999999998</v>
      </c>
      <c r="L502" s="31">
        <f>VLOOKUP($C502,'Four Factors - Road'!$B:$O,11,FALSE)/100</f>
        <v>0.54100000000000004</v>
      </c>
      <c r="M502" s="31">
        <f>VLOOKUP($C502,'Four Factors - Road'!$B:$O,12,FALSE)</f>
        <v>0.248</v>
      </c>
      <c r="N502" s="31">
        <f>VLOOKUP($C502,'Four Factors - Road'!$B:$O,13,FALSE)/100</f>
        <v>0.126</v>
      </c>
      <c r="O502" s="31">
        <f>VLOOKUP($C502,'Four Factors - Road'!$B:$O,14,FALSE)/100</f>
        <v>0.191</v>
      </c>
      <c r="P502" s="17">
        <f>VLOOKUP($C502,'Advanced - Road'!B:T,18,FALSE)</f>
        <v>95.94</v>
      </c>
      <c r="Q502" s="17">
        <f>(P502+'Advanced - Road'!$S$33)/2</f>
        <v>97.359904671115345</v>
      </c>
      <c r="R502" s="31">
        <f t="shared" ref="R502" si="4739">AVERAGE(H502,L503)</f>
        <v>0.50249999999999995</v>
      </c>
      <c r="S502" s="31">
        <f t="shared" ref="S502" si="4740">AVERAGE(I502,M503)</f>
        <v>0.22749999999999998</v>
      </c>
      <c r="T502" s="31">
        <f t="shared" ref="T502" si="4741">AVERAGE(J502,N503)</f>
        <v>0.13700000000000001</v>
      </c>
      <c r="U502" s="31">
        <f t="shared" ref="U502" si="4742">AVERAGE(K502,O503)</f>
        <v>0.23549999999999999</v>
      </c>
      <c r="V502" s="17">
        <f>Q502*Q503/'Advanced - Home'!$S$33</f>
        <v>99.180583194587726</v>
      </c>
      <c r="W502" s="17">
        <f t="shared" ref="W502" si="4743">AVERAGE(V502:V503)</f>
        <v>99.178515736390921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106</v>
      </c>
      <c r="Z502" s="19">
        <f t="shared" ref="Z502" si="4744">Y503-Y502</f>
        <v>7</v>
      </c>
      <c r="AA502" s="19">
        <f t="shared" ref="AA502" si="4745">Y502+Y503</f>
        <v>219</v>
      </c>
      <c r="AB502" s="4">
        <f t="shared" ref="AB502" si="4746">D502-Z502</f>
        <v>-7</v>
      </c>
      <c r="AC502" s="4">
        <f t="shared" ref="AC502" si="4747">AA502-E502</f>
        <v>219</v>
      </c>
      <c r="AD502" s="4">
        <f t="shared" si="4507"/>
        <v>106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0.54700000000000004</v>
      </c>
      <c r="I503" s="31">
        <f>VLOOKUP($C503,'Four Factors - Home'!$B:$O,8,FALSE)</f>
        <v>0.316</v>
      </c>
      <c r="J503" s="31">
        <f>VLOOKUP($C503,'Four Factors - Home'!$B:$O,9,FALSE)/100</f>
        <v>0.13500000000000001</v>
      </c>
      <c r="K503" s="31">
        <f>VLOOKUP($C503,'Four Factors - Home'!$B:$O,10,FALSE)/100</f>
        <v>0.253</v>
      </c>
      <c r="L503" s="31">
        <f>VLOOKUP($C503,'Four Factors - Home'!$B:$O,11,FALSE)/100</f>
        <v>0.51500000000000001</v>
      </c>
      <c r="M503" s="31">
        <f>VLOOKUP($C503,'Four Factors - Home'!$B:$O,12,FALSE)</f>
        <v>0.23699999999999999</v>
      </c>
      <c r="N503" s="31">
        <f>VLOOKUP($C503,'Four Factors - Home'!$B:$O,13,FALSE)/100</f>
        <v>0.153</v>
      </c>
      <c r="O503" s="31">
        <f>VLOOKUP($C503,'Four Factors - Home'!$B:$O,14,FALSE)/100</f>
        <v>0.24199999999999999</v>
      </c>
      <c r="P503" s="17">
        <f>VLOOKUP($C503,'Advanced - Home'!B:T,18,FALSE)</f>
        <v>102.47</v>
      </c>
      <c r="Q503" s="17">
        <f>(P503+'Advanced - Home'!$S$33)/2</f>
        <v>100.62284556720687</v>
      </c>
      <c r="R503" s="31">
        <f t="shared" ref="R503" si="4751">AVERAGE(H503,L502)</f>
        <v>0.54400000000000004</v>
      </c>
      <c r="S503" s="31">
        <f t="shared" ref="S503" si="4752">AVERAGE(I503,M502)</f>
        <v>0.28200000000000003</v>
      </c>
      <c r="T503" s="31">
        <f t="shared" ref="T503" si="4753">AVERAGE(J503,N502)</f>
        <v>0.1305</v>
      </c>
      <c r="U503" s="31">
        <f t="shared" ref="U503" si="4754">AVERAGE(K503,O502)</f>
        <v>0.222</v>
      </c>
      <c r="V503" s="17">
        <f>Q503*Q502/'Advanced - Road'!$S$33</f>
        <v>99.17644827819413</v>
      </c>
      <c r="W503" s="17">
        <f t="shared" ref="W503" si="4755">W502</f>
        <v>99.178515736390921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113</v>
      </c>
      <c r="Z503" s="19">
        <f t="shared" ref="Z503" si="4756">-Z502</f>
        <v>-7</v>
      </c>
      <c r="AA503" s="19">
        <f t="shared" ref="AA503" si="4757">AA502</f>
        <v>219</v>
      </c>
      <c r="AB503" s="4"/>
      <c r="AC503" s="4"/>
      <c r="AD503" s="4">
        <f t="shared" si="4507"/>
        <v>113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</v>
      </c>
      <c r="I504" s="32">
        <f>VLOOKUP($C504,'Four Factors - Road'!$B:$O,8,FALSE)</f>
        <v>0.218</v>
      </c>
      <c r="J504" s="32">
        <f>VLOOKUP($C504,'Four Factors - Road'!$B:$O,9,FALSE)/100</f>
        <v>0.121</v>
      </c>
      <c r="K504" s="32">
        <f>VLOOKUP($C504,'Four Factors - Road'!$B:$O,10,FALSE)/100</f>
        <v>0.22899999999999998</v>
      </c>
      <c r="L504" s="32">
        <f>VLOOKUP($C504,'Four Factors - Road'!$B:$O,11,FALSE)/100</f>
        <v>0.54100000000000004</v>
      </c>
      <c r="M504" s="32">
        <f>VLOOKUP($C504,'Four Factors - Road'!$B:$O,12,FALSE)</f>
        <v>0.248</v>
      </c>
      <c r="N504" s="32">
        <f>VLOOKUP($C504,'Four Factors - Road'!$B:$O,13,FALSE)/100</f>
        <v>0.126</v>
      </c>
      <c r="O504" s="32">
        <f>VLOOKUP($C504,'Four Factors - Road'!$B:$O,14,FALSE)/100</f>
        <v>0.191</v>
      </c>
      <c r="P504" s="21">
        <f>VLOOKUP($C504,'Advanced - Road'!B:T,18,FALSE)</f>
        <v>95.94</v>
      </c>
      <c r="Q504" s="21">
        <f>(P504+'Advanced - Road'!$S$33)/2</f>
        <v>97.359904671115345</v>
      </c>
      <c r="R504" s="32">
        <f t="shared" ref="R504" si="4759">AVERAGE(H504,L505)</f>
        <v>0.49149999999999999</v>
      </c>
      <c r="S504" s="32">
        <f t="shared" ref="S504" si="4760">AVERAGE(I504,M505)</f>
        <v>0.245</v>
      </c>
      <c r="T504" s="32">
        <f t="shared" ref="T504" si="4761">AVERAGE(J504,N505)</f>
        <v>0.13350000000000001</v>
      </c>
      <c r="U504" s="32">
        <f t="shared" ref="U504" si="4762">AVERAGE(K504,O505)</f>
        <v>0.23399999999999999</v>
      </c>
      <c r="V504" s="21">
        <f>Q504*Q505/'Advanced - Home'!$S$33</f>
        <v>97.021973229109534</v>
      </c>
      <c r="W504" s="21">
        <f t="shared" ref="W504" si="4763">AVERAGE(V504:V505)</f>
        <v>97.019950767984966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5</v>
      </c>
      <c r="AA504" s="23">
        <f t="shared" ref="AA504" si="4765">Y504+Y505</f>
        <v>211</v>
      </c>
      <c r="AB504" s="22">
        <f t="shared" ref="AB504" si="4766">D504-Z504</f>
        <v>-5</v>
      </c>
      <c r="AC504" s="22">
        <f t="shared" ref="AC504" si="4767">AA504-E504</f>
        <v>211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0.52500000000000002</v>
      </c>
      <c r="I505" s="32">
        <f>VLOOKUP($C505,'Four Factors - Home'!$B:$O,8,FALSE)</f>
        <v>0.251</v>
      </c>
      <c r="J505" s="32">
        <f>VLOOKUP($C505,'Four Factors - Home'!$B:$O,9,FALSE)/100</f>
        <v>0.129</v>
      </c>
      <c r="K505" s="32">
        <f>VLOOKUP($C505,'Four Factors - Home'!$B:$O,10,FALSE)/100</f>
        <v>0.19699999999999998</v>
      </c>
      <c r="L505" s="32">
        <f>VLOOKUP($C505,'Four Factors - Home'!$B:$O,11,FALSE)/100</f>
        <v>0.49299999999999999</v>
      </c>
      <c r="M505" s="32">
        <f>VLOOKUP($C505,'Four Factors - Home'!$B:$O,12,FALSE)</f>
        <v>0.27200000000000002</v>
      </c>
      <c r="N505" s="32">
        <f>VLOOKUP($C505,'Four Factors - Home'!$B:$O,13,FALSE)/100</f>
        <v>0.14599999999999999</v>
      </c>
      <c r="O505" s="32">
        <f>VLOOKUP($C505,'Four Factors - Home'!$B:$O,14,FALSE)/100</f>
        <v>0.23899999999999999</v>
      </c>
      <c r="P505" s="21">
        <f>VLOOKUP($C505,'Advanced - Home'!B:T,18,FALSE)</f>
        <v>98.09</v>
      </c>
      <c r="Q505" s="21">
        <f>(P505+'Advanced - Home'!$S$33)/2</f>
        <v>98.432845567206869</v>
      </c>
      <c r="R505" s="32">
        <f t="shared" ref="R505" si="4771">AVERAGE(H505,L504)</f>
        <v>0.53300000000000003</v>
      </c>
      <c r="S505" s="32">
        <f t="shared" ref="S505" si="4772">AVERAGE(I505,M504)</f>
        <v>0.2495</v>
      </c>
      <c r="T505" s="32">
        <f t="shared" ref="T505" si="4773">AVERAGE(J505,N504)</f>
        <v>0.1275</v>
      </c>
      <c r="U505" s="32">
        <f t="shared" ref="U505" si="4774">AVERAGE(K505,O504)</f>
        <v>0.19400000000000001</v>
      </c>
      <c r="V505" s="21">
        <f>Q505*Q504/'Advanced - Road'!$S$33</f>
        <v>97.017928306860412</v>
      </c>
      <c r="W505" s="21">
        <f t="shared" ref="W505" si="4775">W504</f>
        <v>97.019950767984966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108</v>
      </c>
      <c r="Z505" s="23">
        <f t="shared" ref="Z505" si="4776">-Z504</f>
        <v>-5</v>
      </c>
      <c r="AA505" s="23">
        <f t="shared" ref="AA505" si="4777">AA504</f>
        <v>211</v>
      </c>
      <c r="AB505" s="22"/>
      <c r="AC505" s="22"/>
      <c r="AD505" s="22">
        <f t="shared" si="4507"/>
        <v>108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</v>
      </c>
      <c r="I506" s="31">
        <f>VLOOKUP($C506,'Four Factors - Road'!$B:$O,8,FALSE)</f>
        <v>0.218</v>
      </c>
      <c r="J506" s="31">
        <f>VLOOKUP($C506,'Four Factors - Road'!$B:$O,9,FALSE)/100</f>
        <v>0.121</v>
      </c>
      <c r="K506" s="31">
        <f>VLOOKUP($C506,'Four Factors - Road'!$B:$O,10,FALSE)/100</f>
        <v>0.22899999999999998</v>
      </c>
      <c r="L506" s="31">
        <f>VLOOKUP($C506,'Four Factors - Road'!$B:$O,11,FALSE)/100</f>
        <v>0.54100000000000004</v>
      </c>
      <c r="M506" s="31">
        <f>VLOOKUP($C506,'Four Factors - Road'!$B:$O,12,FALSE)</f>
        <v>0.248</v>
      </c>
      <c r="N506" s="31">
        <f>VLOOKUP($C506,'Four Factors - Road'!$B:$O,13,FALSE)/100</f>
        <v>0.126</v>
      </c>
      <c r="O506" s="31">
        <f>VLOOKUP($C506,'Four Factors - Road'!$B:$O,14,FALSE)/100</f>
        <v>0.191</v>
      </c>
      <c r="P506" s="17">
        <f>VLOOKUP($C506,'Advanced - Road'!B:T,18,FALSE)</f>
        <v>95.94</v>
      </c>
      <c r="Q506" s="17">
        <f>(P506+'Advanced - Road'!$S$33)/2</f>
        <v>97.359904671115345</v>
      </c>
      <c r="R506" s="31">
        <f t="shared" ref="R506" si="4779">AVERAGE(H506,L507)</f>
        <v>0.48850000000000005</v>
      </c>
      <c r="S506" s="31">
        <f t="shared" ref="S506" si="4780">AVERAGE(I506,M507)</f>
        <v>0.2475</v>
      </c>
      <c r="T506" s="31">
        <f t="shared" ref="T506" si="4781">AVERAGE(J506,N507)</f>
        <v>0.13400000000000001</v>
      </c>
      <c r="U506" s="31">
        <f t="shared" ref="U506" si="4782">AVERAGE(K506,O507)</f>
        <v>0.23199999999999998</v>
      </c>
      <c r="V506" s="17">
        <f>Q506*Q507/'Advanced - Home'!$S$33</f>
        <v>97.159966560235972</v>
      </c>
      <c r="W506" s="17">
        <f t="shared" ref="W506" si="4783">AVERAGE(V506:V507)</f>
        <v>97.15794122258626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102</v>
      </c>
      <c r="Z506" s="19">
        <f t="shared" ref="Z506" si="4784">Y507-Y506</f>
        <v>8</v>
      </c>
      <c r="AA506" s="19">
        <f t="shared" ref="AA506" si="4785">Y506+Y507</f>
        <v>212</v>
      </c>
      <c r="AB506" s="4">
        <f t="shared" ref="AB506" si="4786">D506-Z506</f>
        <v>-8</v>
      </c>
      <c r="AC506" s="4">
        <f t="shared" ref="AC506" si="4787">AA506-E506</f>
        <v>212</v>
      </c>
      <c r="AD506" s="4">
        <f t="shared" si="4507"/>
        <v>102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0.31</v>
      </c>
      <c r="J507" s="31">
        <f>VLOOKUP($C507,'Four Factors - Home'!$B:$O,9,FALSE)/100</f>
        <v>0.13600000000000001</v>
      </c>
      <c r="K507" s="31">
        <f>VLOOKUP($C507,'Four Factors - Home'!$B:$O,10,FALSE)/100</f>
        <v>0.21600000000000003</v>
      </c>
      <c r="L507" s="31">
        <f>VLOOKUP($C507,'Four Factors - Home'!$B:$O,11,FALSE)/100</f>
        <v>0.48700000000000004</v>
      </c>
      <c r="M507" s="31">
        <f>VLOOKUP($C507,'Four Factors - Home'!$B:$O,12,FALSE)</f>
        <v>0.27700000000000002</v>
      </c>
      <c r="N507" s="31">
        <f>VLOOKUP($C507,'Four Factors - Home'!$B:$O,13,FALSE)/100</f>
        <v>0.14699999999999999</v>
      </c>
      <c r="O507" s="31">
        <f>VLOOKUP($C507,'Four Factors - Home'!$B:$O,14,FALSE)/100</f>
        <v>0.23499999999999999</v>
      </c>
      <c r="P507" s="17">
        <f>VLOOKUP($C507,'Advanced - Home'!B:T,18,FALSE)</f>
        <v>98.37</v>
      </c>
      <c r="Q507" s="17">
        <f>(P507+'Advanced - Home'!$S$33)/2</f>
        <v>98.572845567206855</v>
      </c>
      <c r="R507" s="31">
        <f t="shared" ref="R507" si="4791">AVERAGE(H507,L506)</f>
        <v>0.54049999999999998</v>
      </c>
      <c r="S507" s="31">
        <f t="shared" ref="S507" si="4792">AVERAGE(I507,M506)</f>
        <v>0.27900000000000003</v>
      </c>
      <c r="T507" s="31">
        <f t="shared" ref="T507" si="4793">AVERAGE(J507,N506)</f>
        <v>0.13100000000000001</v>
      </c>
      <c r="U507" s="31">
        <f t="shared" ref="U507" si="4794">AVERAGE(K507,O506)</f>
        <v>0.20350000000000001</v>
      </c>
      <c r="V507" s="17">
        <f>Q507*Q506/'Advanced - Road'!$S$33</f>
        <v>97.155915884936533</v>
      </c>
      <c r="W507" s="17">
        <f t="shared" ref="W507" si="4795">W506</f>
        <v>97.15794122258626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110</v>
      </c>
      <c r="Z507" s="19">
        <f t="shared" ref="Z507" si="4796">-Z506</f>
        <v>-8</v>
      </c>
      <c r="AA507" s="19">
        <f t="shared" ref="AA507" si="4797">AA506</f>
        <v>212</v>
      </c>
      <c r="AB507" s="4"/>
      <c r="AC507" s="4"/>
      <c r="AD507" s="4">
        <f t="shared" si="4507"/>
        <v>110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</v>
      </c>
      <c r="I508" s="32">
        <f>VLOOKUP($C508,'Four Factors - Road'!$B:$O,8,FALSE)</f>
        <v>0.218</v>
      </c>
      <c r="J508" s="32">
        <f>VLOOKUP($C508,'Four Factors - Road'!$B:$O,9,FALSE)/100</f>
        <v>0.121</v>
      </c>
      <c r="K508" s="32">
        <f>VLOOKUP($C508,'Four Factors - Road'!$B:$O,10,FALSE)/100</f>
        <v>0.22899999999999998</v>
      </c>
      <c r="L508" s="32">
        <f>VLOOKUP($C508,'Four Factors - Road'!$B:$O,11,FALSE)/100</f>
        <v>0.54100000000000004</v>
      </c>
      <c r="M508" s="32">
        <f>VLOOKUP($C508,'Four Factors - Road'!$B:$O,12,FALSE)</f>
        <v>0.248</v>
      </c>
      <c r="N508" s="32">
        <f>VLOOKUP($C508,'Four Factors - Road'!$B:$O,13,FALSE)/100</f>
        <v>0.126</v>
      </c>
      <c r="O508" s="32">
        <f>VLOOKUP($C508,'Four Factors - Road'!$B:$O,14,FALSE)/100</f>
        <v>0.191</v>
      </c>
      <c r="P508" s="21">
        <f>VLOOKUP($C508,'Advanced - Road'!B:T,18,FALSE)</f>
        <v>95.94</v>
      </c>
      <c r="Q508" s="21">
        <f>(P508+'Advanced - Road'!$S$33)/2</f>
        <v>97.359904671115345</v>
      </c>
      <c r="R508" s="32">
        <f t="shared" ref="R508" si="4799">AVERAGE(H508,L509)</f>
        <v>0.51249999999999996</v>
      </c>
      <c r="S508" s="32">
        <f t="shared" ref="S508" si="4800">AVERAGE(I508,M509)</f>
        <v>0.2475</v>
      </c>
      <c r="T508" s="32">
        <f t="shared" ref="T508" si="4801">AVERAGE(J508,N509)</f>
        <v>0.13200000000000001</v>
      </c>
      <c r="U508" s="32">
        <f t="shared" ref="U508" si="4802">AVERAGE(K508,O509)</f>
        <v>0.23049999999999998</v>
      </c>
      <c r="V508" s="21">
        <f>Q508*Q509/'Advanced - Home'!$S$33</f>
        <v>98.165346544157345</v>
      </c>
      <c r="W508" s="21">
        <f t="shared" ref="W508" si="4803">AVERAGE(V508:V509)</f>
        <v>98.163300248967118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2</v>
      </c>
      <c r="AA508" s="23">
        <f t="shared" ref="AA508" si="4805">Y508+Y509</f>
        <v>216</v>
      </c>
      <c r="AB508" s="22">
        <f t="shared" ref="AB508" si="4806">D508-Z508</f>
        <v>-2</v>
      </c>
      <c r="AC508" s="22">
        <f t="shared" ref="AC508" si="4807">AA508-E508</f>
        <v>216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0.51800000000000002</v>
      </c>
      <c r="I509" s="32">
        <f>VLOOKUP($C509,'Four Factors - Home'!$B:$O,8,FALSE)</f>
        <v>0.26300000000000001</v>
      </c>
      <c r="J509" s="32">
        <f>VLOOKUP($C509,'Four Factors - Home'!$B:$O,9,FALSE)/100</f>
        <v>0.14499999999999999</v>
      </c>
      <c r="K509" s="32">
        <f>VLOOKUP($C509,'Four Factors - Home'!$B:$O,10,FALSE)/100</f>
        <v>0.26100000000000001</v>
      </c>
      <c r="L509" s="32">
        <f>VLOOKUP($C509,'Four Factors - Home'!$B:$O,11,FALSE)/100</f>
        <v>0.53500000000000003</v>
      </c>
      <c r="M509" s="32">
        <f>VLOOKUP($C509,'Four Factors - Home'!$B:$O,12,FALSE)</f>
        <v>0.27700000000000002</v>
      </c>
      <c r="N509" s="32">
        <f>VLOOKUP($C509,'Four Factors - Home'!$B:$O,13,FALSE)/100</f>
        <v>0.14300000000000002</v>
      </c>
      <c r="O509" s="32">
        <f>VLOOKUP($C509,'Four Factors - Home'!$B:$O,14,FALSE)/100</f>
        <v>0.23199999999999998</v>
      </c>
      <c r="P509" s="21">
        <f>VLOOKUP($C509,'Advanced - Home'!B:T,18,FALSE)</f>
        <v>100.41</v>
      </c>
      <c r="Q509" s="21">
        <f>(P509+'Advanced - Home'!$S$33)/2</f>
        <v>99.592845567206865</v>
      </c>
      <c r="R509" s="32">
        <f t="shared" ref="R509" si="4811">AVERAGE(H509,L508)</f>
        <v>0.52950000000000008</v>
      </c>
      <c r="S509" s="32">
        <f t="shared" ref="S509" si="4812">AVERAGE(I509,M508)</f>
        <v>0.2555</v>
      </c>
      <c r="T509" s="32">
        <f t="shared" ref="T509" si="4813">AVERAGE(J509,N508)</f>
        <v>0.13550000000000001</v>
      </c>
      <c r="U509" s="32">
        <f t="shared" ref="U509" si="4814">AVERAGE(K509,O508)</f>
        <v>0.22600000000000001</v>
      </c>
      <c r="V509" s="21">
        <f>Q509*Q508/'Advanced - Road'!$S$33</f>
        <v>98.161253953776907</v>
      </c>
      <c r="W509" s="21">
        <f t="shared" ref="W509" si="4815">W508</f>
        <v>98.163300248967118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109</v>
      </c>
      <c r="Z509" s="23">
        <f t="shared" ref="Z509" si="4816">-Z508</f>
        <v>-2</v>
      </c>
      <c r="AA509" s="23">
        <f t="shared" ref="AA509" si="4817">AA508</f>
        <v>216</v>
      </c>
      <c r="AB509" s="22"/>
      <c r="AC509" s="22"/>
      <c r="AD509" s="22">
        <f t="shared" si="4507"/>
        <v>109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</v>
      </c>
      <c r="I510" s="31">
        <f>VLOOKUP($C510,'Four Factors - Road'!$B:$O,8,FALSE)</f>
        <v>0.218</v>
      </c>
      <c r="J510" s="31">
        <f>VLOOKUP($C510,'Four Factors - Road'!$B:$O,9,FALSE)/100</f>
        <v>0.121</v>
      </c>
      <c r="K510" s="31">
        <f>VLOOKUP($C510,'Four Factors - Road'!$B:$O,10,FALSE)/100</f>
        <v>0.22899999999999998</v>
      </c>
      <c r="L510" s="31">
        <f>VLOOKUP($C510,'Four Factors - Road'!$B:$O,11,FALSE)/100</f>
        <v>0.54100000000000004</v>
      </c>
      <c r="M510" s="31">
        <f>VLOOKUP($C510,'Four Factors - Road'!$B:$O,12,FALSE)</f>
        <v>0.248</v>
      </c>
      <c r="N510" s="31">
        <f>VLOOKUP($C510,'Four Factors - Road'!$B:$O,13,FALSE)/100</f>
        <v>0.126</v>
      </c>
      <c r="O510" s="31">
        <f>VLOOKUP($C510,'Four Factors - Road'!$B:$O,14,FALSE)/100</f>
        <v>0.191</v>
      </c>
      <c r="P510" s="17">
        <f>VLOOKUP($C510,'Advanced - Road'!B:T,18,FALSE)</f>
        <v>95.94</v>
      </c>
      <c r="Q510" s="17">
        <f>(P510+'Advanced - Road'!$S$33)/2</f>
        <v>97.359904671115345</v>
      </c>
      <c r="R510" s="31">
        <f t="shared" ref="R510" si="4819">AVERAGE(H510,L511)</f>
        <v>0.49049999999999999</v>
      </c>
      <c r="S510" s="31">
        <f t="shared" ref="S510" si="4820">AVERAGE(I510,M511)</f>
        <v>0.28599999999999998</v>
      </c>
      <c r="T510" s="31">
        <f t="shared" ref="T510" si="4821">AVERAGE(J510,N511)</f>
        <v>0.13750000000000001</v>
      </c>
      <c r="U510" s="31">
        <f t="shared" ref="U510" si="4822">AVERAGE(K510,O511)</f>
        <v>0.22049999999999997</v>
      </c>
      <c r="V510" s="17">
        <f>Q510*Q511/'Advanced - Home'!$S$33</f>
        <v>95.868743247552658</v>
      </c>
      <c r="W510" s="17">
        <f t="shared" ref="W510" si="4823">AVERAGE(V510:V511)</f>
        <v>95.866744825959842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102</v>
      </c>
      <c r="Z510" s="19">
        <f t="shared" ref="Z510" si="4824">Y511-Y510</f>
        <v>3</v>
      </c>
      <c r="AA510" s="19">
        <f t="shared" ref="AA510" si="4825">Y510+Y511</f>
        <v>207</v>
      </c>
      <c r="AB510" s="4">
        <f t="shared" ref="AB510" si="4826">D510-Z510</f>
        <v>-3</v>
      </c>
      <c r="AC510" s="4">
        <f t="shared" ref="AC510" si="4827">AA510-E510</f>
        <v>207</v>
      </c>
      <c r="AD510" s="4">
        <f t="shared" si="4507"/>
        <v>102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0.47299999999999998</v>
      </c>
      <c r="I511" s="31">
        <f>VLOOKUP($C511,'Four Factors - Home'!$B:$O,8,FALSE)</f>
        <v>0.30299999999999999</v>
      </c>
      <c r="J511" s="31">
        <f>VLOOKUP($C511,'Four Factors - Home'!$B:$O,9,FALSE)/100</f>
        <v>0.14000000000000001</v>
      </c>
      <c r="K511" s="31">
        <f>VLOOKUP($C511,'Four Factors - Home'!$B:$O,10,FALSE)/100</f>
        <v>0.26500000000000001</v>
      </c>
      <c r="L511" s="31">
        <f>VLOOKUP($C511,'Four Factors - Home'!$B:$O,11,FALSE)/100</f>
        <v>0.49099999999999999</v>
      </c>
      <c r="M511" s="31">
        <f>VLOOKUP($C511,'Four Factors - Home'!$B:$O,12,FALSE)</f>
        <v>0.35399999999999998</v>
      </c>
      <c r="N511" s="31">
        <f>VLOOKUP($C511,'Four Factors - Home'!$B:$O,13,FALSE)/100</f>
        <v>0.154</v>
      </c>
      <c r="O511" s="31">
        <f>VLOOKUP($C511,'Four Factors - Home'!$B:$O,14,FALSE)/100</f>
        <v>0.21199999999999999</v>
      </c>
      <c r="P511" s="17">
        <f>VLOOKUP($C511,'Advanced - Home'!B:T,18,FALSE)</f>
        <v>95.75</v>
      </c>
      <c r="Q511" s="17">
        <f>(P511+'Advanced - Home'!$S$33)/2</f>
        <v>97.262845567206853</v>
      </c>
      <c r="R511" s="31">
        <f t="shared" ref="R511" si="4831">AVERAGE(H511,L510)</f>
        <v>0.50700000000000001</v>
      </c>
      <c r="S511" s="31">
        <f t="shared" ref="S511" si="4832">AVERAGE(I511,M510)</f>
        <v>0.27549999999999997</v>
      </c>
      <c r="T511" s="31">
        <f t="shared" ref="T511" si="4833">AVERAGE(J511,N510)</f>
        <v>0.13300000000000001</v>
      </c>
      <c r="U511" s="31">
        <f t="shared" ref="U511" si="4834">AVERAGE(K511,O510)</f>
        <v>0.22800000000000001</v>
      </c>
      <c r="V511" s="17">
        <f>Q511*Q510/'Advanced - Road'!$S$33</f>
        <v>95.86474640436704</v>
      </c>
      <c r="W511" s="17">
        <f t="shared" ref="W511" si="4835">W510</f>
        <v>95.866744825959842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105</v>
      </c>
      <c r="Z511" s="19">
        <f t="shared" ref="Z511" si="4836">-Z510</f>
        <v>-3</v>
      </c>
      <c r="AA511" s="19">
        <f t="shared" ref="AA511" si="4837">AA510</f>
        <v>207</v>
      </c>
      <c r="AB511" s="4"/>
      <c r="AC511" s="4"/>
      <c r="AD511" s="4">
        <f t="shared" si="4507"/>
        <v>105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</v>
      </c>
      <c r="I512" s="32">
        <f>VLOOKUP($C512,'Four Factors - Road'!$B:$O,8,FALSE)</f>
        <v>0.218</v>
      </c>
      <c r="J512" s="32">
        <f>VLOOKUP($C512,'Four Factors - Road'!$B:$O,9,FALSE)/100</f>
        <v>0.121</v>
      </c>
      <c r="K512" s="32">
        <f>VLOOKUP($C512,'Four Factors - Road'!$B:$O,10,FALSE)/100</f>
        <v>0.22899999999999998</v>
      </c>
      <c r="L512" s="32">
        <f>VLOOKUP($C512,'Four Factors - Road'!$B:$O,11,FALSE)/100</f>
        <v>0.54100000000000004</v>
      </c>
      <c r="M512" s="32">
        <f>VLOOKUP($C512,'Four Factors - Road'!$B:$O,12,FALSE)</f>
        <v>0.248</v>
      </c>
      <c r="N512" s="32">
        <f>VLOOKUP($C512,'Four Factors - Road'!$B:$O,13,FALSE)/100</f>
        <v>0.126</v>
      </c>
      <c r="O512" s="32">
        <f>VLOOKUP($C512,'Four Factors - Road'!$B:$O,14,FALSE)/100</f>
        <v>0.191</v>
      </c>
      <c r="P512" s="21">
        <f>VLOOKUP($C512,'Advanced - Road'!B:T,18,FALSE)</f>
        <v>95.94</v>
      </c>
      <c r="Q512" s="21">
        <f>(P512+'Advanced - Road'!$S$33)/2</f>
        <v>97.359904671115345</v>
      </c>
      <c r="R512" s="32">
        <f t="shared" ref="R512" si="4839">AVERAGE(H512,L513)</f>
        <v>0.49049999999999999</v>
      </c>
      <c r="S512" s="32">
        <f t="shared" ref="S512" si="4840">AVERAGE(I512,M513)</f>
        <v>0.24149999999999999</v>
      </c>
      <c r="T512" s="32">
        <f t="shared" ref="T512" si="4841">AVERAGE(J512,N513)</f>
        <v>0.1275</v>
      </c>
      <c r="U512" s="32">
        <f t="shared" ref="U512" si="4842">AVERAGE(K512,O513)</f>
        <v>0.22749999999999998</v>
      </c>
      <c r="V512" s="21">
        <f>Q512*Q513/'Advanced - Home'!$S$33</f>
        <v>96.967761563309836</v>
      </c>
      <c r="W512" s="21">
        <f t="shared" ref="W512" si="4843">AVERAGE(V512:V513)</f>
        <v>96.965740232248734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6</v>
      </c>
      <c r="AA512" s="23">
        <f t="shared" ref="AA512" si="4845">Y512+Y513</f>
        <v>212</v>
      </c>
      <c r="AB512" s="22">
        <f t="shared" ref="AB512" si="4846">D512-Z512</f>
        <v>-6</v>
      </c>
      <c r="AC512" s="22">
        <f t="shared" ref="AC512" si="4847">AA512-E512</f>
        <v>212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0.53700000000000003</v>
      </c>
      <c r="I513" s="32">
        <f>VLOOKUP($C513,'Four Factors - Home'!$B:$O,8,FALSE)</f>
        <v>0.27100000000000002</v>
      </c>
      <c r="J513" s="32">
        <f>VLOOKUP($C513,'Four Factors - Home'!$B:$O,9,FALSE)/100</f>
        <v>0.13800000000000001</v>
      </c>
      <c r="K513" s="32">
        <f>VLOOKUP($C513,'Four Factors - Home'!$B:$O,10,FALSE)/100</f>
        <v>0.22699999999999998</v>
      </c>
      <c r="L513" s="32">
        <f>VLOOKUP($C513,'Four Factors - Home'!$B:$O,11,FALSE)/100</f>
        <v>0.49099999999999999</v>
      </c>
      <c r="M513" s="32">
        <f>VLOOKUP($C513,'Four Factors - Home'!$B:$O,12,FALSE)</f>
        <v>0.26500000000000001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0.22600000000000001</v>
      </c>
      <c r="P513" s="21">
        <f>VLOOKUP($C513,'Advanced - Home'!B:T,18,FALSE)</f>
        <v>97.98</v>
      </c>
      <c r="Q513" s="21">
        <f>(P513+'Advanced - Home'!$S$33)/2</f>
        <v>98.377845567206862</v>
      </c>
      <c r="R513" s="32">
        <f t="shared" ref="R513" si="4851">AVERAGE(H513,L512)</f>
        <v>0.53900000000000003</v>
      </c>
      <c r="S513" s="32">
        <f t="shared" ref="S513" si="4852">AVERAGE(I513,M512)</f>
        <v>0.25950000000000001</v>
      </c>
      <c r="T513" s="32">
        <f t="shared" ref="T513" si="4853">AVERAGE(J513,N512)</f>
        <v>0.13200000000000001</v>
      </c>
      <c r="U513" s="32">
        <f t="shared" ref="U513" si="4854">AVERAGE(K513,O512)</f>
        <v>0.20899999999999999</v>
      </c>
      <c r="V513" s="21">
        <f>Q513*Q512/'Advanced - Road'!$S$33</f>
        <v>96.963718901187633</v>
      </c>
      <c r="W513" s="21">
        <f t="shared" ref="W513" si="4855">W512</f>
        <v>96.965740232248734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109</v>
      </c>
      <c r="Z513" s="23">
        <f t="shared" ref="Z513" si="4856">-Z512</f>
        <v>-6</v>
      </c>
      <c r="AA513" s="23">
        <f t="shared" ref="AA513" si="4857">AA512</f>
        <v>212</v>
      </c>
      <c r="AB513" s="22"/>
      <c r="AC513" s="22"/>
      <c r="AD513" s="22">
        <f t="shared" si="4507"/>
        <v>109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</v>
      </c>
      <c r="I514" s="31">
        <f>VLOOKUP($C514,'Four Factors - Road'!$B:$O,8,FALSE)</f>
        <v>0.218</v>
      </c>
      <c r="J514" s="31">
        <f>VLOOKUP($C514,'Four Factors - Road'!$B:$O,9,FALSE)/100</f>
        <v>0.121</v>
      </c>
      <c r="K514" s="31">
        <f>VLOOKUP($C514,'Four Factors - Road'!$B:$O,10,FALSE)/100</f>
        <v>0.22899999999999998</v>
      </c>
      <c r="L514" s="31">
        <f>VLOOKUP($C514,'Four Factors - Road'!$B:$O,11,FALSE)/100</f>
        <v>0.54100000000000004</v>
      </c>
      <c r="M514" s="31">
        <f>VLOOKUP($C514,'Four Factors - Road'!$B:$O,12,FALSE)</f>
        <v>0.248</v>
      </c>
      <c r="N514" s="31">
        <f>VLOOKUP($C514,'Four Factors - Road'!$B:$O,13,FALSE)/100</f>
        <v>0.126</v>
      </c>
      <c r="O514" s="31">
        <f>VLOOKUP($C514,'Four Factors - Road'!$B:$O,14,FALSE)/100</f>
        <v>0.191</v>
      </c>
      <c r="P514" s="17">
        <f>VLOOKUP($C514,'Advanced - Road'!B:T,18,FALSE)</f>
        <v>95.94</v>
      </c>
      <c r="Q514" s="17">
        <f>(P514+'Advanced - Road'!$S$33)/2</f>
        <v>97.359904671115345</v>
      </c>
      <c r="R514" s="31">
        <f t="shared" ref="R514" si="4859">AVERAGE(H514,L515)</f>
        <v>0.50550000000000006</v>
      </c>
      <c r="S514" s="31">
        <f t="shared" ref="S514" si="4860">AVERAGE(I514,M515)</f>
        <v>0.25750000000000001</v>
      </c>
      <c r="T514" s="31">
        <f t="shared" ref="T514" si="4861">AVERAGE(J514,N515)</f>
        <v>0.14200000000000002</v>
      </c>
      <c r="U514" s="31">
        <f t="shared" ref="U514" si="4862">AVERAGE(K514,O515)</f>
        <v>0.23149999999999998</v>
      </c>
      <c r="V514" s="17">
        <f>Q514*Q515/'Advanced - Home'!$S$33</f>
        <v>96.962833230055324</v>
      </c>
      <c r="W514" s="17">
        <f t="shared" ref="W514" si="4863">AVERAGE(V514:V515)</f>
        <v>96.960812001727277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5</v>
      </c>
      <c r="AA514" s="19">
        <f t="shared" ref="AA514" si="4865">Y514+Y515</f>
        <v>213</v>
      </c>
      <c r="AB514" s="4">
        <f t="shared" ref="AB514" si="4866">D514-Z514</f>
        <v>-5</v>
      </c>
      <c r="AC514" s="4">
        <f t="shared" ref="AC514" si="4867">AA514-E514</f>
        <v>213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0.53400000000000003</v>
      </c>
      <c r="I515" s="31">
        <f>VLOOKUP($C515,'Four Factors - Home'!$B:$O,8,FALSE)</f>
        <v>0.30099999999999999</v>
      </c>
      <c r="J515" s="31">
        <f>VLOOKUP($C515,'Four Factors - Home'!$B:$O,9,FALSE)/100</f>
        <v>0.14199999999999999</v>
      </c>
      <c r="K515" s="31">
        <f>VLOOKUP($C515,'Four Factors - Home'!$B:$O,10,FALSE)/100</f>
        <v>0.214</v>
      </c>
      <c r="L515" s="31">
        <f>VLOOKUP($C515,'Four Factors - Home'!$B:$O,11,FALSE)/100</f>
        <v>0.52100000000000002</v>
      </c>
      <c r="M515" s="31">
        <f>VLOOKUP($C515,'Four Factors - Home'!$B:$O,12,FALSE)</f>
        <v>0.29699999999999999</v>
      </c>
      <c r="N515" s="31">
        <f>VLOOKUP($C515,'Four Factors - Home'!$B:$O,13,FALSE)/100</f>
        <v>0.16300000000000001</v>
      </c>
      <c r="O515" s="31">
        <f>VLOOKUP($C515,'Four Factors - Home'!$B:$O,14,FALSE)/100</f>
        <v>0.23399999999999999</v>
      </c>
      <c r="P515" s="17">
        <f>VLOOKUP($C515,'Advanced - Home'!B:T,18,FALSE)</f>
        <v>97.97</v>
      </c>
      <c r="Q515" s="17">
        <f>(P515+'Advanced - Home'!$S$33)/2</f>
        <v>98.372845567206866</v>
      </c>
      <c r="R515" s="31">
        <f t="shared" ref="R515" si="4871">AVERAGE(H515,L514)</f>
        <v>0.53750000000000009</v>
      </c>
      <c r="S515" s="31">
        <f t="shared" ref="S515" si="4872">AVERAGE(I515,M514)</f>
        <v>0.27449999999999997</v>
      </c>
      <c r="T515" s="31">
        <f t="shared" ref="T515" si="4873">AVERAGE(J515,N514)</f>
        <v>0.13400000000000001</v>
      </c>
      <c r="U515" s="31">
        <f t="shared" ref="U515" si="4874">AVERAGE(K515,O514)</f>
        <v>0.20250000000000001</v>
      </c>
      <c r="V515" s="17">
        <f>Q515*Q514/'Advanced - Road'!$S$33</f>
        <v>96.958790773399215</v>
      </c>
      <c r="W515" s="17">
        <f t="shared" ref="W515" si="4875">W514</f>
        <v>96.960812001727277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109</v>
      </c>
      <c r="Z515" s="19">
        <f t="shared" ref="Z515" si="4876">-Z514</f>
        <v>-5</v>
      </c>
      <c r="AA515" s="19">
        <f t="shared" ref="AA515" si="4877">AA514</f>
        <v>213</v>
      </c>
      <c r="AB515" s="4"/>
      <c r="AC515" s="4"/>
      <c r="AD515" s="4">
        <f t="shared" si="4507"/>
        <v>109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</v>
      </c>
      <c r="I516" s="32">
        <f>VLOOKUP($C516,'Four Factors - Road'!$B:$O,8,FALSE)</f>
        <v>0.218</v>
      </c>
      <c r="J516" s="32">
        <f>VLOOKUP($C516,'Four Factors - Road'!$B:$O,9,FALSE)/100</f>
        <v>0.121</v>
      </c>
      <c r="K516" s="32">
        <f>VLOOKUP($C516,'Four Factors - Road'!$B:$O,10,FALSE)/100</f>
        <v>0.22899999999999998</v>
      </c>
      <c r="L516" s="32">
        <f>VLOOKUP($C516,'Four Factors - Road'!$B:$O,11,FALSE)/100</f>
        <v>0.54100000000000004</v>
      </c>
      <c r="M516" s="32">
        <f>VLOOKUP($C516,'Four Factors - Road'!$B:$O,12,FALSE)</f>
        <v>0.248</v>
      </c>
      <c r="N516" s="32">
        <f>VLOOKUP($C516,'Four Factors - Road'!$B:$O,13,FALSE)/100</f>
        <v>0.126</v>
      </c>
      <c r="O516" s="32">
        <f>VLOOKUP($C516,'Four Factors - Road'!$B:$O,14,FALSE)/100</f>
        <v>0.191</v>
      </c>
      <c r="P516" s="21">
        <f>VLOOKUP($C516,'Advanced - Road'!B:T,18,FALSE)</f>
        <v>95.94</v>
      </c>
      <c r="Q516" s="21">
        <f>(P516+'Advanced - Road'!$S$33)/2</f>
        <v>97.359904671115345</v>
      </c>
      <c r="R516" s="32">
        <f t="shared" ref="R516" si="4879">AVERAGE(H516,L517)</f>
        <v>0.50800000000000001</v>
      </c>
      <c r="S516" s="32">
        <f t="shared" ref="S516" si="4880">AVERAGE(I516,M517)</f>
        <v>0.245</v>
      </c>
      <c r="T516" s="32">
        <f t="shared" ref="T516" si="4881">AVERAGE(J516,N517)</f>
        <v>0.13650000000000001</v>
      </c>
      <c r="U516" s="32">
        <f t="shared" ref="U516" si="4882">AVERAGE(K516,O517)</f>
        <v>0.22299999999999998</v>
      </c>
      <c r="V516" s="21">
        <f>Q516*Q517/'Advanced - Home'!$S$33</f>
        <v>96.391146572531412</v>
      </c>
      <c r="W516" s="21">
        <f t="shared" ref="W516" si="4883">AVERAGE(V516:V517)</f>
        <v>96.389137261236186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4</v>
      </c>
      <c r="AA516" s="23">
        <f t="shared" ref="AA516" si="4885">Y516+Y517</f>
        <v>212</v>
      </c>
      <c r="AB516" s="22">
        <f t="shared" ref="AB516" si="4886">D516-Z516</f>
        <v>-4</v>
      </c>
      <c r="AC516" s="22">
        <f t="shared" ref="AC516" si="4887">AA516-E516</f>
        <v>212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0.29299999999999998</v>
      </c>
      <c r="J517" s="32">
        <f>VLOOKUP($C517,'Four Factors - Home'!$B:$O,9,FALSE)/100</f>
        <v>0.14899999999999999</v>
      </c>
      <c r="K517" s="32">
        <f>VLOOKUP($C517,'Four Factors - Home'!$B:$O,10,FALSE)/100</f>
        <v>0.27100000000000002</v>
      </c>
      <c r="L517" s="32">
        <f>VLOOKUP($C517,'Four Factors - Home'!$B:$O,11,FALSE)/100</f>
        <v>0.52600000000000002</v>
      </c>
      <c r="M517" s="32">
        <f>VLOOKUP($C517,'Four Factors - Home'!$B:$O,12,FALSE)</f>
        <v>0.27200000000000002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96.81</v>
      </c>
      <c r="Q517" s="21">
        <f>(P517+'Advanced - Home'!$S$33)/2</f>
        <v>97.792845567206854</v>
      </c>
      <c r="R517" s="32">
        <f t="shared" ref="R517" si="4891">AVERAGE(H517,L516)</f>
        <v>0.53249999999999997</v>
      </c>
      <c r="S517" s="32">
        <f t="shared" ref="S517" si="4892">AVERAGE(I517,M516)</f>
        <v>0.27049999999999996</v>
      </c>
      <c r="T517" s="32">
        <f t="shared" ref="T517" si="4893">AVERAGE(J517,N516)</f>
        <v>0.13750000000000001</v>
      </c>
      <c r="U517" s="32">
        <f t="shared" ref="U517" si="4894">AVERAGE(K517,O516)</f>
        <v>0.23100000000000001</v>
      </c>
      <c r="V517" s="21">
        <f>Q517*Q516/'Advanced - Road'!$S$33</f>
        <v>96.387127949940961</v>
      </c>
      <c r="W517" s="21">
        <f t="shared" ref="W517" si="4895">W516</f>
        <v>96.389137261236186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108</v>
      </c>
      <c r="Z517" s="23">
        <f t="shared" ref="Z517" si="4896">-Z516</f>
        <v>-4</v>
      </c>
      <c r="AA517" s="23">
        <f t="shared" ref="AA517" si="4897">AA516</f>
        <v>212</v>
      </c>
      <c r="AB517" s="22"/>
      <c r="AC517" s="22"/>
      <c r="AD517" s="22">
        <f t="shared" si="4507"/>
        <v>108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</v>
      </c>
      <c r="I518" s="31">
        <f>VLOOKUP($C518,'Four Factors - Road'!$B:$O,8,FALSE)</f>
        <v>0.218</v>
      </c>
      <c r="J518" s="31">
        <f>VLOOKUP($C518,'Four Factors - Road'!$B:$O,9,FALSE)/100</f>
        <v>0.121</v>
      </c>
      <c r="K518" s="31">
        <f>VLOOKUP($C518,'Four Factors - Road'!$B:$O,10,FALSE)/100</f>
        <v>0.22899999999999998</v>
      </c>
      <c r="L518" s="31">
        <f>VLOOKUP($C518,'Four Factors - Road'!$B:$O,11,FALSE)/100</f>
        <v>0.54100000000000004</v>
      </c>
      <c r="M518" s="31">
        <f>VLOOKUP($C518,'Four Factors - Road'!$B:$O,12,FALSE)</f>
        <v>0.248</v>
      </c>
      <c r="N518" s="31">
        <f>VLOOKUP($C518,'Four Factors - Road'!$B:$O,13,FALSE)/100</f>
        <v>0.126</v>
      </c>
      <c r="O518" s="31">
        <f>VLOOKUP($C518,'Four Factors - Road'!$B:$O,14,FALSE)/100</f>
        <v>0.191</v>
      </c>
      <c r="P518" s="17">
        <f>VLOOKUP($C518,'Advanced - Road'!B:T,18,FALSE)</f>
        <v>95.94</v>
      </c>
      <c r="Q518" s="17">
        <f>(P518+'Advanced - Road'!$S$33)/2</f>
        <v>97.359904671115345</v>
      </c>
      <c r="R518" s="31">
        <f t="shared" ref="R518" si="4899">AVERAGE(H518,L519)</f>
        <v>0.496</v>
      </c>
      <c r="S518" s="31">
        <f t="shared" ref="S518" si="4900">AVERAGE(I518,M519)</f>
        <v>0.23199999999999998</v>
      </c>
      <c r="T518" s="31">
        <f t="shared" ref="T518" si="4901">AVERAGE(J518,N519)</f>
        <v>0.127</v>
      </c>
      <c r="U518" s="31">
        <f t="shared" ref="U518" si="4902">AVERAGE(K518,O519)</f>
        <v>0.22549999999999998</v>
      </c>
      <c r="V518" s="17">
        <f>Q518*Q519/'Advanced - Home'!$S$33</f>
        <v>98.22448654321154</v>
      </c>
      <c r="W518" s="17">
        <f t="shared" ref="W518" si="4903">AVERAGE(V518:V519)</f>
        <v>98.222439015224822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3</v>
      </c>
      <c r="AA518" s="19">
        <f t="shared" ref="AA518" si="4905">Y518+Y519</f>
        <v>213</v>
      </c>
      <c r="AB518" s="4">
        <f t="shared" ref="AB518" si="4906">D518-Z518</f>
        <v>-3</v>
      </c>
      <c r="AC518" s="4">
        <f t="shared" ref="AC518" si="4907">AA518-E518</f>
        <v>213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0.50900000000000001</v>
      </c>
      <c r="I519" s="31">
        <f>VLOOKUP($C519,'Four Factors - Home'!$B:$O,8,FALSE)</f>
        <v>0.26100000000000001</v>
      </c>
      <c r="J519" s="31">
        <f>VLOOKUP($C519,'Four Factors - Home'!$B:$O,9,FALSE)/100</f>
        <v>0.12300000000000001</v>
      </c>
      <c r="K519" s="31">
        <f>VLOOKUP($C519,'Four Factors - Home'!$B:$O,10,FALSE)/100</f>
        <v>0.184</v>
      </c>
      <c r="L519" s="31">
        <f>VLOOKUP($C519,'Four Factors - Home'!$B:$O,11,FALSE)/100</f>
        <v>0.502</v>
      </c>
      <c r="M519" s="31">
        <f>VLOOKUP($C519,'Four Factors - Home'!$B:$O,12,FALSE)</f>
        <v>0.246</v>
      </c>
      <c r="N519" s="31">
        <f>VLOOKUP($C519,'Four Factors - Home'!$B:$O,13,FALSE)/100</f>
        <v>0.13300000000000001</v>
      </c>
      <c r="O519" s="31">
        <f>VLOOKUP($C519,'Four Factors - Home'!$B:$O,14,FALSE)/100</f>
        <v>0.222</v>
      </c>
      <c r="P519" s="17">
        <f>VLOOKUP($C519,'Advanced - Home'!B:T,18,FALSE)</f>
        <v>100.53</v>
      </c>
      <c r="Q519" s="17">
        <f>(P519+'Advanced - Home'!$S$33)/2</f>
        <v>99.652845567206867</v>
      </c>
      <c r="R519" s="31">
        <f t="shared" ref="R519" si="4911">AVERAGE(H519,L518)</f>
        <v>0.52500000000000002</v>
      </c>
      <c r="S519" s="31">
        <f t="shared" ref="S519" si="4912">AVERAGE(I519,M518)</f>
        <v>0.2545</v>
      </c>
      <c r="T519" s="31">
        <f t="shared" ref="T519" si="4913">AVERAGE(J519,N518)</f>
        <v>0.1245</v>
      </c>
      <c r="U519" s="31">
        <f t="shared" ref="U519" si="4914">AVERAGE(K519,O518)</f>
        <v>0.1875</v>
      </c>
      <c r="V519" s="17">
        <f>Q519*Q518/'Advanced - Road'!$S$33</f>
        <v>98.220391487238103</v>
      </c>
      <c r="W519" s="17">
        <f t="shared" ref="W519" si="4915">W518</f>
        <v>98.222439015224822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108</v>
      </c>
      <c r="Z519" s="19">
        <f t="shared" ref="Z519" si="4916">-Z518</f>
        <v>-3</v>
      </c>
      <c r="AA519" s="19">
        <f t="shared" ref="AA519" si="4917">AA518</f>
        <v>213</v>
      </c>
      <c r="AB519" s="4"/>
      <c r="AC519" s="4"/>
      <c r="AD519" s="4">
        <f t="shared" si="4507"/>
        <v>108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</v>
      </c>
      <c r="I520" s="32">
        <f>VLOOKUP($C520,'Four Factors - Road'!$B:$O,8,FALSE)</f>
        <v>0.218</v>
      </c>
      <c r="J520" s="32">
        <f>VLOOKUP($C520,'Four Factors - Road'!$B:$O,9,FALSE)/100</f>
        <v>0.121</v>
      </c>
      <c r="K520" s="32">
        <f>VLOOKUP($C520,'Four Factors - Road'!$B:$O,10,FALSE)/100</f>
        <v>0.22899999999999998</v>
      </c>
      <c r="L520" s="32">
        <f>VLOOKUP($C520,'Four Factors - Road'!$B:$O,11,FALSE)/100</f>
        <v>0.54100000000000004</v>
      </c>
      <c r="M520" s="32">
        <f>VLOOKUP($C520,'Four Factors - Road'!$B:$O,12,FALSE)</f>
        <v>0.248</v>
      </c>
      <c r="N520" s="32">
        <f>VLOOKUP($C520,'Four Factors - Road'!$B:$O,13,FALSE)/100</f>
        <v>0.126</v>
      </c>
      <c r="O520" s="32">
        <f>VLOOKUP($C520,'Four Factors - Road'!$B:$O,14,FALSE)/100</f>
        <v>0.191</v>
      </c>
      <c r="P520" s="21">
        <f>VLOOKUP($C520,'Advanced - Road'!B:T,18,FALSE)</f>
        <v>95.94</v>
      </c>
      <c r="Q520" s="21">
        <f>(P520+'Advanced - Road'!$S$33)/2</f>
        <v>97.359904671115345</v>
      </c>
      <c r="R520" s="32">
        <f t="shared" ref="R520" si="4919">AVERAGE(H520,L521)</f>
        <v>0.498</v>
      </c>
      <c r="S520" s="32">
        <f t="shared" ref="S520" si="4920">AVERAGE(I520,M521)</f>
        <v>0.24149999999999999</v>
      </c>
      <c r="T520" s="32">
        <f t="shared" ref="T520" si="4921">AVERAGE(J520,N521)</f>
        <v>0.1255</v>
      </c>
      <c r="U520" s="32">
        <f t="shared" ref="U520" si="4922">AVERAGE(K520,O521)</f>
        <v>0.24899999999999997</v>
      </c>
      <c r="V520" s="21">
        <f>Q520*Q521/'Advanced - Home'!$S$33</f>
        <v>97.041686562127566</v>
      </c>
      <c r="W520" s="21">
        <f t="shared" ref="W520" si="4923">AVERAGE(V520:V521)</f>
        <v>97.039663690070853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105</v>
      </c>
      <c r="Z520" s="23">
        <f t="shared" ref="Z520" si="4924">Y521-Y520</f>
        <v>3</v>
      </c>
      <c r="AA520" s="23">
        <f t="shared" ref="AA520" si="4925">Y520+Y521</f>
        <v>213</v>
      </c>
      <c r="AB520" s="22">
        <f t="shared" ref="AB520" si="4926">D520-Z520</f>
        <v>-3</v>
      </c>
      <c r="AC520" s="22">
        <f t="shared" ref="AC520" si="4927">AA520-E520</f>
        <v>213</v>
      </c>
      <c r="AD520" s="22">
        <f t="shared" si="4507"/>
        <v>105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0.51700000000000002</v>
      </c>
      <c r="I521" s="32">
        <f>VLOOKUP($C521,'Four Factors - Home'!$B:$O,8,FALSE)</f>
        <v>0.23</v>
      </c>
      <c r="J521" s="32">
        <f>VLOOKUP($C521,'Four Factors - Home'!$B:$O,9,FALSE)/100</f>
        <v>0.14300000000000002</v>
      </c>
      <c r="K521" s="32">
        <f>VLOOKUP($C521,'Four Factors - Home'!$B:$O,10,FALSE)/100</f>
        <v>0.26700000000000002</v>
      </c>
      <c r="L521" s="32">
        <f>VLOOKUP($C521,'Four Factors - Home'!$B:$O,11,FALSE)/100</f>
        <v>0.50600000000000001</v>
      </c>
      <c r="M521" s="32">
        <f>VLOOKUP($C521,'Four Factors - Home'!$B:$O,12,FALSE)</f>
        <v>0.26500000000000001</v>
      </c>
      <c r="N521" s="32">
        <f>VLOOKUP($C521,'Four Factors - Home'!$B:$O,13,FALSE)/100</f>
        <v>0.13</v>
      </c>
      <c r="O521" s="32">
        <f>VLOOKUP($C521,'Four Factors - Home'!$B:$O,14,FALSE)/100</f>
        <v>0.26899999999999996</v>
      </c>
      <c r="P521" s="21">
        <f>VLOOKUP($C521,'Advanced - Home'!B:T,18,FALSE)</f>
        <v>98.13</v>
      </c>
      <c r="Q521" s="21">
        <f>(P521+'Advanced - Home'!$S$33)/2</f>
        <v>98.45284556720685</v>
      </c>
      <c r="R521" s="32">
        <f t="shared" ref="R521" si="4931">AVERAGE(H521,L520)</f>
        <v>0.52900000000000003</v>
      </c>
      <c r="S521" s="32">
        <f t="shared" ref="S521" si="4932">AVERAGE(I521,M520)</f>
        <v>0.23899999999999999</v>
      </c>
      <c r="T521" s="32">
        <f t="shared" ref="T521" si="4933">AVERAGE(J521,N520)</f>
        <v>0.13450000000000001</v>
      </c>
      <c r="U521" s="32">
        <f t="shared" ref="U521" si="4934">AVERAGE(K521,O520)</f>
        <v>0.22900000000000001</v>
      </c>
      <c r="V521" s="21">
        <f>Q521*Q520/'Advanced - Road'!$S$33</f>
        <v>97.037640818014125</v>
      </c>
      <c r="W521" s="21">
        <f t="shared" ref="W521" si="4935">W520</f>
        <v>97.039663690070853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108</v>
      </c>
      <c r="Z521" s="23">
        <f t="shared" ref="Z521" si="4936">-Z520</f>
        <v>-3</v>
      </c>
      <c r="AA521" s="23">
        <f t="shared" ref="AA521" si="4937">AA520</f>
        <v>213</v>
      </c>
      <c r="AB521" s="22"/>
      <c r="AC521" s="22"/>
      <c r="AD521" s="22">
        <f t="shared" si="4507"/>
        <v>108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</v>
      </c>
      <c r="I522" s="31">
        <f>VLOOKUP($C522,'Four Factors - Road'!$B:$O,8,FALSE)</f>
        <v>0.218</v>
      </c>
      <c r="J522" s="31">
        <f>VLOOKUP($C522,'Four Factors - Road'!$B:$O,9,FALSE)/100</f>
        <v>0.121</v>
      </c>
      <c r="K522" s="31">
        <f>VLOOKUP($C522,'Four Factors - Road'!$B:$O,10,FALSE)/100</f>
        <v>0.22899999999999998</v>
      </c>
      <c r="L522" s="31">
        <f>VLOOKUP($C522,'Four Factors - Road'!$B:$O,11,FALSE)/100</f>
        <v>0.54100000000000004</v>
      </c>
      <c r="M522" s="31">
        <f>VLOOKUP($C522,'Four Factors - Road'!$B:$O,12,FALSE)</f>
        <v>0.248</v>
      </c>
      <c r="N522" s="31">
        <f>VLOOKUP($C522,'Four Factors - Road'!$B:$O,13,FALSE)/100</f>
        <v>0.126</v>
      </c>
      <c r="O522" s="31">
        <f>VLOOKUP($C522,'Four Factors - Road'!$B:$O,14,FALSE)/100</f>
        <v>0.191</v>
      </c>
      <c r="P522" s="17">
        <f>VLOOKUP($C522,'Advanced - Road'!B:T,18,FALSE)</f>
        <v>95.94</v>
      </c>
      <c r="Q522" s="17">
        <f>(P522+'Advanced - Road'!$S$33)/2</f>
        <v>97.359904671115345</v>
      </c>
      <c r="R522" s="31">
        <f t="shared" ref="R522" si="4939">AVERAGE(H522,L523)</f>
        <v>0.495</v>
      </c>
      <c r="S522" s="31">
        <f t="shared" ref="S522" si="4940">AVERAGE(I522,M523)</f>
        <v>0.24399999999999999</v>
      </c>
      <c r="T522" s="31">
        <f t="shared" ref="T522" si="4941">AVERAGE(J522,N523)</f>
        <v>0.128</v>
      </c>
      <c r="U522" s="31">
        <f t="shared" ref="U522" si="4942">AVERAGE(K522,O523)</f>
        <v>0.22649999999999998</v>
      </c>
      <c r="V522" s="17">
        <f>Q522*Q523/'Advanced - Home'!$S$33</f>
        <v>98.140704877884758</v>
      </c>
      <c r="W522" s="17">
        <f t="shared" ref="W522" si="4943">AVERAGE(V522:V523)</f>
        <v>98.13865909635976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5</v>
      </c>
      <c r="AA522" s="19">
        <f t="shared" ref="AA522" si="4945">Y522+Y523</f>
        <v>215</v>
      </c>
      <c r="AB522" s="4">
        <f t="shared" ref="AB522" si="4946">D522-Z522</f>
        <v>-5</v>
      </c>
      <c r="AC522" s="4">
        <f t="shared" ref="AC522" si="4947">AA522-E522</f>
        <v>215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0.52</v>
      </c>
      <c r="I523" s="31">
        <f>VLOOKUP($C523,'Four Factors - Home'!$B:$O,8,FALSE)</f>
        <v>0.30199999999999999</v>
      </c>
      <c r="J523" s="31">
        <f>VLOOKUP($C523,'Four Factors - Home'!$B:$O,9,FALSE)/100</f>
        <v>0.14599999999999999</v>
      </c>
      <c r="K523" s="31">
        <f>VLOOKUP($C523,'Four Factors - Home'!$B:$O,10,FALSE)/100</f>
        <v>0.27300000000000002</v>
      </c>
      <c r="L523" s="31">
        <f>VLOOKUP($C523,'Four Factors - Home'!$B:$O,11,FALSE)/100</f>
        <v>0.5</v>
      </c>
      <c r="M523" s="31">
        <f>VLOOKUP($C523,'Four Factors - Home'!$B:$O,12,FALSE)</f>
        <v>0.27</v>
      </c>
      <c r="N523" s="31">
        <f>VLOOKUP($C523,'Four Factors - Home'!$B:$O,13,FALSE)/100</f>
        <v>0.13500000000000001</v>
      </c>
      <c r="O523" s="31">
        <f>VLOOKUP($C523,'Four Factors - Home'!$B:$O,14,FALSE)/100</f>
        <v>0.22399999999999998</v>
      </c>
      <c r="P523" s="17">
        <f>VLOOKUP($C523,'Advanced - Home'!B:T,18,FALSE)</f>
        <v>100.36</v>
      </c>
      <c r="Q523" s="17">
        <f>(P523+'Advanced - Home'!$S$33)/2</f>
        <v>99.567845567206859</v>
      </c>
      <c r="R523" s="31">
        <f t="shared" ref="R523" si="4951">AVERAGE(H523,L522)</f>
        <v>0.53049999999999997</v>
      </c>
      <c r="S523" s="31">
        <f t="shared" ref="S523" si="4952">AVERAGE(I523,M522)</f>
        <v>0.27500000000000002</v>
      </c>
      <c r="T523" s="31">
        <f t="shared" ref="T523" si="4953">AVERAGE(J523,N522)</f>
        <v>0.13600000000000001</v>
      </c>
      <c r="U523" s="31">
        <f t="shared" ref="U523" si="4954">AVERAGE(K523,O522)</f>
        <v>0.23200000000000001</v>
      </c>
      <c r="V523" s="17">
        <f>Q523*Q522/'Advanced - Road'!$S$33</f>
        <v>98.136613314834747</v>
      </c>
      <c r="W523" s="17">
        <f t="shared" ref="W523" si="4955">W522</f>
        <v>98.13865909635976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110</v>
      </c>
      <c r="Z523" s="19">
        <f t="shared" ref="Z523" si="4956">-Z522</f>
        <v>-5</v>
      </c>
      <c r="AA523" s="19">
        <f t="shared" ref="AA523" si="4957">AA522</f>
        <v>215</v>
      </c>
      <c r="AB523" s="4"/>
      <c r="AC523" s="4"/>
      <c r="AD523" s="4">
        <f t="shared" si="4507"/>
        <v>110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</v>
      </c>
      <c r="I524" s="32">
        <f>VLOOKUP($C524,'Four Factors - Road'!$B:$O,8,FALSE)</f>
        <v>0.218</v>
      </c>
      <c r="J524" s="32">
        <f>VLOOKUP($C524,'Four Factors - Road'!$B:$O,9,FALSE)/100</f>
        <v>0.121</v>
      </c>
      <c r="K524" s="32">
        <f>VLOOKUP($C524,'Four Factors - Road'!$B:$O,10,FALSE)/100</f>
        <v>0.22899999999999998</v>
      </c>
      <c r="L524" s="32">
        <f>VLOOKUP($C524,'Four Factors - Road'!$B:$O,11,FALSE)/100</f>
        <v>0.54100000000000004</v>
      </c>
      <c r="M524" s="32">
        <f>VLOOKUP($C524,'Four Factors - Road'!$B:$O,12,FALSE)</f>
        <v>0.248</v>
      </c>
      <c r="N524" s="32">
        <f>VLOOKUP($C524,'Four Factors - Road'!$B:$O,13,FALSE)/100</f>
        <v>0.126</v>
      </c>
      <c r="O524" s="32">
        <f>VLOOKUP($C524,'Four Factors - Road'!$B:$O,14,FALSE)/100</f>
        <v>0.191</v>
      </c>
      <c r="P524" s="21">
        <f>VLOOKUP($C524,'Advanced - Road'!B:T,18,FALSE)</f>
        <v>95.94</v>
      </c>
      <c r="Q524" s="21">
        <f>(P524+'Advanced - Road'!$S$33)/2</f>
        <v>97.359904671115345</v>
      </c>
      <c r="R524" s="32">
        <f t="shared" ref="R524" si="4959">AVERAGE(H524,L525)</f>
        <v>0.499</v>
      </c>
      <c r="S524" s="32">
        <f t="shared" ref="S524" si="4960">AVERAGE(I524,M525)</f>
        <v>0.24399999999999999</v>
      </c>
      <c r="T524" s="32">
        <f t="shared" ref="T524" si="4961">AVERAGE(J524,N525)</f>
        <v>0.1295</v>
      </c>
      <c r="U524" s="32">
        <f t="shared" ref="U524" si="4962">AVERAGE(K524,O525)</f>
        <v>0.22849999999999998</v>
      </c>
      <c r="V524" s="21">
        <f>Q524*Q525/'Advanced - Home'!$S$33</f>
        <v>96.805126565910811</v>
      </c>
      <c r="W524" s="21">
        <f t="shared" ref="W524" si="4963">AVERAGE(V524:V525)</f>
        <v>96.803108625040082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1</v>
      </c>
      <c r="AA524" s="23">
        <f t="shared" ref="AA524" si="4965">Y524+Y525</f>
        <v>209</v>
      </c>
      <c r="AB524" s="22">
        <f t="shared" ref="AB524" si="4966">D524-Z524</f>
        <v>-1</v>
      </c>
      <c r="AC524" s="22">
        <f t="shared" ref="AC524" si="4967">AA524-E524</f>
        <v>209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0.47499999999999998</v>
      </c>
      <c r="I525" s="32">
        <f>VLOOKUP($C525,'Four Factors - Home'!$B:$O,8,FALSE)</f>
        <v>0.26700000000000002</v>
      </c>
      <c r="J525" s="32">
        <f>VLOOKUP($C525,'Four Factors - Home'!$B:$O,9,FALSE)/100</f>
        <v>0.13100000000000001</v>
      </c>
      <c r="K525" s="32">
        <f>VLOOKUP($C525,'Four Factors - Home'!$B:$O,10,FALSE)/100</f>
        <v>0.23199999999999998</v>
      </c>
      <c r="L525" s="32">
        <f>VLOOKUP($C525,'Four Factors - Home'!$B:$O,11,FALSE)/100</f>
        <v>0.50800000000000001</v>
      </c>
      <c r="M525" s="32">
        <f>VLOOKUP($C525,'Four Factors - Home'!$B:$O,12,FALSE)</f>
        <v>0.27</v>
      </c>
      <c r="N525" s="32">
        <f>VLOOKUP($C525,'Four Factors - Home'!$B:$O,13,FALSE)/100</f>
        <v>0.13800000000000001</v>
      </c>
      <c r="O525" s="32">
        <f>VLOOKUP($C525,'Four Factors - Home'!$B:$O,14,FALSE)/100</f>
        <v>0.22800000000000001</v>
      </c>
      <c r="P525" s="21">
        <f>VLOOKUP($C525,'Advanced - Home'!B:T,18,FALSE)</f>
        <v>97.65</v>
      </c>
      <c r="Q525" s="21">
        <f>(P525+'Advanced - Home'!$S$33)/2</f>
        <v>98.21284556720687</v>
      </c>
      <c r="R525" s="32">
        <f t="shared" ref="R525" si="4971">AVERAGE(H525,L524)</f>
        <v>0.50800000000000001</v>
      </c>
      <c r="S525" s="32">
        <f t="shared" ref="S525" si="4972">AVERAGE(I525,M524)</f>
        <v>0.25750000000000001</v>
      </c>
      <c r="T525" s="32">
        <f t="shared" ref="T525" si="4973">AVERAGE(J525,N524)</f>
        <v>0.1285</v>
      </c>
      <c r="U525" s="32">
        <f t="shared" ref="U525" si="4974">AVERAGE(K525,O524)</f>
        <v>0.21149999999999999</v>
      </c>
      <c r="V525" s="21">
        <f>Q525*Q524/'Advanced - Road'!$S$33</f>
        <v>96.801090684169353</v>
      </c>
      <c r="W525" s="21">
        <f t="shared" ref="W525" si="4975">W524</f>
        <v>96.803108625040082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105</v>
      </c>
      <c r="Z525" s="23">
        <f t="shared" ref="Z525" si="4976">-Z524</f>
        <v>-1</v>
      </c>
      <c r="AA525" s="23">
        <f t="shared" ref="AA525" si="4977">AA524</f>
        <v>209</v>
      </c>
      <c r="AB525" s="22"/>
      <c r="AC525" s="22"/>
      <c r="AD525" s="22">
        <f t="shared" si="4507"/>
        <v>105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</v>
      </c>
      <c r="I526" s="31">
        <f>VLOOKUP($C526,'Four Factors - Road'!$B:$O,8,FALSE)</f>
        <v>0.218</v>
      </c>
      <c r="J526" s="31">
        <f>VLOOKUP($C526,'Four Factors - Road'!$B:$O,9,FALSE)/100</f>
        <v>0.121</v>
      </c>
      <c r="K526" s="31">
        <f>VLOOKUP($C526,'Four Factors - Road'!$B:$O,10,FALSE)/100</f>
        <v>0.22899999999999998</v>
      </c>
      <c r="L526" s="31">
        <f>VLOOKUP($C526,'Four Factors - Road'!$B:$O,11,FALSE)/100</f>
        <v>0.54100000000000004</v>
      </c>
      <c r="M526" s="31">
        <f>VLOOKUP($C526,'Four Factors - Road'!$B:$O,12,FALSE)</f>
        <v>0.248</v>
      </c>
      <c r="N526" s="31">
        <f>VLOOKUP($C526,'Four Factors - Road'!$B:$O,13,FALSE)/100</f>
        <v>0.126</v>
      </c>
      <c r="O526" s="31">
        <f>VLOOKUP($C526,'Four Factors - Road'!$B:$O,14,FALSE)/100</f>
        <v>0.191</v>
      </c>
      <c r="P526" s="17">
        <f>VLOOKUP($C526,'Advanced - Road'!B:T,18,FALSE)</f>
        <v>95.94</v>
      </c>
      <c r="Q526" s="17">
        <f>(P526+'Advanced - Road'!$S$33)/2</f>
        <v>97.359904671115345</v>
      </c>
      <c r="R526" s="31">
        <f t="shared" ref="R526" si="4979">AVERAGE(H526,L527)</f>
        <v>0.49149999999999999</v>
      </c>
      <c r="S526" s="31">
        <f t="shared" ref="S526" si="4980">AVERAGE(I526,M527)</f>
        <v>0.26450000000000001</v>
      </c>
      <c r="T526" s="31">
        <f t="shared" ref="T526" si="4981">AVERAGE(J526,N527)</f>
        <v>0.13200000000000001</v>
      </c>
      <c r="U526" s="31">
        <f t="shared" ref="U526" si="4982">AVERAGE(K526,O527)</f>
        <v>0.23049999999999998</v>
      </c>
      <c r="V526" s="17">
        <f>Q526*Q527/'Advanced - Home'!$S$33</f>
        <v>98.303339875283783</v>
      </c>
      <c r="W526" s="17">
        <f t="shared" ref="W526" si="4983">AVERAGE(V526:V527)</f>
        <v>98.301290703568398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1</v>
      </c>
      <c r="AA526" s="19">
        <f t="shared" ref="AA526" si="4985">Y526+Y527</f>
        <v>211</v>
      </c>
      <c r="AB526" s="4">
        <f t="shared" ref="AB526" si="4986">D526-Z526</f>
        <v>-1</v>
      </c>
      <c r="AC526" s="4">
        <f t="shared" ref="AC526" si="4987">AA526-E526</f>
        <v>211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0.50900000000000001</v>
      </c>
      <c r="I527" s="31">
        <f>VLOOKUP($C527,'Four Factors - Home'!$B:$O,8,FALSE)</f>
        <v>0.26500000000000001</v>
      </c>
      <c r="J527" s="31">
        <f>VLOOKUP($C527,'Four Factors - Home'!$B:$O,9,FALSE)/100</f>
        <v>0.16500000000000001</v>
      </c>
      <c r="K527" s="31">
        <f>VLOOKUP($C527,'Four Factors - Home'!$B:$O,10,FALSE)/100</f>
        <v>0.217</v>
      </c>
      <c r="L527" s="31">
        <f>VLOOKUP($C527,'Four Factors - Home'!$B:$O,11,FALSE)/100</f>
        <v>0.49299999999999999</v>
      </c>
      <c r="M527" s="31">
        <f>VLOOKUP($C527,'Four Factors - Home'!$B:$O,12,FALSE)</f>
        <v>0.311</v>
      </c>
      <c r="N527" s="31">
        <f>VLOOKUP($C527,'Four Factors - Home'!$B:$O,13,FALSE)/100</f>
        <v>0.14300000000000002</v>
      </c>
      <c r="O527" s="31">
        <f>VLOOKUP($C527,'Four Factors - Home'!$B:$O,14,FALSE)/100</f>
        <v>0.23199999999999998</v>
      </c>
      <c r="P527" s="17">
        <f>VLOOKUP($C527,'Advanced - Home'!B:T,18,FALSE)</f>
        <v>100.69</v>
      </c>
      <c r="Q527" s="17">
        <f>(P527+'Advanced - Home'!$S$33)/2</f>
        <v>99.732845567206851</v>
      </c>
      <c r="R527" s="31">
        <f t="shared" ref="R527" si="4991">AVERAGE(H527,L526)</f>
        <v>0.52500000000000002</v>
      </c>
      <c r="S527" s="31">
        <f t="shared" ref="S527" si="4992">AVERAGE(I527,M526)</f>
        <v>0.25650000000000001</v>
      </c>
      <c r="T527" s="31">
        <f t="shared" ref="T527" si="4993">AVERAGE(J527,N526)</f>
        <v>0.14550000000000002</v>
      </c>
      <c r="U527" s="31">
        <f t="shared" ref="U527" si="4994">AVERAGE(K527,O526)</f>
        <v>0.20400000000000001</v>
      </c>
      <c r="V527" s="17">
        <f>Q527*Q526/'Advanced - Road'!$S$33</f>
        <v>98.299241531853013</v>
      </c>
      <c r="W527" s="17">
        <f t="shared" ref="W527" si="4995">W526</f>
        <v>98.301290703568398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106</v>
      </c>
      <c r="Z527" s="19">
        <f t="shared" ref="Z527" si="4996">-Z526</f>
        <v>-1</v>
      </c>
      <c r="AA527" s="19">
        <f t="shared" ref="AA527" si="4997">AA526</f>
        <v>211</v>
      </c>
      <c r="AB527" s="4"/>
      <c r="AC527" s="4"/>
      <c r="AD527" s="4">
        <f t="shared" si="4507"/>
        <v>106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</v>
      </c>
      <c r="I528" s="32">
        <f>VLOOKUP($C528,'Four Factors - Road'!$B:$O,8,FALSE)</f>
        <v>0.218</v>
      </c>
      <c r="J528" s="32">
        <f>VLOOKUP($C528,'Four Factors - Road'!$B:$O,9,FALSE)/100</f>
        <v>0.121</v>
      </c>
      <c r="K528" s="32">
        <f>VLOOKUP($C528,'Four Factors - Road'!$B:$O,10,FALSE)/100</f>
        <v>0.22899999999999998</v>
      </c>
      <c r="L528" s="32">
        <f>VLOOKUP($C528,'Four Factors - Road'!$B:$O,11,FALSE)/100</f>
        <v>0.54100000000000004</v>
      </c>
      <c r="M528" s="32">
        <f>VLOOKUP($C528,'Four Factors - Road'!$B:$O,12,FALSE)</f>
        <v>0.248</v>
      </c>
      <c r="N528" s="32">
        <f>VLOOKUP($C528,'Four Factors - Road'!$B:$O,13,FALSE)/100</f>
        <v>0.126</v>
      </c>
      <c r="O528" s="32">
        <f>VLOOKUP($C528,'Four Factors - Road'!$B:$O,14,FALSE)/100</f>
        <v>0.191</v>
      </c>
      <c r="P528" s="21">
        <f>VLOOKUP($C528,'Advanced - Road'!B:T,18,FALSE)</f>
        <v>95.94</v>
      </c>
      <c r="Q528" s="21">
        <f>(P528+'Advanced - Road'!$S$33)/2</f>
        <v>97.359904671115345</v>
      </c>
      <c r="R528" s="32">
        <f t="shared" ref="R528" si="4999">AVERAGE(H528,L529)</f>
        <v>0.502</v>
      </c>
      <c r="S528" s="32">
        <f t="shared" ref="S528" si="5000">AVERAGE(I528,M529)</f>
        <v>0.27750000000000002</v>
      </c>
      <c r="T528" s="32">
        <f t="shared" ref="T528" si="5001">AVERAGE(J528,N529)</f>
        <v>0.13200000000000001</v>
      </c>
      <c r="U528" s="32">
        <f t="shared" ref="U528" si="5002">AVERAGE(K528,O529)</f>
        <v>0.22499999999999998</v>
      </c>
      <c r="V528" s="21">
        <f>Q528*Q529/'Advanced - Home'!$S$33</f>
        <v>99.313648192459667</v>
      </c>
      <c r="W528" s="21">
        <f t="shared" ref="W528" si="5003">AVERAGE(V528:V529)</f>
        <v>99.311577960470743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2</v>
      </c>
      <c r="AA528" s="23">
        <f t="shared" ref="AA528" si="5005">Y528+Y529</f>
        <v>216</v>
      </c>
      <c r="AB528" s="22">
        <f t="shared" ref="AB528" si="5006">D528-Z528</f>
        <v>-2</v>
      </c>
      <c r="AC528" s="22">
        <f t="shared" ref="AC528" si="5007">AA528-E528</f>
        <v>216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0.49700000000000005</v>
      </c>
      <c r="I529" s="32">
        <f>VLOOKUP($C529,'Four Factors - Home'!$B:$O,8,FALSE)</f>
        <v>0.29599999999999999</v>
      </c>
      <c r="J529" s="32">
        <f>VLOOKUP($C529,'Four Factors - Home'!$B:$O,9,FALSE)/100</f>
        <v>0.151</v>
      </c>
      <c r="K529" s="32">
        <f>VLOOKUP($C529,'Four Factors - Home'!$B:$O,10,FALSE)/100</f>
        <v>0.26500000000000001</v>
      </c>
      <c r="L529" s="32">
        <f>VLOOKUP($C529,'Four Factors - Home'!$B:$O,11,FALSE)/100</f>
        <v>0.51400000000000001</v>
      </c>
      <c r="M529" s="32">
        <f>VLOOKUP($C529,'Four Factors - Home'!$B:$O,12,FALSE)</f>
        <v>0.33700000000000002</v>
      </c>
      <c r="N529" s="32">
        <f>VLOOKUP($C529,'Four Factors - Home'!$B:$O,13,FALSE)/100</f>
        <v>0.14300000000000002</v>
      </c>
      <c r="O529" s="32">
        <f>VLOOKUP($C529,'Four Factors - Home'!$B:$O,14,FALSE)/100</f>
        <v>0.221</v>
      </c>
      <c r="P529" s="21">
        <f>VLOOKUP($C529,'Advanced - Home'!B:T,18,FALSE)</f>
        <v>102.74</v>
      </c>
      <c r="Q529" s="21">
        <f>(P529+'Advanced - Home'!$S$33)/2</f>
        <v>100.75784556720686</v>
      </c>
      <c r="R529" s="32">
        <f t="shared" ref="R529" si="5011">AVERAGE(H529,L528)</f>
        <v>0.51900000000000002</v>
      </c>
      <c r="S529" s="32">
        <f t="shared" ref="S529" si="5012">AVERAGE(I529,M528)</f>
        <v>0.27200000000000002</v>
      </c>
      <c r="T529" s="32">
        <f t="shared" ref="T529" si="5013">AVERAGE(J529,N528)</f>
        <v>0.13850000000000001</v>
      </c>
      <c r="U529" s="32">
        <f t="shared" ref="U529" si="5014">AVERAGE(K529,O528)</f>
        <v>0.22800000000000001</v>
      </c>
      <c r="V529" s="21">
        <f>Q529*Q528/'Advanced - Road'!$S$33</f>
        <v>99.309507728481833</v>
      </c>
      <c r="W529" s="21">
        <f t="shared" ref="W529" si="5015">W528</f>
        <v>99.311577960470743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109</v>
      </c>
      <c r="Z529" s="23">
        <f t="shared" ref="Z529" si="5016">-Z528</f>
        <v>-2</v>
      </c>
      <c r="AA529" s="23">
        <f t="shared" ref="AA529" si="5017">AA528</f>
        <v>216</v>
      </c>
      <c r="AB529" s="22"/>
      <c r="AC529" s="22"/>
      <c r="AD529" s="22">
        <f t="shared" si="4507"/>
        <v>109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</v>
      </c>
      <c r="I530" s="31">
        <f>VLOOKUP($C530,'Four Factors - Road'!$B:$O,8,FALSE)</f>
        <v>0.218</v>
      </c>
      <c r="J530" s="31">
        <f>VLOOKUP($C530,'Four Factors - Road'!$B:$O,9,FALSE)/100</f>
        <v>0.121</v>
      </c>
      <c r="K530" s="31">
        <f>VLOOKUP($C530,'Four Factors - Road'!$B:$O,10,FALSE)/100</f>
        <v>0.22899999999999998</v>
      </c>
      <c r="L530" s="31">
        <f>VLOOKUP($C530,'Four Factors - Road'!$B:$O,11,FALSE)/100</f>
        <v>0.54100000000000004</v>
      </c>
      <c r="M530" s="31">
        <f>VLOOKUP($C530,'Four Factors - Road'!$B:$O,12,FALSE)</f>
        <v>0.248</v>
      </c>
      <c r="N530" s="31">
        <f>VLOOKUP($C530,'Four Factors - Road'!$B:$O,13,FALSE)/100</f>
        <v>0.126</v>
      </c>
      <c r="O530" s="31">
        <f>VLOOKUP($C530,'Four Factors - Road'!$B:$O,14,FALSE)/100</f>
        <v>0.191</v>
      </c>
      <c r="P530" s="17">
        <f>VLOOKUP($C530,'Advanced - Road'!B:T,18,FALSE)</f>
        <v>95.94</v>
      </c>
      <c r="Q530" s="17">
        <f>(P530+'Advanced - Road'!$S$33)/2</f>
        <v>97.359904671115345</v>
      </c>
      <c r="R530" s="31">
        <f t="shared" ref="R530" si="5019">AVERAGE(H530,L531)</f>
        <v>0.499</v>
      </c>
      <c r="S530" s="31">
        <f t="shared" ref="S530" si="5020">AVERAGE(I530,M531)</f>
        <v>0.26700000000000002</v>
      </c>
      <c r="T530" s="31">
        <f t="shared" ref="T530" si="5021">AVERAGE(J530,N531)</f>
        <v>0.1255</v>
      </c>
      <c r="U530" s="31">
        <f t="shared" ref="U530" si="5022">AVERAGE(K530,O531)</f>
        <v>0.22849999999999998</v>
      </c>
      <c r="V530" s="17">
        <f>Q530*Q531/'Advanced - Home'!$S$33</f>
        <v>97.465523222015989</v>
      </c>
      <c r="W530" s="17">
        <f t="shared" ref="W530" si="5023">AVERAGE(V530:V531)</f>
        <v>97.463491514917678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0.13600000000000001</v>
      </c>
      <c r="K531" s="31">
        <f>VLOOKUP($C531,'Four Factors - Home'!$B:$O,10,FALSE)/100</f>
        <v>0.23100000000000001</v>
      </c>
      <c r="L531" s="31">
        <f>VLOOKUP($C531,'Four Factors - Home'!$B:$O,11,FALSE)/100</f>
        <v>0.50800000000000001</v>
      </c>
      <c r="M531" s="31">
        <f>VLOOKUP($C531,'Four Factors - Home'!$B:$O,12,FALSE)</f>
        <v>0.316</v>
      </c>
      <c r="N531" s="31">
        <f>VLOOKUP($C531,'Four Factors - Home'!$B:$O,13,FALSE)/100</f>
        <v>0.13</v>
      </c>
      <c r="O531" s="31">
        <f>VLOOKUP($C531,'Four Factors - Home'!$B:$O,14,FALSE)/100</f>
        <v>0.22800000000000001</v>
      </c>
      <c r="P531" s="17">
        <f>VLOOKUP($C531,'Advanced - Home'!B:T,18,FALSE)</f>
        <v>98.99</v>
      </c>
      <c r="Q531" s="17">
        <f>(P531+'Advanced - Home'!$S$33)/2</f>
        <v>98.882845567206857</v>
      </c>
      <c r="R531" s="31">
        <f t="shared" ref="R531" si="5031">AVERAGE(H531,L530)</f>
        <v>0.53600000000000003</v>
      </c>
      <c r="S531" s="31">
        <f t="shared" ref="S531" si="5032">AVERAGE(I531,M530)</f>
        <v>0.25750000000000001</v>
      </c>
      <c r="T531" s="31">
        <f t="shared" ref="T531" si="5033">AVERAGE(J531,N530)</f>
        <v>0.13100000000000001</v>
      </c>
      <c r="U531" s="31">
        <f t="shared" ref="U531" si="5034">AVERAGE(K531,O530)</f>
        <v>0.21100000000000002</v>
      </c>
      <c r="V531" s="17">
        <f>Q531*Q530/'Advanced - Road'!$S$33</f>
        <v>97.461459807819381</v>
      </c>
      <c r="W531" s="17">
        <f t="shared" ref="W531" si="5035">W530</f>
        <v>97.463491514917678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</v>
      </c>
      <c r="I532" s="32">
        <f>VLOOKUP($C532,'Four Factors - Road'!$B:$O,8,FALSE)</f>
        <v>0.218</v>
      </c>
      <c r="J532" s="32">
        <f>VLOOKUP($C532,'Four Factors - Road'!$B:$O,9,FALSE)/100</f>
        <v>0.121</v>
      </c>
      <c r="K532" s="32">
        <f>VLOOKUP($C532,'Four Factors - Road'!$B:$O,10,FALSE)/100</f>
        <v>0.22899999999999998</v>
      </c>
      <c r="L532" s="32">
        <f>VLOOKUP($C532,'Four Factors - Road'!$B:$O,11,FALSE)/100</f>
        <v>0.54100000000000004</v>
      </c>
      <c r="M532" s="32">
        <f>VLOOKUP($C532,'Four Factors - Road'!$B:$O,12,FALSE)</f>
        <v>0.248</v>
      </c>
      <c r="N532" s="32">
        <f>VLOOKUP($C532,'Four Factors - Road'!$B:$O,13,FALSE)/100</f>
        <v>0.126</v>
      </c>
      <c r="O532" s="32">
        <f>VLOOKUP($C532,'Four Factors - Road'!$B:$O,14,FALSE)/100</f>
        <v>0.191</v>
      </c>
      <c r="P532" s="21">
        <f>VLOOKUP($C532,'Advanced - Road'!B:T,18,FALSE)</f>
        <v>95.94</v>
      </c>
      <c r="Q532" s="21">
        <f>(P532+'Advanced - Road'!$S$33)/2</f>
        <v>97.359904671115345</v>
      </c>
      <c r="R532" s="32">
        <f t="shared" ref="R532" si="5039">AVERAGE(H532,L533)</f>
        <v>0.50849999999999995</v>
      </c>
      <c r="S532" s="32">
        <f t="shared" ref="S532" si="5040">AVERAGE(I532,M533)</f>
        <v>0.2555</v>
      </c>
      <c r="T532" s="32">
        <f t="shared" ref="T532" si="5041">AVERAGE(J532,N533)</f>
        <v>0.13200000000000001</v>
      </c>
      <c r="U532" s="32">
        <f t="shared" ref="U532" si="5042">AVERAGE(K532,O533)</f>
        <v>0.22899999999999998</v>
      </c>
      <c r="V532" s="21">
        <f>Q532*Q533/'Advanced - Home'!$S$33</f>
        <v>96.849481565201444</v>
      </c>
      <c r="W532" s="21">
        <f t="shared" ref="W532" si="5043">AVERAGE(V532:V533)</f>
        <v>96.847462699733342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2</v>
      </c>
      <c r="AA532" s="23">
        <f t="shared" ref="AA532" si="5045">Y532+Y533</f>
        <v>212</v>
      </c>
      <c r="AB532" s="22">
        <f t="shared" ref="AB532" si="5046">D532-Z532</f>
        <v>-2</v>
      </c>
      <c r="AC532" s="22">
        <f t="shared" ref="AC532" si="5047">AA532-E532</f>
        <v>212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0.52900000000000003</v>
      </c>
      <c r="I533" s="32">
        <f>VLOOKUP($C533,'Four Factors - Home'!$B:$O,8,FALSE)</f>
        <v>0.29299999999999998</v>
      </c>
      <c r="J533" s="32">
        <f>VLOOKUP($C533,'Four Factors - Home'!$B:$O,9,FALSE)/100</f>
        <v>0.154</v>
      </c>
      <c r="K533" s="32">
        <f>VLOOKUP($C533,'Four Factors - Home'!$B:$O,10,FALSE)/100</f>
        <v>0.20300000000000001</v>
      </c>
      <c r="L533" s="32">
        <f>VLOOKUP($C533,'Four Factors - Home'!$B:$O,11,FALSE)/100</f>
        <v>0.52700000000000002</v>
      </c>
      <c r="M533" s="32">
        <f>VLOOKUP($C533,'Four Factors - Home'!$B:$O,12,FALSE)</f>
        <v>0.29299999999999998</v>
      </c>
      <c r="N533" s="32">
        <f>VLOOKUP($C533,'Four Factors - Home'!$B:$O,13,FALSE)/100</f>
        <v>0.14300000000000002</v>
      </c>
      <c r="O533" s="32">
        <f>VLOOKUP($C533,'Four Factors - Home'!$B:$O,14,FALSE)/100</f>
        <v>0.22899999999999998</v>
      </c>
      <c r="P533" s="21">
        <f>VLOOKUP($C533,'Advanced - Home'!B:T,18,FALSE)</f>
        <v>97.74</v>
      </c>
      <c r="Q533" s="21">
        <f>(P533+'Advanced - Home'!$S$33)/2</f>
        <v>98.257845567206857</v>
      </c>
      <c r="R533" s="32">
        <f t="shared" ref="R533" si="5051">AVERAGE(H533,L532)</f>
        <v>0.53500000000000003</v>
      </c>
      <c r="S533" s="32">
        <f t="shared" ref="S533" si="5052">AVERAGE(I533,M532)</f>
        <v>0.27049999999999996</v>
      </c>
      <c r="T533" s="32">
        <f t="shared" ref="T533" si="5053">AVERAGE(J533,N532)</f>
        <v>0.14000000000000001</v>
      </c>
      <c r="U533" s="32">
        <f t="shared" ref="U533" si="5054">AVERAGE(K533,O532)</f>
        <v>0.19700000000000001</v>
      </c>
      <c r="V533" s="21">
        <f>Q533*Q532/'Advanced - Road'!$S$33</f>
        <v>96.84544383426524</v>
      </c>
      <c r="W533" s="21">
        <f t="shared" ref="W533" si="5055">W532</f>
        <v>96.847462699733342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107</v>
      </c>
      <c r="Z533" s="23">
        <f t="shared" ref="Z533" si="5056">-Z532</f>
        <v>-2</v>
      </c>
      <c r="AA533" s="23">
        <f t="shared" ref="AA533" si="5057">AA532</f>
        <v>212</v>
      </c>
      <c r="AB533" s="22"/>
      <c r="AC533" s="22"/>
      <c r="AD533" s="22">
        <f t="shared" si="4507"/>
        <v>107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</v>
      </c>
      <c r="I534" s="31">
        <f>VLOOKUP($C534,'Four Factors - Road'!$B:$O,8,FALSE)</f>
        <v>0.218</v>
      </c>
      <c r="J534" s="31">
        <f>VLOOKUP($C534,'Four Factors - Road'!$B:$O,9,FALSE)/100</f>
        <v>0.121</v>
      </c>
      <c r="K534" s="31">
        <f>VLOOKUP($C534,'Four Factors - Road'!$B:$O,10,FALSE)/100</f>
        <v>0.22899999999999998</v>
      </c>
      <c r="L534" s="31">
        <f>VLOOKUP($C534,'Four Factors - Road'!$B:$O,11,FALSE)/100</f>
        <v>0.54100000000000004</v>
      </c>
      <c r="M534" s="31">
        <f>VLOOKUP($C534,'Four Factors - Road'!$B:$O,12,FALSE)</f>
        <v>0.248</v>
      </c>
      <c r="N534" s="31">
        <f>VLOOKUP($C534,'Four Factors - Road'!$B:$O,13,FALSE)/100</f>
        <v>0.126</v>
      </c>
      <c r="O534" s="31">
        <f>VLOOKUP($C534,'Four Factors - Road'!$B:$O,14,FALSE)/100</f>
        <v>0.191</v>
      </c>
      <c r="P534" s="17">
        <f>VLOOKUP($C534,'Advanced - Road'!B:T,18,FALSE)</f>
        <v>95.94</v>
      </c>
      <c r="Q534" s="17">
        <f>(P534+'Advanced - Road'!$S$33)/2</f>
        <v>97.359904671115345</v>
      </c>
      <c r="R534" s="31">
        <f t="shared" ref="R534" si="5059">AVERAGE(H534,L535)</f>
        <v>0.48949999999999999</v>
      </c>
      <c r="S534" s="31">
        <f t="shared" ref="S534" si="5060">AVERAGE(I534,M535)</f>
        <v>0.23549999999999999</v>
      </c>
      <c r="T534" s="31">
        <f t="shared" ref="T534" si="5061">AVERAGE(J534,N535)</f>
        <v>0.13550000000000001</v>
      </c>
      <c r="U534" s="31">
        <f t="shared" ref="U534" si="5062">AVERAGE(K534,O535)</f>
        <v>0.22149999999999997</v>
      </c>
      <c r="V534" s="17">
        <f>Q534*Q535/'Advanced - Home'!$S$33</f>
        <v>96.711488234074977</v>
      </c>
      <c r="W534" s="17">
        <f t="shared" ref="W534" si="5063">AVERAGE(V534:V535)</f>
        <v>96.709472245132048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8</v>
      </c>
      <c r="AA534" s="19">
        <f t="shared" ref="AA534" si="5065">Y534+Y535</f>
        <v>210</v>
      </c>
      <c r="AB534" s="4">
        <f t="shared" ref="AB534" si="5066">D534-Z534</f>
        <v>-8</v>
      </c>
      <c r="AC534" s="4">
        <f t="shared" ref="AC534" si="5067">AA534-E534</f>
        <v>210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0.53500000000000003</v>
      </c>
      <c r="I535" s="31">
        <f>VLOOKUP($C535,'Four Factors - Home'!$B:$O,8,FALSE)</f>
        <v>0.28199999999999997</v>
      </c>
      <c r="J535" s="31">
        <f>VLOOKUP($C535,'Four Factors - Home'!$B:$O,9,FALSE)/100</f>
        <v>0.13900000000000001</v>
      </c>
      <c r="K535" s="31">
        <f>VLOOKUP($C535,'Four Factors - Home'!$B:$O,10,FALSE)/100</f>
        <v>0.22500000000000001</v>
      </c>
      <c r="L535" s="31">
        <f>VLOOKUP($C535,'Four Factors - Home'!$B:$O,11,FALSE)/100</f>
        <v>0.48899999999999999</v>
      </c>
      <c r="M535" s="31">
        <f>VLOOKUP($C535,'Four Factors - Home'!$B:$O,12,FALSE)</f>
        <v>0.253</v>
      </c>
      <c r="N535" s="31">
        <f>VLOOKUP($C535,'Four Factors - Home'!$B:$O,13,FALSE)/100</f>
        <v>0.15</v>
      </c>
      <c r="O535" s="31">
        <f>VLOOKUP($C535,'Four Factors - Home'!$B:$O,14,FALSE)/100</f>
        <v>0.214</v>
      </c>
      <c r="P535" s="17">
        <f>VLOOKUP($C535,'Advanced - Home'!B:T,18,FALSE)</f>
        <v>97.46</v>
      </c>
      <c r="Q535" s="17">
        <f>(P535+'Advanced - Home'!$S$33)/2</f>
        <v>98.117845567206857</v>
      </c>
      <c r="R535" s="31">
        <f t="shared" ref="R535" si="5071">AVERAGE(H535,L534)</f>
        <v>0.53800000000000003</v>
      </c>
      <c r="S535" s="31">
        <f t="shared" ref="S535" si="5072">AVERAGE(I535,M534)</f>
        <v>0.26500000000000001</v>
      </c>
      <c r="T535" s="31">
        <f t="shared" ref="T535" si="5073">AVERAGE(J535,N534)</f>
        <v>0.13250000000000001</v>
      </c>
      <c r="U535" s="31">
        <f t="shared" ref="U535" si="5074">AVERAGE(K535,O534)</f>
        <v>0.20800000000000002</v>
      </c>
      <c r="V535" s="17">
        <f>Q535*Q534/'Advanced - Road'!$S$33</f>
        <v>96.707456256189118</v>
      </c>
      <c r="W535" s="17">
        <f t="shared" ref="W535" si="5075">W534</f>
        <v>96.709472245132048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109</v>
      </c>
      <c r="Z535" s="19">
        <f t="shared" ref="Z535" si="5076">-Z534</f>
        <v>-8</v>
      </c>
      <c r="AA535" s="19">
        <f t="shared" ref="AA535" si="5077">AA534</f>
        <v>210</v>
      </c>
      <c r="AB535" s="4"/>
      <c r="AC535" s="4"/>
      <c r="AD535" s="4">
        <f t="shared" si="4507"/>
        <v>109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</v>
      </c>
      <c r="I536" s="32">
        <f>VLOOKUP($C536,'Four Factors - Road'!$B:$O,8,FALSE)</f>
        <v>0.218</v>
      </c>
      <c r="J536" s="32">
        <f>VLOOKUP($C536,'Four Factors - Road'!$B:$O,9,FALSE)/100</f>
        <v>0.121</v>
      </c>
      <c r="K536" s="32">
        <f>VLOOKUP($C536,'Four Factors - Road'!$B:$O,10,FALSE)/100</f>
        <v>0.22899999999999998</v>
      </c>
      <c r="L536" s="32">
        <f>VLOOKUP($C536,'Four Factors - Road'!$B:$O,11,FALSE)/100</f>
        <v>0.54100000000000004</v>
      </c>
      <c r="M536" s="32">
        <f>VLOOKUP($C536,'Four Factors - Road'!$B:$O,12,FALSE)</f>
        <v>0.248</v>
      </c>
      <c r="N536" s="32">
        <f>VLOOKUP($C536,'Four Factors - Road'!$B:$O,13,FALSE)/100</f>
        <v>0.126</v>
      </c>
      <c r="O536" s="32">
        <f>VLOOKUP($C536,'Four Factors - Road'!$B:$O,14,FALSE)/100</f>
        <v>0.191</v>
      </c>
      <c r="P536" s="21">
        <f>VLOOKUP($C536,'Advanced - Road'!B:T,18,FALSE)</f>
        <v>95.94</v>
      </c>
      <c r="Q536" s="21">
        <f>(P536+'Advanced - Road'!$S$33)/2</f>
        <v>97.359904671115345</v>
      </c>
      <c r="R536" s="32">
        <f t="shared" ref="R536" si="5079">AVERAGE(H536,L537)</f>
        <v>0.4965</v>
      </c>
      <c r="S536" s="32">
        <f t="shared" ref="S536" si="5080">AVERAGE(I536,M537)</f>
        <v>0.24349999999999999</v>
      </c>
      <c r="T536" s="32">
        <f t="shared" ref="T536" si="5081">AVERAGE(J536,N537)</f>
        <v>0.13150000000000001</v>
      </c>
      <c r="U536" s="32">
        <f t="shared" ref="U536" si="5082">AVERAGE(K536,O537)</f>
        <v>0.23399999999999999</v>
      </c>
      <c r="V536" s="21">
        <f>Q536*Q537/'Advanced - Home'!$S$33</f>
        <v>96.731201567093038</v>
      </c>
      <c r="W536" s="21">
        <f t="shared" ref="W536" si="5083">AVERAGE(V536:V537)</f>
        <v>96.729185167217935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103</v>
      </c>
      <c r="Z536" s="23">
        <f t="shared" ref="Z536" si="5084">Y537-Y536</f>
        <v>7</v>
      </c>
      <c r="AA536" s="23">
        <f t="shared" ref="AA536" si="5085">Y536+Y537</f>
        <v>213</v>
      </c>
      <c r="AB536" s="22">
        <f t="shared" ref="AB536" si="5086">D536-Z536</f>
        <v>-7</v>
      </c>
      <c r="AC536" s="22">
        <f t="shared" ref="AC536" si="5087">AA536-E536</f>
        <v>213</v>
      </c>
      <c r="AD536" s="22">
        <f t="shared" si="4507"/>
        <v>103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</v>
      </c>
      <c r="J537" s="32">
        <f>VLOOKUP($C537,'Four Factors - Home'!$B:$O,9,FALSE)/100</f>
        <v>0.129</v>
      </c>
      <c r="K537" s="32">
        <f>VLOOKUP($C537,'Four Factors - Home'!$B:$O,10,FALSE)/100</f>
        <v>0.26700000000000002</v>
      </c>
      <c r="L537" s="32">
        <f>VLOOKUP($C537,'Four Factors - Home'!$B:$O,11,FALSE)/100</f>
        <v>0.503</v>
      </c>
      <c r="M537" s="32">
        <f>VLOOKUP($C537,'Four Factors - Home'!$B:$O,12,FALSE)</f>
        <v>0.26900000000000002</v>
      </c>
      <c r="N537" s="32">
        <f>VLOOKUP($C537,'Four Factors - Home'!$B:$O,13,FALSE)/100</f>
        <v>0.14199999999999999</v>
      </c>
      <c r="O537" s="32">
        <f>VLOOKUP($C537,'Four Factors - Home'!$B:$O,14,FALSE)/100</f>
        <v>0.23899999999999999</v>
      </c>
      <c r="P537" s="21">
        <f>VLOOKUP($C537,'Advanced - Home'!B:T,18,FALSE)</f>
        <v>97.5</v>
      </c>
      <c r="Q537" s="21">
        <f>(P537+'Advanced - Home'!$S$33)/2</f>
        <v>98.137845567206853</v>
      </c>
      <c r="R537" s="32">
        <f t="shared" ref="R537" si="5091">AVERAGE(H537,L536)</f>
        <v>0.53350000000000009</v>
      </c>
      <c r="S537" s="32">
        <f t="shared" ref="S537" si="5092">AVERAGE(I537,M536)</f>
        <v>0.27900000000000003</v>
      </c>
      <c r="T537" s="32">
        <f t="shared" ref="T537" si="5093">AVERAGE(J537,N536)</f>
        <v>0.1275</v>
      </c>
      <c r="U537" s="32">
        <f t="shared" ref="U537" si="5094">AVERAGE(K537,O536)</f>
        <v>0.22900000000000001</v>
      </c>
      <c r="V537" s="21">
        <f>Q537*Q536/'Advanced - Road'!$S$33</f>
        <v>96.727168767342832</v>
      </c>
      <c r="W537" s="21">
        <f t="shared" ref="W537" si="5095">W536</f>
        <v>96.729185167217935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-7</v>
      </c>
      <c r="AA537" s="23">
        <f t="shared" ref="AA537" si="5097">AA536</f>
        <v>213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</v>
      </c>
      <c r="I538" s="31">
        <f>VLOOKUP($C538,'Four Factors - Road'!$B:$O,8,FALSE)</f>
        <v>0.218</v>
      </c>
      <c r="J538" s="31">
        <f>VLOOKUP($C538,'Four Factors - Road'!$B:$O,9,FALSE)/100</f>
        <v>0.121</v>
      </c>
      <c r="K538" s="31">
        <f>VLOOKUP($C538,'Four Factors - Road'!$B:$O,10,FALSE)/100</f>
        <v>0.22899999999999998</v>
      </c>
      <c r="L538" s="31">
        <f>VLOOKUP($C538,'Four Factors - Road'!$B:$O,11,FALSE)/100</f>
        <v>0.54100000000000004</v>
      </c>
      <c r="M538" s="31">
        <f>VLOOKUP($C538,'Four Factors - Road'!$B:$O,12,FALSE)</f>
        <v>0.248</v>
      </c>
      <c r="N538" s="31">
        <f>VLOOKUP($C538,'Four Factors - Road'!$B:$O,13,FALSE)/100</f>
        <v>0.126</v>
      </c>
      <c r="O538" s="31">
        <f>VLOOKUP($C538,'Four Factors - Road'!$B:$O,14,FALSE)/100</f>
        <v>0.191</v>
      </c>
      <c r="P538" s="17">
        <f>VLOOKUP($C538,'Advanced - Road'!B:T,18,FALSE)</f>
        <v>95.94</v>
      </c>
      <c r="Q538" s="17">
        <f>(P538+'Advanced - Road'!$S$33)/2</f>
        <v>97.359904671115345</v>
      </c>
      <c r="R538" s="31">
        <f t="shared" ref="R538" si="5099">AVERAGE(H538,L539)</f>
        <v>0.48850000000000005</v>
      </c>
      <c r="S538" s="31">
        <f t="shared" ref="S538" si="5100">AVERAGE(I538,M539)</f>
        <v>0.22749999999999998</v>
      </c>
      <c r="T538" s="31">
        <f t="shared" ref="T538" si="5101">AVERAGE(J538,N539)</f>
        <v>0.1275</v>
      </c>
      <c r="U538" s="31">
        <f t="shared" ref="U538" si="5102">AVERAGE(K538,O539)</f>
        <v>0.2175</v>
      </c>
      <c r="V538" s="17">
        <f>Q538*Q539/'Advanced - Home'!$S$33</f>
        <v>94.878148263394863</v>
      </c>
      <c r="W538" s="17">
        <f t="shared" ref="W538" si="5103">AVERAGE(V538:V539)</f>
        <v>94.876170491143426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100</v>
      </c>
      <c r="Z538" s="19">
        <f t="shared" ref="Z538" si="5104">Y539-Y538</f>
        <v>6</v>
      </c>
      <c r="AA538" s="19">
        <f t="shared" ref="AA538" si="5105">Y538+Y539</f>
        <v>206</v>
      </c>
      <c r="AB538" s="4">
        <f t="shared" ref="AB538" si="5106">D538-Z538</f>
        <v>-6</v>
      </c>
      <c r="AC538" s="4">
        <f t="shared" ref="AC538" si="5107">AA538-E538</f>
        <v>206</v>
      </c>
      <c r="AD538" s="4">
        <f t="shared" si="4507"/>
        <v>100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0.52600000000000002</v>
      </c>
      <c r="I539" s="31">
        <f>VLOOKUP($C539,'Four Factors - Home'!$B:$O,8,FALSE)</f>
        <v>0.307</v>
      </c>
      <c r="J539" s="31">
        <f>VLOOKUP($C539,'Four Factors - Home'!$B:$O,9,FALSE)/100</f>
        <v>0.14499999999999999</v>
      </c>
      <c r="K539" s="31">
        <f>VLOOKUP($C539,'Four Factors - Home'!$B:$O,10,FALSE)/100</f>
        <v>0.217</v>
      </c>
      <c r="L539" s="31">
        <f>VLOOKUP($C539,'Four Factors - Home'!$B:$O,11,FALSE)/100</f>
        <v>0.48700000000000004</v>
      </c>
      <c r="M539" s="31">
        <f>VLOOKUP($C539,'Four Factors - Home'!$B:$O,12,FALSE)</f>
        <v>0.23699999999999999</v>
      </c>
      <c r="N539" s="31">
        <f>VLOOKUP($C539,'Four Factors - Home'!$B:$O,13,FALSE)/100</f>
        <v>0.13400000000000001</v>
      </c>
      <c r="O539" s="31">
        <f>VLOOKUP($C539,'Four Factors - Home'!$B:$O,14,FALSE)/100</f>
        <v>0.20600000000000002</v>
      </c>
      <c r="P539" s="17">
        <f>VLOOKUP($C539,'Advanced - Home'!B:T,18,FALSE)</f>
        <v>93.74</v>
      </c>
      <c r="Q539" s="17">
        <f>(P539+'Advanced - Home'!$S$33)/2</f>
        <v>96.257845567206857</v>
      </c>
      <c r="R539" s="31">
        <f t="shared" ref="R539" si="5111">AVERAGE(H539,L538)</f>
        <v>0.53350000000000009</v>
      </c>
      <c r="S539" s="31">
        <f t="shared" ref="S539" si="5112">AVERAGE(I539,M538)</f>
        <v>0.27749999999999997</v>
      </c>
      <c r="T539" s="31">
        <f t="shared" ref="T539" si="5113">AVERAGE(J539,N538)</f>
        <v>0.13550000000000001</v>
      </c>
      <c r="U539" s="31">
        <f t="shared" ref="U539" si="5114">AVERAGE(K539,O538)</f>
        <v>0.20400000000000001</v>
      </c>
      <c r="V539" s="17">
        <f>Q539*Q538/'Advanced - Road'!$S$33</f>
        <v>94.87419271889199</v>
      </c>
      <c r="W539" s="17">
        <f t="shared" ref="W539" si="5115">W538</f>
        <v>94.876170491143426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106</v>
      </c>
      <c r="Z539" s="19">
        <f t="shared" ref="Z539" si="5116">-Z538</f>
        <v>-6</v>
      </c>
      <c r="AA539" s="19">
        <f t="shared" ref="AA539" si="5117">AA538</f>
        <v>206</v>
      </c>
      <c r="AB539" s="4"/>
      <c r="AC539" s="4"/>
      <c r="AD539" s="4">
        <f t="shared" si="4507"/>
        <v>106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</v>
      </c>
      <c r="I540" s="32">
        <f>VLOOKUP($C540,'Four Factors - Road'!$B:$O,8,FALSE)</f>
        <v>0.218</v>
      </c>
      <c r="J540" s="32">
        <f>VLOOKUP($C540,'Four Factors - Road'!$B:$O,9,FALSE)/100</f>
        <v>0.121</v>
      </c>
      <c r="K540" s="32">
        <f>VLOOKUP($C540,'Four Factors - Road'!$B:$O,10,FALSE)/100</f>
        <v>0.22899999999999998</v>
      </c>
      <c r="L540" s="32">
        <f>VLOOKUP($C540,'Four Factors - Road'!$B:$O,11,FALSE)/100</f>
        <v>0.54100000000000004</v>
      </c>
      <c r="M540" s="32">
        <f>VLOOKUP($C540,'Four Factors - Road'!$B:$O,12,FALSE)</f>
        <v>0.248</v>
      </c>
      <c r="N540" s="32">
        <f>VLOOKUP($C540,'Four Factors - Road'!$B:$O,13,FALSE)/100</f>
        <v>0.126</v>
      </c>
      <c r="O540" s="32">
        <f>VLOOKUP($C540,'Four Factors - Road'!$B:$O,14,FALSE)/100</f>
        <v>0.191</v>
      </c>
      <c r="P540" s="21">
        <f>VLOOKUP($C540,'Advanced - Road'!B:T,18,FALSE)</f>
        <v>95.94</v>
      </c>
      <c r="Q540" s="21">
        <f>(P540+'Advanced - Road'!$S$33)/2</f>
        <v>97.359904671115345</v>
      </c>
      <c r="R540" s="32">
        <f t="shared" ref="R540" si="5119">AVERAGE(H540,L541)</f>
        <v>0.50449999999999995</v>
      </c>
      <c r="S540" s="32">
        <f t="shared" ref="S540" si="5120">AVERAGE(I540,M541)</f>
        <v>0.254</v>
      </c>
      <c r="T540" s="32">
        <f t="shared" ref="T540" si="5121">AVERAGE(J540,N541)</f>
        <v>0.14150000000000001</v>
      </c>
      <c r="U540" s="32">
        <f t="shared" ref="U540" si="5122">AVERAGE(K540,O541)</f>
        <v>0.24199999999999999</v>
      </c>
      <c r="V540" s="21">
        <f>Q540*Q541/'Advanced - Home'!$S$33</f>
        <v>97.613373219651507</v>
      </c>
      <c r="W540" s="21">
        <f t="shared" ref="W540" si="5123">AVERAGE(V540:V541)</f>
        <v>97.611338430561943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5</v>
      </c>
      <c r="AA540" s="23">
        <f t="shared" ref="AA540" si="5125">Y540+Y541</f>
        <v>215</v>
      </c>
      <c r="AB540" s="22">
        <f t="shared" ref="AB540" si="5126">D540-Z540</f>
        <v>-5</v>
      </c>
      <c r="AC540" s="22">
        <f t="shared" ref="AC540" si="5127">AA540-E540</f>
        <v>215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0.25900000000000001</v>
      </c>
      <c r="J541" s="32">
        <f>VLOOKUP($C541,'Four Factors - Home'!$B:$O,9,FALSE)/100</f>
        <v>0.14699999999999999</v>
      </c>
      <c r="K541" s="32">
        <f>VLOOKUP($C541,'Four Factors - Home'!$B:$O,10,FALSE)/100</f>
        <v>0.25</v>
      </c>
      <c r="L541" s="32">
        <f>VLOOKUP($C541,'Four Factors - Home'!$B:$O,11,FALSE)/100</f>
        <v>0.51900000000000002</v>
      </c>
      <c r="M541" s="32">
        <f>VLOOKUP($C541,'Four Factors - Home'!$B:$O,12,FALSE)</f>
        <v>0.28999999999999998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0.255</v>
      </c>
      <c r="P541" s="21">
        <f>VLOOKUP($C541,'Advanced - Home'!B:T,18,FALSE)</f>
        <v>99.29</v>
      </c>
      <c r="Q541" s="21">
        <f>(P541+'Advanced - Home'!$S$33)/2</f>
        <v>99.032845567206863</v>
      </c>
      <c r="R541" s="32">
        <f t="shared" ref="R541" si="5131">AVERAGE(H541,L540)</f>
        <v>0.54049999999999998</v>
      </c>
      <c r="S541" s="32">
        <f t="shared" ref="S541" si="5132">AVERAGE(I541,M540)</f>
        <v>0.2535</v>
      </c>
      <c r="T541" s="32">
        <f t="shared" ref="T541" si="5133">AVERAGE(J541,N540)</f>
        <v>0.13650000000000001</v>
      </c>
      <c r="U541" s="32">
        <f t="shared" ref="U541" si="5134">AVERAGE(K541,O540)</f>
        <v>0.2205</v>
      </c>
      <c r="V541" s="21">
        <f>Q541*Q540/'Advanced - Road'!$S$33</f>
        <v>97.609303641472394</v>
      </c>
      <c r="W541" s="21">
        <f t="shared" ref="W541" si="5135">W540</f>
        <v>97.611338430561943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110</v>
      </c>
      <c r="Z541" s="23">
        <f t="shared" ref="Z541" si="5136">-Z540</f>
        <v>-5</v>
      </c>
      <c r="AA541" s="23">
        <f t="shared" ref="AA541" si="5137">AA540</f>
        <v>215</v>
      </c>
      <c r="AB541" s="22"/>
      <c r="AC541" s="22"/>
      <c r="AD541" s="22">
        <f t="shared" si="4507"/>
        <v>110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0.53700000000000003</v>
      </c>
      <c r="I542" s="31">
        <f>VLOOKUP($C542,'Four Factors - Road'!$B:$O,8,FALSE)</f>
        <v>0.27800000000000002</v>
      </c>
      <c r="J542" s="31">
        <f>VLOOKUP($C542,'Four Factors - Road'!$B:$O,9,FALSE)/100</f>
        <v>0.14400000000000002</v>
      </c>
      <c r="K542" s="31">
        <f>VLOOKUP($C542,'Four Factors - Road'!$B:$O,10,FALSE)/100</f>
        <v>0.22399999999999998</v>
      </c>
      <c r="L542" s="31">
        <f>VLOOKUP($C542,'Four Factors - Road'!$B:$O,11,FALSE)/100</f>
        <v>0.499</v>
      </c>
      <c r="M542" s="31">
        <f>VLOOKUP($C542,'Four Factors - Road'!$B:$O,12,FALSE)</f>
        <v>0.27900000000000003</v>
      </c>
      <c r="N542" s="31">
        <f>VLOOKUP($C542,'Four Factors - Road'!$B:$O,13,FALSE)/100</f>
        <v>0.157</v>
      </c>
      <c r="O542" s="31">
        <f>VLOOKUP($C542,'Four Factors - Road'!$B:$O,14,FALSE)/100</f>
        <v>0.255</v>
      </c>
      <c r="P542" s="17">
        <f>VLOOKUP($C542,'Advanced - Road'!B:T,18,FALSE)</f>
        <v>102.68</v>
      </c>
      <c r="Q542" s="17">
        <f>(P542+'Advanced - Road'!$S$33)/2</f>
        <v>100.72990467111535</v>
      </c>
      <c r="R542" s="31">
        <f t="shared" ref="R542" si="5139">AVERAGE(H542,L543)</f>
        <v>0.53</v>
      </c>
      <c r="S542" s="31">
        <f t="shared" ref="S542" si="5140">AVERAGE(I542,M543)</f>
        <v>0.2505</v>
      </c>
      <c r="T542" s="31">
        <f t="shared" ref="T542" si="5141">AVERAGE(J542,N543)</f>
        <v>0.15200000000000002</v>
      </c>
      <c r="U542" s="31">
        <f t="shared" ref="U542" si="5142">AVERAGE(K542,O543)</f>
        <v>0.23599999999999999</v>
      </c>
      <c r="V542" s="17">
        <f>Q542*Q543/'Advanced - Home'!$S$33</f>
        <v>100.96155320830188</v>
      </c>
      <c r="W542" s="17">
        <f t="shared" ref="W542" si="5143">AVERAGE(V542:V543)</f>
        <v>100.95944862508591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110</v>
      </c>
      <c r="Z542" s="19">
        <f t="shared" ref="Z542" si="5145">Y543-Y542</f>
        <v>-2</v>
      </c>
      <c r="AA542" s="19">
        <f t="shared" ref="AA542" si="5146">Y542+Y543</f>
        <v>218</v>
      </c>
      <c r="AB542" s="4">
        <f t="shared" ref="AB542" si="5147">D542-Z542</f>
        <v>2</v>
      </c>
      <c r="AC542" s="4">
        <f t="shared" ref="AC542" si="5148">AA542-E542</f>
        <v>218</v>
      </c>
      <c r="AD542" s="4">
        <f t="shared" ref="AD542:AD605" si="5149">Y542-X542</f>
        <v>110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0.51200000000000001</v>
      </c>
      <c r="I543" s="31">
        <f>VLOOKUP($C543,'Four Factors - Home'!$B:$O,8,FALSE)</f>
        <v>0.30199999999999999</v>
      </c>
      <c r="J543" s="31">
        <f>VLOOKUP($C543,'Four Factors - Home'!$B:$O,9,FALSE)/100</f>
        <v>0.152</v>
      </c>
      <c r="K543" s="31">
        <f>VLOOKUP($C543,'Four Factors - Home'!$B:$O,10,FALSE)/100</f>
        <v>0.247</v>
      </c>
      <c r="L543" s="31">
        <f>VLOOKUP($C543,'Four Factors - Home'!$B:$O,11,FALSE)/100</f>
        <v>0.52300000000000002</v>
      </c>
      <c r="M543" s="31">
        <f>VLOOKUP($C543,'Four Factors - Home'!$B:$O,12,FALSE)</f>
        <v>0.223</v>
      </c>
      <c r="N543" s="31">
        <f>VLOOKUP($C543,'Four Factors - Home'!$B:$O,13,FALSE)/100</f>
        <v>0.16</v>
      </c>
      <c r="O543" s="31">
        <f>VLOOKUP($C543,'Four Factors - Home'!$B:$O,14,FALSE)/100</f>
        <v>0.248</v>
      </c>
      <c r="P543" s="17">
        <f>VLOOKUP($C543,'Advanced - Home'!B:T,18,FALSE)</f>
        <v>99.23</v>
      </c>
      <c r="Q543" s="17">
        <f>(P543+'Advanced - Home'!$S$33)/2</f>
        <v>99.002845567206862</v>
      </c>
      <c r="R543" s="31">
        <f t="shared" ref="R543" si="5153">AVERAGE(H543,L542)</f>
        <v>0.50550000000000006</v>
      </c>
      <c r="S543" s="31">
        <f t="shared" ref="S543" si="5154">AVERAGE(I543,M542)</f>
        <v>0.29049999999999998</v>
      </c>
      <c r="T543" s="31">
        <f t="shared" ref="T543" si="5155">AVERAGE(J543,N542)</f>
        <v>0.1545</v>
      </c>
      <c r="U543" s="31">
        <f t="shared" ref="U543" si="5156">AVERAGE(K543,O542)</f>
        <v>0.251</v>
      </c>
      <c r="V543" s="17">
        <f>Q543*Q542/'Advanced - Road'!$S$33</f>
        <v>100.95734404186993</v>
      </c>
      <c r="W543" s="17">
        <f t="shared" ref="W543" si="5157">W542</f>
        <v>100.95944862508591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2</v>
      </c>
      <c r="AA543" s="19">
        <f t="shared" ref="AA543" si="5159">AA542</f>
        <v>218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0.53700000000000003</v>
      </c>
      <c r="I544" s="32">
        <f>VLOOKUP($C544,'Four Factors - Road'!$B:$O,8,FALSE)</f>
        <v>0.27800000000000002</v>
      </c>
      <c r="J544" s="32">
        <f>VLOOKUP($C544,'Four Factors - Road'!$B:$O,9,FALSE)/100</f>
        <v>0.14400000000000002</v>
      </c>
      <c r="K544" s="32">
        <f>VLOOKUP($C544,'Four Factors - Road'!$B:$O,10,FALSE)/100</f>
        <v>0.22399999999999998</v>
      </c>
      <c r="L544" s="32">
        <f>VLOOKUP($C544,'Four Factors - Road'!$B:$O,11,FALSE)/100</f>
        <v>0.499</v>
      </c>
      <c r="M544" s="32">
        <f>VLOOKUP($C544,'Four Factors - Road'!$B:$O,12,FALSE)</f>
        <v>0.27900000000000003</v>
      </c>
      <c r="N544" s="32">
        <f>VLOOKUP($C544,'Four Factors - Road'!$B:$O,13,FALSE)/100</f>
        <v>0.157</v>
      </c>
      <c r="O544" s="32">
        <f>VLOOKUP($C544,'Four Factors - Road'!$B:$O,14,FALSE)/100</f>
        <v>0.255</v>
      </c>
      <c r="P544" s="21">
        <f>VLOOKUP($C544,'Advanced - Road'!B:T,18,FALSE)</f>
        <v>102.68</v>
      </c>
      <c r="Q544" s="21">
        <f>(P544+'Advanced - Road'!$S$33)/2</f>
        <v>100.72990467111535</v>
      </c>
      <c r="R544" s="32">
        <f t="shared" ref="R544" si="5161">AVERAGE(H544,L545)</f>
        <v>0.52249999999999996</v>
      </c>
      <c r="S544" s="32">
        <f t="shared" ref="S544" si="5162">AVERAGE(I544,M545)</f>
        <v>0.27750000000000002</v>
      </c>
      <c r="T544" s="32">
        <f t="shared" ref="T544" si="5163">AVERAGE(J544,N545)</f>
        <v>0.13550000000000001</v>
      </c>
      <c r="U544" s="32">
        <f t="shared" ref="U544" si="5164">AVERAGE(K544,O545)</f>
        <v>0.23349999999999999</v>
      </c>
      <c r="V544" s="21">
        <f>Q544*Q545/'Advanced - Home'!$S$33</f>
        <v>102.8175607380488</v>
      </c>
      <c r="W544" s="21">
        <f t="shared" ref="W544" si="5165">AVERAGE(V544:V545)</f>
        <v>102.81541746562716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0.499</v>
      </c>
      <c r="I545" s="32">
        <f>VLOOKUP($C545,'Four Factors - Home'!$B:$O,8,FALSE)</f>
        <v>0.28399999999999997</v>
      </c>
      <c r="J545" s="32">
        <f>VLOOKUP($C545,'Four Factors - Home'!$B:$O,9,FALSE)/100</f>
        <v>0.16600000000000001</v>
      </c>
      <c r="K545" s="32">
        <f>VLOOKUP($C545,'Four Factors - Home'!$B:$O,10,FALSE)/100</f>
        <v>0.20399999999999999</v>
      </c>
      <c r="L545" s="32">
        <f>VLOOKUP($C545,'Four Factors - Home'!$B:$O,11,FALSE)/100</f>
        <v>0.50800000000000001</v>
      </c>
      <c r="M545" s="32">
        <f>VLOOKUP($C545,'Four Factors - Home'!$B:$O,12,FALSE)</f>
        <v>0.27700000000000002</v>
      </c>
      <c r="N545" s="32">
        <f>VLOOKUP($C545,'Four Factors - Home'!$B:$O,13,FALSE)/100</f>
        <v>0.127</v>
      </c>
      <c r="O545" s="32">
        <f>VLOOKUP($C545,'Four Factors - Home'!$B:$O,14,FALSE)/100</f>
        <v>0.24299999999999999</v>
      </c>
      <c r="P545" s="21">
        <f>VLOOKUP($C545,'Advanced - Home'!B:T,18,FALSE)</f>
        <v>102.87</v>
      </c>
      <c r="Q545" s="21">
        <f>(P545+'Advanced - Home'!$S$33)/2</f>
        <v>100.82284556720685</v>
      </c>
      <c r="R545" s="32">
        <f t="shared" ref="R545" si="5173">AVERAGE(H545,L544)</f>
        <v>0.499</v>
      </c>
      <c r="S545" s="32">
        <f t="shared" ref="S545" si="5174">AVERAGE(I545,M544)</f>
        <v>0.28149999999999997</v>
      </c>
      <c r="T545" s="32">
        <f t="shared" ref="T545" si="5175">AVERAGE(J545,N544)</f>
        <v>0.1615</v>
      </c>
      <c r="U545" s="32">
        <f t="shared" ref="U545" si="5176">AVERAGE(K545,O544)</f>
        <v>0.22949999999999998</v>
      </c>
      <c r="V545" s="21">
        <f>Q545*Q544/'Advanced - Road'!$S$33</f>
        <v>102.81327419320553</v>
      </c>
      <c r="W545" s="21">
        <f t="shared" ref="W545" si="5177">W544</f>
        <v>102.81541746562716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0.53700000000000003</v>
      </c>
      <c r="I546" s="31">
        <f>VLOOKUP($C546,'Four Factors - Road'!$B:$O,8,FALSE)</f>
        <v>0.27800000000000002</v>
      </c>
      <c r="J546" s="31">
        <f>VLOOKUP($C546,'Four Factors - Road'!$B:$O,9,FALSE)/100</f>
        <v>0.14400000000000002</v>
      </c>
      <c r="K546" s="31">
        <f>VLOOKUP($C546,'Four Factors - Road'!$B:$O,10,FALSE)/100</f>
        <v>0.22399999999999998</v>
      </c>
      <c r="L546" s="31">
        <f>VLOOKUP($C546,'Four Factors - Road'!$B:$O,11,FALSE)/100</f>
        <v>0.499</v>
      </c>
      <c r="M546" s="31">
        <f>VLOOKUP($C546,'Four Factors - Road'!$B:$O,12,FALSE)</f>
        <v>0.27900000000000003</v>
      </c>
      <c r="N546" s="31">
        <f>VLOOKUP($C546,'Four Factors - Road'!$B:$O,13,FALSE)/100</f>
        <v>0.157</v>
      </c>
      <c r="O546" s="31">
        <f>VLOOKUP($C546,'Four Factors - Road'!$B:$O,14,FALSE)/100</f>
        <v>0.255</v>
      </c>
      <c r="P546" s="17">
        <f>VLOOKUP($C546,'Advanced - Road'!B:T,18,FALSE)</f>
        <v>102.68</v>
      </c>
      <c r="Q546" s="17">
        <f>(P546+'Advanced - Road'!$S$33)/2</f>
        <v>100.72990467111535</v>
      </c>
      <c r="R546" s="31">
        <f t="shared" ref="R546" si="5181">AVERAGE(H546,L547)</f>
        <v>0.51800000000000002</v>
      </c>
      <c r="S546" s="31">
        <f t="shared" ref="S546" si="5182">AVERAGE(I546,M547)</f>
        <v>0.26750000000000002</v>
      </c>
      <c r="T546" s="31">
        <f t="shared" ref="T546" si="5183">AVERAGE(J546,N547)</f>
        <v>0.14050000000000001</v>
      </c>
      <c r="U546" s="31">
        <f t="shared" ref="U546" si="5184">AVERAGE(K546,O547)</f>
        <v>0.23849999999999999</v>
      </c>
      <c r="V546" s="17">
        <f>Q546*Q547/'Advanced - Home'!$S$33</f>
        <v>101.18590576684271</v>
      </c>
      <c r="W546" s="17">
        <f t="shared" ref="W546" si="5185">AVERAGE(V546:V547)</f>
        <v>101.18379650690957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111</v>
      </c>
      <c r="Z546" s="19">
        <f t="shared" ref="Z546" si="5186">Y547-Y546</f>
        <v>-2</v>
      </c>
      <c r="AA546" s="19">
        <f t="shared" ref="AA546" si="5187">Y546+Y547</f>
        <v>220</v>
      </c>
      <c r="AB546" s="4">
        <f t="shared" ref="AB546" si="5188">D546-Z546</f>
        <v>2</v>
      </c>
      <c r="AC546" s="4">
        <f t="shared" ref="AC546" si="5189">AA546-E546</f>
        <v>220</v>
      </c>
      <c r="AD546" s="4">
        <f t="shared" si="5149"/>
        <v>111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0.53100000000000003</v>
      </c>
      <c r="I547" s="31">
        <f>VLOOKUP($C547,'Four Factors - Home'!$B:$O,8,FALSE)</f>
        <v>0.26100000000000001</v>
      </c>
      <c r="J547" s="31">
        <f>VLOOKUP($C547,'Four Factors - Home'!$B:$O,9,FALSE)/100</f>
        <v>0.14000000000000001</v>
      </c>
      <c r="K547" s="31">
        <f>VLOOKUP($C547,'Four Factors - Home'!$B:$O,10,FALSE)/100</f>
        <v>0.22899999999999998</v>
      </c>
      <c r="L547" s="31">
        <f>VLOOKUP($C547,'Four Factors - Home'!$B:$O,11,FALSE)/100</f>
        <v>0.499</v>
      </c>
      <c r="M547" s="31">
        <f>VLOOKUP($C547,'Four Factors - Home'!$B:$O,12,FALSE)</f>
        <v>0.25700000000000001</v>
      </c>
      <c r="N547" s="31">
        <f>VLOOKUP($C547,'Four Factors - Home'!$B:$O,13,FALSE)/100</f>
        <v>0.13699999999999998</v>
      </c>
      <c r="O547" s="31">
        <f>VLOOKUP($C547,'Four Factors - Home'!$B:$O,14,FALSE)/100</f>
        <v>0.253</v>
      </c>
      <c r="P547" s="17">
        <f>VLOOKUP($C547,'Advanced - Home'!B:T,18,FALSE)</f>
        <v>99.67</v>
      </c>
      <c r="Q547" s="17">
        <f>(P547+'Advanced - Home'!$S$33)/2</f>
        <v>99.222845567206861</v>
      </c>
      <c r="R547" s="31">
        <f t="shared" ref="R547" si="5193">AVERAGE(H547,L546)</f>
        <v>0.51500000000000001</v>
      </c>
      <c r="S547" s="31">
        <f t="shared" ref="S547" si="5194">AVERAGE(I547,M546)</f>
        <v>0.27</v>
      </c>
      <c r="T547" s="31">
        <f t="shared" ref="T547" si="5195">AVERAGE(J547,N546)</f>
        <v>0.14850000000000002</v>
      </c>
      <c r="U547" s="31">
        <f t="shared" ref="U547" si="5196">AVERAGE(K547,O546)</f>
        <v>0.24199999999999999</v>
      </c>
      <c r="V547" s="17">
        <f>Q547*Q546/'Advanced - Road'!$S$33</f>
        <v>101.18168724697642</v>
      </c>
      <c r="W547" s="17">
        <f t="shared" ref="W547" si="5197">W546</f>
        <v>101.18379650690957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109</v>
      </c>
      <c r="Z547" s="19">
        <f t="shared" ref="Z547" si="5198">-Z546</f>
        <v>2</v>
      </c>
      <c r="AA547" s="19">
        <f t="shared" ref="AA547" si="5199">AA546</f>
        <v>220</v>
      </c>
      <c r="AB547" s="4"/>
      <c r="AC547" s="4"/>
      <c r="AD547" s="4">
        <f t="shared" si="5149"/>
        <v>109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0.53700000000000003</v>
      </c>
      <c r="I548" s="32">
        <f>VLOOKUP($C548,'Four Factors - Road'!$B:$O,8,FALSE)</f>
        <v>0.27800000000000002</v>
      </c>
      <c r="J548" s="32">
        <f>VLOOKUP($C548,'Four Factors - Road'!$B:$O,9,FALSE)/100</f>
        <v>0.14400000000000002</v>
      </c>
      <c r="K548" s="32">
        <f>VLOOKUP($C548,'Four Factors - Road'!$B:$O,10,FALSE)/100</f>
        <v>0.22399999999999998</v>
      </c>
      <c r="L548" s="32">
        <f>VLOOKUP($C548,'Four Factors - Road'!$B:$O,11,FALSE)/100</f>
        <v>0.499</v>
      </c>
      <c r="M548" s="32">
        <f>VLOOKUP($C548,'Four Factors - Road'!$B:$O,12,FALSE)</f>
        <v>0.27900000000000003</v>
      </c>
      <c r="N548" s="32">
        <f>VLOOKUP($C548,'Four Factors - Road'!$B:$O,13,FALSE)/100</f>
        <v>0.157</v>
      </c>
      <c r="O548" s="32">
        <f>VLOOKUP($C548,'Four Factors - Road'!$B:$O,14,FALSE)/100</f>
        <v>0.255</v>
      </c>
      <c r="P548" s="21">
        <f>VLOOKUP($C548,'Advanced - Road'!B:T,18,FALSE)</f>
        <v>102.68</v>
      </c>
      <c r="Q548" s="21">
        <f>(P548+'Advanced - Road'!$S$33)/2</f>
        <v>100.72990467111535</v>
      </c>
      <c r="R548" s="32">
        <f t="shared" ref="R548" si="5201">AVERAGE(H548,L549)</f>
        <v>0.52049999999999996</v>
      </c>
      <c r="S548" s="32">
        <f t="shared" ref="S548" si="5202">AVERAGE(I548,M549)</f>
        <v>0.23800000000000002</v>
      </c>
      <c r="T548" s="32">
        <f t="shared" ref="T548" si="5203">AVERAGE(J548,N549)</f>
        <v>0.13750000000000001</v>
      </c>
      <c r="U548" s="32">
        <f t="shared" ref="U548" si="5204">AVERAGE(K548,O549)</f>
        <v>0.21099999999999999</v>
      </c>
      <c r="V548" s="21">
        <f>Q548*Q549/'Advanced - Home'!$S$33</f>
        <v>100.48225456051009</v>
      </c>
      <c r="W548" s="21">
        <f t="shared" ref="W548" si="5205">AVERAGE(V548:V549)</f>
        <v>100.4801599684626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108</v>
      </c>
      <c r="Z548" s="23">
        <f t="shared" ref="Z548" si="5206">Y549-Y548</f>
        <v>1</v>
      </c>
      <c r="AA548" s="23">
        <f t="shared" ref="AA548" si="5207">Y548+Y549</f>
        <v>217</v>
      </c>
      <c r="AB548" s="22">
        <f t="shared" ref="AB548" si="5208">D548-Z548</f>
        <v>-1</v>
      </c>
      <c r="AC548" s="22">
        <f t="shared" ref="AC548" si="5209">AA548-E548</f>
        <v>217</v>
      </c>
      <c r="AD548" s="22">
        <f t="shared" si="5149"/>
        <v>108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0.504</v>
      </c>
      <c r="I549" s="32">
        <f>VLOOKUP($C549,'Four Factors - Home'!$B:$O,8,FALSE)</f>
        <v>0.29599999999999999</v>
      </c>
      <c r="J549" s="32">
        <f>VLOOKUP($C549,'Four Factors - Home'!$B:$O,9,FALSE)/100</f>
        <v>0.114</v>
      </c>
      <c r="K549" s="32">
        <f>VLOOKUP($C549,'Four Factors - Home'!$B:$O,10,FALSE)/100</f>
        <v>0.20499999999999999</v>
      </c>
      <c r="L549" s="32">
        <f>VLOOKUP($C549,'Four Factors - Home'!$B:$O,11,FALSE)/100</f>
        <v>0.504</v>
      </c>
      <c r="M549" s="32">
        <f>VLOOKUP($C549,'Four Factors - Home'!$B:$O,12,FALSE)</f>
        <v>0.19800000000000001</v>
      </c>
      <c r="N549" s="32">
        <f>VLOOKUP($C549,'Four Factors - Home'!$B:$O,13,FALSE)/100</f>
        <v>0.13100000000000001</v>
      </c>
      <c r="O549" s="32">
        <f>VLOOKUP($C549,'Four Factors - Home'!$B:$O,14,FALSE)/100</f>
        <v>0.19800000000000001</v>
      </c>
      <c r="P549" s="21">
        <f>VLOOKUP($C549,'Advanced - Home'!B:T,18,FALSE)</f>
        <v>98.29</v>
      </c>
      <c r="Q549" s="21">
        <f>(P549+'Advanced - Home'!$S$33)/2</f>
        <v>98.532845567206863</v>
      </c>
      <c r="R549" s="32">
        <f t="shared" ref="R549" si="5213">AVERAGE(H549,L548)</f>
        <v>0.50150000000000006</v>
      </c>
      <c r="S549" s="32">
        <f t="shared" ref="S549" si="5214">AVERAGE(I549,M548)</f>
        <v>0.28749999999999998</v>
      </c>
      <c r="T549" s="32">
        <f t="shared" ref="T549" si="5215">AVERAGE(J549,N548)</f>
        <v>0.13550000000000001</v>
      </c>
      <c r="U549" s="32">
        <f t="shared" ref="U549" si="5216">AVERAGE(K549,O548)</f>
        <v>0.22999999999999998</v>
      </c>
      <c r="V549" s="21">
        <f>Q549*Q548/'Advanced - Road'!$S$33</f>
        <v>100.47806537641512</v>
      </c>
      <c r="W549" s="21">
        <f t="shared" ref="W549" si="5217">W548</f>
        <v>100.4801599684626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109</v>
      </c>
      <c r="Z549" s="23">
        <f t="shared" ref="Z549" si="5218">-Z548</f>
        <v>-1</v>
      </c>
      <c r="AA549" s="23">
        <f t="shared" ref="AA549" si="5219">AA548</f>
        <v>217</v>
      </c>
      <c r="AB549" s="22"/>
      <c r="AC549" s="22"/>
      <c r="AD549" s="22">
        <f t="shared" si="5149"/>
        <v>109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0.53700000000000003</v>
      </c>
      <c r="I550" s="31">
        <f>VLOOKUP($C550,'Four Factors - Road'!$B:$O,8,FALSE)</f>
        <v>0.27800000000000002</v>
      </c>
      <c r="J550" s="31">
        <f>VLOOKUP($C550,'Four Factors - Road'!$B:$O,9,FALSE)/100</f>
        <v>0.14400000000000002</v>
      </c>
      <c r="K550" s="31">
        <f>VLOOKUP($C550,'Four Factors - Road'!$B:$O,10,FALSE)/100</f>
        <v>0.22399999999999998</v>
      </c>
      <c r="L550" s="31">
        <f>VLOOKUP($C550,'Four Factors - Road'!$B:$O,11,FALSE)/100</f>
        <v>0.499</v>
      </c>
      <c r="M550" s="31">
        <f>VLOOKUP($C550,'Four Factors - Road'!$B:$O,12,FALSE)</f>
        <v>0.27900000000000003</v>
      </c>
      <c r="N550" s="31">
        <f>VLOOKUP($C550,'Four Factors - Road'!$B:$O,13,FALSE)/100</f>
        <v>0.157</v>
      </c>
      <c r="O550" s="31">
        <f>VLOOKUP($C550,'Four Factors - Road'!$B:$O,14,FALSE)/100</f>
        <v>0.255</v>
      </c>
      <c r="P550" s="17">
        <f>VLOOKUP($C550,'Advanced - Road'!B:T,18,FALSE)</f>
        <v>102.68</v>
      </c>
      <c r="Q550" s="17">
        <f>(P550+'Advanced - Road'!$S$33)/2</f>
        <v>100.72990467111535</v>
      </c>
      <c r="R550" s="31">
        <f t="shared" ref="R550" si="5221">AVERAGE(H550,L551)</f>
        <v>0.52550000000000008</v>
      </c>
      <c r="S550" s="31">
        <f t="shared" ref="S550" si="5222">AVERAGE(I550,M551)</f>
        <v>0.2525</v>
      </c>
      <c r="T550" s="31">
        <f t="shared" ref="T550" si="5223">AVERAGE(J550,N551)</f>
        <v>0.14100000000000001</v>
      </c>
      <c r="U550" s="31">
        <f t="shared" ref="U550" si="5224">AVERAGE(K550,O551)</f>
        <v>0.2175</v>
      </c>
      <c r="V550" s="17">
        <f>Q550*Q551/'Advanced - Home'!$S$33</f>
        <v>100.06414297413852</v>
      </c>
      <c r="W550" s="17">
        <f t="shared" ref="W550" si="5225">AVERAGE(V550:V551)</f>
        <v>100.06205709779121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109</v>
      </c>
      <c r="Z550" s="19">
        <f t="shared" ref="Z550" si="5226">Y551-Y550</f>
        <v>-3</v>
      </c>
      <c r="AA550" s="19">
        <f t="shared" ref="AA550" si="5227">Y550+Y551</f>
        <v>215</v>
      </c>
      <c r="AB550" s="4">
        <f t="shared" ref="AB550" si="5228">D550-Z550</f>
        <v>3</v>
      </c>
      <c r="AC550" s="4">
        <f t="shared" ref="AC550" si="5229">AA550-E550</f>
        <v>215</v>
      </c>
      <c r="AD550" s="4">
        <f t="shared" si="5149"/>
        <v>109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</v>
      </c>
      <c r="I551" s="31">
        <f>VLOOKUP($C551,'Four Factors - Home'!$B:$O,8,FALSE)</f>
        <v>0.27500000000000002</v>
      </c>
      <c r="J551" s="31">
        <f>VLOOKUP($C551,'Four Factors - Home'!$B:$O,9,FALSE)/100</f>
        <v>0.13100000000000001</v>
      </c>
      <c r="K551" s="31">
        <f>VLOOKUP($C551,'Four Factors - Home'!$B:$O,10,FALSE)/100</f>
        <v>0.28999999999999998</v>
      </c>
      <c r="L551" s="31">
        <f>VLOOKUP($C551,'Four Factors - Home'!$B:$O,11,FALSE)/100</f>
        <v>0.51400000000000001</v>
      </c>
      <c r="M551" s="31">
        <f>VLOOKUP($C551,'Four Factors - Home'!$B:$O,12,FALSE)</f>
        <v>0.22700000000000001</v>
      </c>
      <c r="N551" s="31">
        <f>VLOOKUP($C551,'Four Factors - Home'!$B:$O,13,FALSE)/100</f>
        <v>0.13800000000000001</v>
      </c>
      <c r="O551" s="31">
        <f>VLOOKUP($C551,'Four Factors - Home'!$B:$O,14,FALSE)/100</f>
        <v>0.21100000000000002</v>
      </c>
      <c r="P551" s="17">
        <f>VLOOKUP($C551,'Advanced - Home'!B:T,18,FALSE)</f>
        <v>97.47</v>
      </c>
      <c r="Q551" s="17">
        <f>(P551+'Advanced - Home'!$S$33)/2</f>
        <v>98.122845567206866</v>
      </c>
      <c r="R551" s="31">
        <f t="shared" ref="R551" si="5233">AVERAGE(H551,L550)</f>
        <v>0.48449999999999999</v>
      </c>
      <c r="S551" s="31">
        <f t="shared" ref="S551" si="5234">AVERAGE(I551,M550)</f>
        <v>0.27700000000000002</v>
      </c>
      <c r="T551" s="31">
        <f t="shared" ref="T551" si="5235">AVERAGE(J551,N550)</f>
        <v>0.14400000000000002</v>
      </c>
      <c r="U551" s="31">
        <f t="shared" ref="U551" si="5236">AVERAGE(K551,O550)</f>
        <v>0.27249999999999996</v>
      </c>
      <c r="V551" s="17">
        <f>Q551*Q550/'Advanced - Road'!$S$33</f>
        <v>100.05997122144392</v>
      </c>
      <c r="W551" s="17">
        <f t="shared" ref="W551" si="5237">W550</f>
        <v>100.06205709779121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106</v>
      </c>
      <c r="Z551" s="19">
        <f t="shared" ref="Z551" si="5238">-Z550</f>
        <v>3</v>
      </c>
      <c r="AA551" s="19">
        <f t="shared" ref="AA551" si="5239">AA550</f>
        <v>215</v>
      </c>
      <c r="AB551" s="4"/>
      <c r="AC551" s="4"/>
      <c r="AD551" s="4">
        <f t="shared" si="5149"/>
        <v>106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0.53700000000000003</v>
      </c>
      <c r="I552" s="32">
        <f>VLOOKUP($C552,'Four Factors - Road'!$B:$O,8,FALSE)</f>
        <v>0.27800000000000002</v>
      </c>
      <c r="J552" s="32">
        <f>VLOOKUP($C552,'Four Factors - Road'!$B:$O,9,FALSE)/100</f>
        <v>0.14400000000000002</v>
      </c>
      <c r="K552" s="32">
        <f>VLOOKUP($C552,'Four Factors - Road'!$B:$O,10,FALSE)/100</f>
        <v>0.22399999999999998</v>
      </c>
      <c r="L552" s="32">
        <f>VLOOKUP($C552,'Four Factors - Road'!$B:$O,11,FALSE)/100</f>
        <v>0.499</v>
      </c>
      <c r="M552" s="32">
        <f>VLOOKUP($C552,'Four Factors - Road'!$B:$O,12,FALSE)</f>
        <v>0.27900000000000003</v>
      </c>
      <c r="N552" s="32">
        <f>VLOOKUP($C552,'Four Factors - Road'!$B:$O,13,FALSE)/100</f>
        <v>0.157</v>
      </c>
      <c r="O552" s="32">
        <f>VLOOKUP($C552,'Four Factors - Road'!$B:$O,14,FALSE)/100</f>
        <v>0.255</v>
      </c>
      <c r="P552" s="21">
        <f>VLOOKUP($C552,'Advanced - Road'!B:T,18,FALSE)</f>
        <v>102.68</v>
      </c>
      <c r="Q552" s="21">
        <f>(P552+'Advanced - Road'!$S$33)/2</f>
        <v>100.72990467111535</v>
      </c>
      <c r="R552" s="32">
        <f t="shared" ref="R552" si="5241">AVERAGE(H552,L553)</f>
        <v>0.51649999999999996</v>
      </c>
      <c r="S552" s="32">
        <f t="shared" ref="S552" si="5242">AVERAGE(I552,M553)</f>
        <v>0.24399999999999999</v>
      </c>
      <c r="T552" s="32">
        <f t="shared" ref="T552" si="5243">AVERAGE(J552,N553)</f>
        <v>0.13500000000000001</v>
      </c>
      <c r="U552" s="32">
        <f t="shared" ref="U552" si="5244">AVERAGE(K552,O553)</f>
        <v>0.22999999999999998</v>
      </c>
      <c r="V552" s="21">
        <f>Q552*Q553/'Advanced - Home'!$S$33</f>
        <v>100.58933191799547</v>
      </c>
      <c r="W552" s="21">
        <f t="shared" ref="W552" si="5245">AVERAGE(V552:V553)</f>
        <v>100.58723509387843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109</v>
      </c>
      <c r="Z552" s="23">
        <f t="shared" ref="Z552" si="5246">Y553-Y552</f>
        <v>3</v>
      </c>
      <c r="AA552" s="23">
        <f t="shared" ref="AA552" si="5247">Y552+Y553</f>
        <v>221</v>
      </c>
      <c r="AB552" s="22">
        <f t="shared" ref="AB552" si="5248">D552-Z552</f>
        <v>-3</v>
      </c>
      <c r="AC552" s="22">
        <f t="shared" ref="AC552" si="5249">AA552-E552</f>
        <v>221</v>
      </c>
      <c r="AD552" s="22">
        <f t="shared" si="5149"/>
        <v>109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0.55700000000000005</v>
      </c>
      <c r="I553" s="32">
        <f>VLOOKUP($C553,'Four Factors - Home'!$B:$O,8,FALSE)</f>
        <v>0.28000000000000003</v>
      </c>
      <c r="J553" s="32">
        <f>VLOOKUP($C553,'Four Factors - Home'!$B:$O,9,FALSE)/100</f>
        <v>0.13</v>
      </c>
      <c r="K553" s="32">
        <f>VLOOKUP($C553,'Four Factors - Home'!$B:$O,10,FALSE)/100</f>
        <v>0.23399999999999999</v>
      </c>
      <c r="L553" s="32">
        <f>VLOOKUP($C553,'Four Factors - Home'!$B:$O,11,FALSE)/100</f>
        <v>0.496</v>
      </c>
      <c r="M553" s="32">
        <f>VLOOKUP($C553,'Four Factors - Home'!$B:$O,12,FALSE)</f>
        <v>0.21</v>
      </c>
      <c r="N553" s="32">
        <f>VLOOKUP($C553,'Four Factors - Home'!$B:$O,13,FALSE)/100</f>
        <v>0.126</v>
      </c>
      <c r="O553" s="32">
        <f>VLOOKUP($C553,'Four Factors - Home'!$B:$O,14,FALSE)/100</f>
        <v>0.23600000000000002</v>
      </c>
      <c r="P553" s="21">
        <f>VLOOKUP($C553,'Advanced - Home'!B:T,18,FALSE)</f>
        <v>98.5</v>
      </c>
      <c r="Q553" s="21">
        <f>(P553+'Advanced - Home'!$S$33)/2</f>
        <v>98.637845567206853</v>
      </c>
      <c r="R553" s="32">
        <f t="shared" ref="R553" si="5253">AVERAGE(H553,L552)</f>
        <v>0.52800000000000002</v>
      </c>
      <c r="S553" s="32">
        <f t="shared" ref="S553" si="5254">AVERAGE(I553,M552)</f>
        <v>0.27950000000000003</v>
      </c>
      <c r="T553" s="32">
        <f t="shared" ref="T553" si="5255">AVERAGE(J553,N552)</f>
        <v>0.14350000000000002</v>
      </c>
      <c r="U553" s="32">
        <f t="shared" ref="U553" si="5256">AVERAGE(K553,O552)</f>
        <v>0.2445</v>
      </c>
      <c r="V553" s="21">
        <f>Q553*Q552/'Advanced - Road'!$S$33</f>
        <v>100.5851382697614</v>
      </c>
      <c r="W553" s="21">
        <f t="shared" ref="W553" si="5257">W552</f>
        <v>100.58723509387843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-3</v>
      </c>
      <c r="AA553" s="23">
        <f t="shared" ref="AA553" si="5259">AA552</f>
        <v>221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0.53700000000000003</v>
      </c>
      <c r="I554" s="31">
        <f>VLOOKUP($C554,'Four Factors - Road'!$B:$O,8,FALSE)</f>
        <v>0.27800000000000002</v>
      </c>
      <c r="J554" s="31">
        <f>VLOOKUP($C554,'Four Factors - Road'!$B:$O,9,FALSE)/100</f>
        <v>0.14400000000000002</v>
      </c>
      <c r="K554" s="31">
        <f>VLOOKUP($C554,'Four Factors - Road'!$B:$O,10,FALSE)/100</f>
        <v>0.22399999999999998</v>
      </c>
      <c r="L554" s="31">
        <f>VLOOKUP($C554,'Four Factors - Road'!$B:$O,11,FALSE)/100</f>
        <v>0.499</v>
      </c>
      <c r="M554" s="31">
        <f>VLOOKUP($C554,'Four Factors - Road'!$B:$O,12,FALSE)</f>
        <v>0.27900000000000003</v>
      </c>
      <c r="N554" s="31">
        <f>VLOOKUP($C554,'Four Factors - Road'!$B:$O,13,FALSE)/100</f>
        <v>0.157</v>
      </c>
      <c r="O554" s="31">
        <f>VLOOKUP($C554,'Four Factors - Road'!$B:$O,14,FALSE)/100</f>
        <v>0.255</v>
      </c>
      <c r="P554" s="17">
        <f>VLOOKUP($C554,'Advanced - Road'!B:T,18,FALSE)</f>
        <v>102.68</v>
      </c>
      <c r="Q554" s="17">
        <f>(P554+'Advanced - Road'!$S$33)/2</f>
        <v>100.72990467111535</v>
      </c>
      <c r="R554" s="31">
        <f t="shared" ref="R554" si="5261">AVERAGE(H554,L555)</f>
        <v>0.52</v>
      </c>
      <c r="S554" s="31">
        <f t="shared" ref="S554" si="5262">AVERAGE(I554,M555)</f>
        <v>0.27650000000000002</v>
      </c>
      <c r="T554" s="31">
        <f t="shared" ref="T554" si="5263">AVERAGE(J554,N555)</f>
        <v>0.15050000000000002</v>
      </c>
      <c r="U554" s="31">
        <f t="shared" ref="U554" si="5264">AVERAGE(K554,O555)</f>
        <v>0.22249999999999998</v>
      </c>
      <c r="V554" s="17">
        <f>Q554*Q555/'Advanced - Home'!$S$33</f>
        <v>98.294817114736887</v>
      </c>
      <c r="W554" s="17">
        <f t="shared" ref="W554" si="5265">AVERAGE(V554:V555)</f>
        <v>98.292768120681785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106</v>
      </c>
      <c r="Z554" s="19">
        <f t="shared" ref="Z554" si="5266">Y555-Y554</f>
        <v>-1</v>
      </c>
      <c r="AA554" s="19">
        <f t="shared" ref="AA554" si="5267">Y554+Y555</f>
        <v>211</v>
      </c>
      <c r="AB554" s="4">
        <f t="shared" ref="AB554" si="5268">D554-Z554</f>
        <v>1</v>
      </c>
      <c r="AC554" s="4">
        <f t="shared" ref="AC554" si="5269">AA554-E554</f>
        <v>211</v>
      </c>
      <c r="AD554" s="4">
        <f t="shared" si="5149"/>
        <v>106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0.51500000000000001</v>
      </c>
      <c r="I555" s="31">
        <f>VLOOKUP($C555,'Four Factors - Home'!$B:$O,8,FALSE)</f>
        <v>0.255</v>
      </c>
      <c r="J555" s="31">
        <f>VLOOKUP($C555,'Four Factors - Home'!$B:$O,9,FALSE)/100</f>
        <v>0.129</v>
      </c>
      <c r="K555" s="31">
        <f>VLOOKUP($C555,'Four Factors - Home'!$B:$O,10,FALSE)/100</f>
        <v>0.188</v>
      </c>
      <c r="L555" s="31">
        <f>VLOOKUP($C555,'Four Factors - Home'!$B:$O,11,FALSE)/100</f>
        <v>0.503</v>
      </c>
      <c r="M555" s="31">
        <f>VLOOKUP($C555,'Four Factors - Home'!$B:$O,12,FALSE)</f>
        <v>0.27500000000000002</v>
      </c>
      <c r="N555" s="31">
        <f>VLOOKUP($C555,'Four Factors - Home'!$B:$O,13,FALSE)/100</f>
        <v>0.157</v>
      </c>
      <c r="O555" s="31">
        <f>VLOOKUP($C555,'Four Factors - Home'!$B:$O,14,FALSE)/100</f>
        <v>0.221</v>
      </c>
      <c r="P555" s="17">
        <f>VLOOKUP($C555,'Advanced - Home'!B:T,18,FALSE)</f>
        <v>94</v>
      </c>
      <c r="Q555" s="17">
        <f>(P555+'Advanced - Home'!$S$33)/2</f>
        <v>96.387845567206853</v>
      </c>
      <c r="R555" s="31">
        <f t="shared" ref="R555" si="5273">AVERAGE(H555,L554)</f>
        <v>0.50700000000000001</v>
      </c>
      <c r="S555" s="31">
        <f t="shared" ref="S555" si="5274">AVERAGE(I555,M554)</f>
        <v>0.26700000000000002</v>
      </c>
      <c r="T555" s="31">
        <f t="shared" ref="T555" si="5275">AVERAGE(J555,N554)</f>
        <v>0.14300000000000002</v>
      </c>
      <c r="U555" s="31">
        <f t="shared" ref="U555" si="5276">AVERAGE(K555,O554)</f>
        <v>0.2215</v>
      </c>
      <c r="V555" s="17">
        <f>Q555*Q554/'Advanced - Road'!$S$33</f>
        <v>98.290719126626698</v>
      </c>
      <c r="W555" s="17">
        <f t="shared" ref="W555" si="5277">W554</f>
        <v>98.292768120681785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1</v>
      </c>
      <c r="AA555" s="19">
        <f t="shared" ref="AA555" si="5279">AA554</f>
        <v>211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0.53700000000000003</v>
      </c>
      <c r="I556" s="32">
        <f>VLOOKUP($C556,'Four Factors - Road'!$B:$O,8,FALSE)</f>
        <v>0.27800000000000002</v>
      </c>
      <c r="J556" s="32">
        <f>VLOOKUP($C556,'Four Factors - Road'!$B:$O,9,FALSE)/100</f>
        <v>0.14400000000000002</v>
      </c>
      <c r="K556" s="32">
        <f>VLOOKUP($C556,'Four Factors - Road'!$B:$O,10,FALSE)/100</f>
        <v>0.22399999999999998</v>
      </c>
      <c r="L556" s="32">
        <f>VLOOKUP($C556,'Four Factors - Road'!$B:$O,11,FALSE)/100</f>
        <v>0.499</v>
      </c>
      <c r="M556" s="32">
        <f>VLOOKUP($C556,'Four Factors - Road'!$B:$O,12,FALSE)</f>
        <v>0.27900000000000003</v>
      </c>
      <c r="N556" s="32">
        <f>VLOOKUP($C556,'Four Factors - Road'!$B:$O,13,FALSE)/100</f>
        <v>0.157</v>
      </c>
      <c r="O556" s="32">
        <f>VLOOKUP($C556,'Four Factors - Road'!$B:$O,14,FALSE)/100</f>
        <v>0.255</v>
      </c>
      <c r="P556" s="21">
        <f>VLOOKUP($C556,'Advanced - Road'!B:T,18,FALSE)</f>
        <v>102.68</v>
      </c>
      <c r="Q556" s="21">
        <f>(P556+'Advanced - Road'!$S$33)/2</f>
        <v>100.72990467111535</v>
      </c>
      <c r="R556" s="32">
        <f t="shared" ref="R556" si="5281">AVERAGE(H556,L557)</f>
        <v>0.53449999999999998</v>
      </c>
      <c r="S556" s="32">
        <f t="shared" ref="S556" si="5282">AVERAGE(I556,M557)</f>
        <v>0.26650000000000001</v>
      </c>
      <c r="T556" s="32">
        <f t="shared" ref="T556" si="5283">AVERAGE(J556,N557)</f>
        <v>0.13100000000000001</v>
      </c>
      <c r="U556" s="32">
        <f t="shared" ref="U556" si="5284">AVERAGE(K556,O557)</f>
        <v>0.2175</v>
      </c>
      <c r="V556" s="21">
        <f>Q556*Q557/'Advanced - Home'!$S$33</f>
        <v>101.40515940359853</v>
      </c>
      <c r="W556" s="21">
        <f t="shared" ref="W556" si="5285">AVERAGE(V556:V557)</f>
        <v>101.40304557323725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0.54500000000000004</v>
      </c>
      <c r="I557" s="32">
        <f>VLOOKUP($C557,'Four Factors - Home'!$B:$O,8,FALSE)</f>
        <v>0.28699999999999998</v>
      </c>
      <c r="J557" s="32">
        <f>VLOOKUP($C557,'Four Factors - Home'!$B:$O,9,FALSE)/100</f>
        <v>0.14599999999999999</v>
      </c>
      <c r="K557" s="32">
        <f>VLOOKUP($C557,'Four Factors - Home'!$B:$O,10,FALSE)/100</f>
        <v>0.27399999999999997</v>
      </c>
      <c r="L557" s="32">
        <f>VLOOKUP($C557,'Four Factors - Home'!$B:$O,11,FALSE)/100</f>
        <v>0.53200000000000003</v>
      </c>
      <c r="M557" s="32">
        <f>VLOOKUP($C557,'Four Factors - Home'!$B:$O,12,FALSE)</f>
        <v>0.255</v>
      </c>
      <c r="N557" s="32">
        <f>VLOOKUP($C557,'Four Factors - Home'!$B:$O,13,FALSE)/100</f>
        <v>0.11800000000000001</v>
      </c>
      <c r="O557" s="32">
        <f>VLOOKUP($C557,'Four Factors - Home'!$B:$O,14,FALSE)/100</f>
        <v>0.21100000000000002</v>
      </c>
      <c r="P557" s="21">
        <f>VLOOKUP($C557,'Advanced - Home'!B:T,18,FALSE)</f>
        <v>100.1</v>
      </c>
      <c r="Q557" s="21">
        <f>(P557+'Advanced - Home'!$S$33)/2</f>
        <v>99.437845567206864</v>
      </c>
      <c r="R557" s="32">
        <f t="shared" ref="R557" si="5293">AVERAGE(H557,L556)</f>
        <v>0.52200000000000002</v>
      </c>
      <c r="S557" s="32">
        <f t="shared" ref="S557" si="5294">AVERAGE(I557,M556)</f>
        <v>0.28300000000000003</v>
      </c>
      <c r="T557" s="32">
        <f t="shared" ref="T557" si="5295">AVERAGE(J557,N556)</f>
        <v>0.1515</v>
      </c>
      <c r="U557" s="32">
        <f t="shared" ref="U557" si="5296">AVERAGE(K557,O556)</f>
        <v>0.26449999999999996</v>
      </c>
      <c r="V557" s="21">
        <f>Q557*Q556/'Advanced - Road'!$S$33</f>
        <v>101.40093174287595</v>
      </c>
      <c r="W557" s="21">
        <f t="shared" ref="W557" si="5297">W556</f>
        <v>101.40304557323725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0.53700000000000003</v>
      </c>
      <c r="I558" s="31">
        <f>VLOOKUP($C558,'Four Factors - Road'!$B:$O,8,FALSE)</f>
        <v>0.27800000000000002</v>
      </c>
      <c r="J558" s="31">
        <f>VLOOKUP($C558,'Four Factors - Road'!$B:$O,9,FALSE)/100</f>
        <v>0.14400000000000002</v>
      </c>
      <c r="K558" s="31">
        <f>VLOOKUP($C558,'Four Factors - Road'!$B:$O,10,FALSE)/100</f>
        <v>0.22399999999999998</v>
      </c>
      <c r="L558" s="31">
        <f>VLOOKUP($C558,'Four Factors - Road'!$B:$O,11,FALSE)/100</f>
        <v>0.499</v>
      </c>
      <c r="M558" s="31">
        <f>VLOOKUP($C558,'Four Factors - Road'!$B:$O,12,FALSE)</f>
        <v>0.27900000000000003</v>
      </c>
      <c r="N558" s="31">
        <f>VLOOKUP($C558,'Four Factors - Road'!$B:$O,13,FALSE)/100</f>
        <v>0.157</v>
      </c>
      <c r="O558" s="31">
        <f>VLOOKUP($C558,'Four Factors - Road'!$B:$O,14,FALSE)/100</f>
        <v>0.255</v>
      </c>
      <c r="P558" s="17">
        <f>VLOOKUP($C558,'Advanced - Road'!B:T,18,FALSE)</f>
        <v>102.68</v>
      </c>
      <c r="Q558" s="17">
        <f>(P558+'Advanced - Road'!$S$33)/2</f>
        <v>100.72990467111535</v>
      </c>
      <c r="R558" s="31">
        <f t="shared" ref="R558" si="5301">AVERAGE(H558,L559)</f>
        <v>0.51300000000000001</v>
      </c>
      <c r="S558" s="31">
        <f t="shared" ref="S558" si="5302">AVERAGE(I558,M559)</f>
        <v>0.27200000000000002</v>
      </c>
      <c r="T558" s="31">
        <f t="shared" ref="T558" si="5303">AVERAGE(J558,N559)</f>
        <v>0.14000000000000001</v>
      </c>
      <c r="U558" s="31">
        <f t="shared" ref="U558" si="5304">AVERAGE(K558,O559)</f>
        <v>0.20599999999999999</v>
      </c>
      <c r="V558" s="17">
        <f>Q558*Q559/'Advanced - Home'!$S$33</f>
        <v>100.3292869069595</v>
      </c>
      <c r="W558" s="17">
        <f t="shared" ref="W558" si="5305">AVERAGE(V558:V559)</f>
        <v>100.32719550358281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108</v>
      </c>
      <c r="Z558" s="19">
        <f t="shared" ref="Z558" si="5306">Y559-Y558</f>
        <v>-1</v>
      </c>
      <c r="AA558" s="19">
        <f t="shared" ref="AA558" si="5307">Y558+Y559</f>
        <v>215</v>
      </c>
      <c r="AB558" s="4">
        <f t="shared" ref="AB558" si="5308">D558-Z558</f>
        <v>1</v>
      </c>
      <c r="AC558" s="4">
        <f t="shared" ref="AC558" si="5309">AA558-E558</f>
        <v>215</v>
      </c>
      <c r="AD558" s="4">
        <f t="shared" si="5149"/>
        <v>108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</v>
      </c>
      <c r="I559" s="31">
        <f>VLOOKUP($C559,'Four Factors - Home'!$B:$O,8,FALSE)</f>
        <v>0.22600000000000001</v>
      </c>
      <c r="J559" s="31">
        <f>VLOOKUP($C559,'Four Factors - Home'!$B:$O,9,FALSE)/100</f>
        <v>0.12</v>
      </c>
      <c r="K559" s="31">
        <f>VLOOKUP($C559,'Four Factors - Home'!$B:$O,10,FALSE)/100</f>
        <v>0.24100000000000002</v>
      </c>
      <c r="L559" s="31">
        <f>VLOOKUP($C559,'Four Factors - Home'!$B:$O,11,FALSE)/100</f>
        <v>0.48899999999999999</v>
      </c>
      <c r="M559" s="31">
        <f>VLOOKUP($C559,'Four Factors - Home'!$B:$O,12,FALSE)</f>
        <v>0.26600000000000001</v>
      </c>
      <c r="N559" s="31">
        <f>VLOOKUP($C559,'Four Factors - Home'!$B:$O,13,FALSE)/100</f>
        <v>0.13600000000000001</v>
      </c>
      <c r="O559" s="31">
        <f>VLOOKUP($C559,'Four Factors - Home'!$B:$O,14,FALSE)/100</f>
        <v>0.188</v>
      </c>
      <c r="P559" s="17">
        <f>VLOOKUP($C559,'Advanced - Home'!B:T,18,FALSE)</f>
        <v>97.99</v>
      </c>
      <c r="Q559" s="17">
        <f>(P559+'Advanced - Home'!$S$33)/2</f>
        <v>98.382845567206857</v>
      </c>
      <c r="R559" s="31">
        <f t="shared" ref="R559" si="5313">AVERAGE(H559,L558)</f>
        <v>0.4995</v>
      </c>
      <c r="S559" s="31">
        <f t="shared" ref="S559" si="5314">AVERAGE(I559,M558)</f>
        <v>0.2525</v>
      </c>
      <c r="T559" s="31">
        <f t="shared" ref="T559" si="5315">AVERAGE(J559,N558)</f>
        <v>0.13850000000000001</v>
      </c>
      <c r="U559" s="31">
        <f t="shared" ref="U559" si="5316">AVERAGE(K559,O558)</f>
        <v>0.248</v>
      </c>
      <c r="V559" s="17">
        <f>Q559*Q558/'Advanced - Road'!$S$33</f>
        <v>100.32510410020613</v>
      </c>
      <c r="W559" s="17">
        <f t="shared" ref="W559" si="5317">W558</f>
        <v>100.32719550358281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107</v>
      </c>
      <c r="Z559" s="19">
        <f t="shared" ref="Z559" si="5318">-Z558</f>
        <v>1</v>
      </c>
      <c r="AA559" s="19">
        <f t="shared" ref="AA559" si="5319">AA558</f>
        <v>215</v>
      </c>
      <c r="AB559" s="4"/>
      <c r="AC559" s="4"/>
      <c r="AD559" s="4">
        <f t="shared" si="5149"/>
        <v>107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0.53700000000000003</v>
      </c>
      <c r="I560" s="32">
        <f>VLOOKUP($C560,'Four Factors - Road'!$B:$O,8,FALSE)</f>
        <v>0.27800000000000002</v>
      </c>
      <c r="J560" s="32">
        <f>VLOOKUP($C560,'Four Factors - Road'!$B:$O,9,FALSE)/100</f>
        <v>0.14400000000000002</v>
      </c>
      <c r="K560" s="32">
        <f>VLOOKUP($C560,'Four Factors - Road'!$B:$O,10,FALSE)/100</f>
        <v>0.22399999999999998</v>
      </c>
      <c r="L560" s="32">
        <f>VLOOKUP($C560,'Four Factors - Road'!$B:$O,11,FALSE)/100</f>
        <v>0.499</v>
      </c>
      <c r="M560" s="32">
        <f>VLOOKUP($C560,'Four Factors - Road'!$B:$O,12,FALSE)</f>
        <v>0.27900000000000003</v>
      </c>
      <c r="N560" s="32">
        <f>VLOOKUP($C560,'Four Factors - Road'!$B:$O,13,FALSE)/100</f>
        <v>0.157</v>
      </c>
      <c r="O560" s="32">
        <f>VLOOKUP($C560,'Four Factors - Road'!$B:$O,14,FALSE)/100</f>
        <v>0.255</v>
      </c>
      <c r="P560" s="21">
        <f>VLOOKUP($C560,'Advanced - Road'!B:T,18,FALSE)</f>
        <v>102.68</v>
      </c>
      <c r="Q560" s="21">
        <f>(P560+'Advanced - Road'!$S$33)/2</f>
        <v>100.72990467111535</v>
      </c>
      <c r="R560" s="32">
        <f t="shared" ref="R560" si="5321">AVERAGE(H560,L561)</f>
        <v>0.50600000000000001</v>
      </c>
      <c r="S560" s="32">
        <f t="shared" ref="S560" si="5322">AVERAGE(I560,M561)</f>
        <v>0.26450000000000001</v>
      </c>
      <c r="T560" s="32">
        <f t="shared" ref="T560" si="5323">AVERAGE(J560,N561)</f>
        <v>0.14450000000000002</v>
      </c>
      <c r="U560" s="32">
        <f t="shared" ref="U560" si="5324">AVERAGE(K560,O561)</f>
        <v>0.23099999999999998</v>
      </c>
      <c r="V560" s="21">
        <f>Q560*Q561/'Advanced - Home'!$S$33</f>
        <v>102.62890063200309</v>
      </c>
      <c r="W560" s="21">
        <f t="shared" ref="W560" si="5325">AVERAGE(V560:V561)</f>
        <v>102.62676129227543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109</v>
      </c>
      <c r="Z560" s="23">
        <f t="shared" ref="Z560" si="5326">Y561-Y560</f>
        <v>6</v>
      </c>
      <c r="AA560" s="23">
        <f t="shared" ref="AA560" si="5327">Y560+Y561</f>
        <v>224</v>
      </c>
      <c r="AB560" s="22">
        <f t="shared" ref="AB560" si="5328">D560-Z560</f>
        <v>-6</v>
      </c>
      <c r="AC560" s="22">
        <f t="shared" ref="AC560" si="5329">AA560-E560</f>
        <v>224</v>
      </c>
      <c r="AD560" s="22">
        <f t="shared" si="5149"/>
        <v>109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0.58599999999999997</v>
      </c>
      <c r="I561" s="32">
        <f>VLOOKUP($C561,'Four Factors - Home'!$B:$O,8,FALSE)</f>
        <v>0.255</v>
      </c>
      <c r="J561" s="32">
        <f>VLOOKUP($C561,'Four Factors - Home'!$B:$O,9,FALSE)/100</f>
        <v>0.14300000000000002</v>
      </c>
      <c r="K561" s="32">
        <f>VLOOKUP($C561,'Four Factors - Home'!$B:$O,10,FALSE)/100</f>
        <v>0.22600000000000001</v>
      </c>
      <c r="L561" s="32">
        <f>VLOOKUP($C561,'Four Factors - Home'!$B:$O,11,FALSE)/100</f>
        <v>0.47499999999999998</v>
      </c>
      <c r="M561" s="32">
        <f>VLOOKUP($C561,'Four Factors - Home'!$B:$O,12,FALSE)</f>
        <v>0.251</v>
      </c>
      <c r="N561" s="32">
        <f>VLOOKUP($C561,'Four Factors - Home'!$B:$O,13,FALSE)/100</f>
        <v>0.14499999999999999</v>
      </c>
      <c r="O561" s="32">
        <f>VLOOKUP($C561,'Four Factors - Home'!$B:$O,14,FALSE)/100</f>
        <v>0.23800000000000002</v>
      </c>
      <c r="P561" s="21">
        <f>VLOOKUP($C561,'Advanced - Home'!B:T,18,FALSE)</f>
        <v>102.5</v>
      </c>
      <c r="Q561" s="21">
        <f>(P561+'Advanced - Home'!$S$33)/2</f>
        <v>100.63784556720685</v>
      </c>
      <c r="R561" s="32">
        <f t="shared" ref="R561" si="5333">AVERAGE(H561,L560)</f>
        <v>0.54249999999999998</v>
      </c>
      <c r="S561" s="32">
        <f t="shared" ref="S561" si="5334">AVERAGE(I561,M560)</f>
        <v>0.26700000000000002</v>
      </c>
      <c r="T561" s="32">
        <f t="shared" ref="T561" si="5335">AVERAGE(J561,N560)</f>
        <v>0.15000000000000002</v>
      </c>
      <c r="U561" s="32">
        <f t="shared" ref="U561" si="5336">AVERAGE(K561,O560)</f>
        <v>0.24049999999999999</v>
      </c>
      <c r="V561" s="21">
        <f>Q561*Q560/'Advanced - Road'!$S$33</f>
        <v>102.62462195254778</v>
      </c>
      <c r="W561" s="21">
        <f t="shared" ref="W561" si="5337">W560</f>
        <v>102.62676129227543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-6</v>
      </c>
      <c r="AA561" s="23">
        <f t="shared" ref="AA561" si="5339">AA560</f>
        <v>224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0.53700000000000003</v>
      </c>
      <c r="I562" s="31">
        <f>VLOOKUP($C562,'Four Factors - Road'!$B:$O,8,FALSE)</f>
        <v>0.27800000000000002</v>
      </c>
      <c r="J562" s="31">
        <f>VLOOKUP($C562,'Four Factors - Road'!$B:$O,9,FALSE)/100</f>
        <v>0.14400000000000002</v>
      </c>
      <c r="K562" s="31">
        <f>VLOOKUP($C562,'Four Factors - Road'!$B:$O,10,FALSE)/100</f>
        <v>0.22399999999999998</v>
      </c>
      <c r="L562" s="31">
        <f>VLOOKUP($C562,'Four Factors - Road'!$B:$O,11,FALSE)/100</f>
        <v>0.499</v>
      </c>
      <c r="M562" s="31">
        <f>VLOOKUP($C562,'Four Factors - Road'!$B:$O,12,FALSE)</f>
        <v>0.27900000000000003</v>
      </c>
      <c r="N562" s="31">
        <f>VLOOKUP($C562,'Four Factors - Road'!$B:$O,13,FALSE)/100</f>
        <v>0.157</v>
      </c>
      <c r="O562" s="31">
        <f>VLOOKUP($C562,'Four Factors - Road'!$B:$O,14,FALSE)/100</f>
        <v>0.255</v>
      </c>
      <c r="P562" s="17">
        <f>VLOOKUP($C562,'Advanced - Road'!B:T,18,FALSE)</f>
        <v>102.68</v>
      </c>
      <c r="Q562" s="17">
        <f>(P562+'Advanced - Road'!$S$33)/2</f>
        <v>100.72990467111535</v>
      </c>
      <c r="R562" s="31">
        <f t="shared" ref="R562" si="5341">AVERAGE(H562,L563)</f>
        <v>0.52600000000000002</v>
      </c>
      <c r="S562" s="31">
        <f t="shared" ref="S562" si="5342">AVERAGE(I562,M563)</f>
        <v>0.25750000000000001</v>
      </c>
      <c r="T562" s="31">
        <f t="shared" ref="T562" si="5343">AVERAGE(J562,N563)</f>
        <v>0.14850000000000002</v>
      </c>
      <c r="U562" s="31">
        <f t="shared" ref="U562" si="5344">AVERAGE(K562,O563)</f>
        <v>0.23299999999999998</v>
      </c>
      <c r="V562" s="17">
        <f>Q562*Q563/'Advanced - Home'!$S$33</f>
        <v>102.61360386664805</v>
      </c>
      <c r="W562" s="17">
        <f t="shared" ref="W562" si="5345">AVERAGE(V562:V563)</f>
        <v>102.61146484578748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2</v>
      </c>
      <c r="AA562" s="19">
        <f t="shared" ref="AA562" si="5347">Y562+Y563</f>
        <v>226</v>
      </c>
      <c r="AB562" s="4">
        <f t="shared" ref="AB562" si="5348">D562-Z562</f>
        <v>-2</v>
      </c>
      <c r="AC562" s="4">
        <f t="shared" ref="AC562" si="5349">AA562-E562</f>
        <v>226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0.54700000000000004</v>
      </c>
      <c r="I563" s="31">
        <f>VLOOKUP($C563,'Four Factors - Home'!$B:$O,8,FALSE)</f>
        <v>0.316</v>
      </c>
      <c r="J563" s="31">
        <f>VLOOKUP($C563,'Four Factors - Home'!$B:$O,9,FALSE)/100</f>
        <v>0.13500000000000001</v>
      </c>
      <c r="K563" s="31">
        <f>VLOOKUP($C563,'Four Factors - Home'!$B:$O,10,FALSE)/100</f>
        <v>0.253</v>
      </c>
      <c r="L563" s="31">
        <f>VLOOKUP($C563,'Four Factors - Home'!$B:$O,11,FALSE)/100</f>
        <v>0.51500000000000001</v>
      </c>
      <c r="M563" s="31">
        <f>VLOOKUP($C563,'Four Factors - Home'!$B:$O,12,FALSE)</f>
        <v>0.23699999999999999</v>
      </c>
      <c r="N563" s="31">
        <f>VLOOKUP($C563,'Four Factors - Home'!$B:$O,13,FALSE)/100</f>
        <v>0.153</v>
      </c>
      <c r="O563" s="31">
        <f>VLOOKUP($C563,'Four Factors - Home'!$B:$O,14,FALSE)/100</f>
        <v>0.24199999999999999</v>
      </c>
      <c r="P563" s="17">
        <f>VLOOKUP($C563,'Advanced - Home'!B:T,18,FALSE)</f>
        <v>102.47</v>
      </c>
      <c r="Q563" s="17">
        <f>(P563+'Advanced - Home'!$S$33)/2</f>
        <v>100.62284556720687</v>
      </c>
      <c r="R563" s="31">
        <f t="shared" ref="R563" si="5353">AVERAGE(H563,L562)</f>
        <v>0.52300000000000002</v>
      </c>
      <c r="S563" s="31">
        <f t="shared" ref="S563" si="5354">AVERAGE(I563,M562)</f>
        <v>0.29749999999999999</v>
      </c>
      <c r="T563" s="31">
        <f t="shared" ref="T563" si="5355">AVERAGE(J563,N562)</f>
        <v>0.14600000000000002</v>
      </c>
      <c r="U563" s="31">
        <f t="shared" ref="U563" si="5356">AVERAGE(K563,O562)</f>
        <v>0.254</v>
      </c>
      <c r="V563" s="17">
        <f>Q563*Q562/'Advanced - Road'!$S$33</f>
        <v>102.6093258249269</v>
      </c>
      <c r="W563" s="17">
        <f t="shared" ref="W563" si="5357">W562</f>
        <v>102.61146484578748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114</v>
      </c>
      <c r="Z563" s="19">
        <f t="shared" ref="Z563" si="5358">-Z562</f>
        <v>-2</v>
      </c>
      <c r="AA563" s="19">
        <f t="shared" ref="AA563" si="5359">AA562</f>
        <v>226</v>
      </c>
      <c r="AB563" s="4"/>
      <c r="AC563" s="4"/>
      <c r="AD563" s="4">
        <f t="shared" si="5149"/>
        <v>114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0.53700000000000003</v>
      </c>
      <c r="I564" s="32">
        <f>VLOOKUP($C564,'Four Factors - Road'!$B:$O,8,FALSE)</f>
        <v>0.27800000000000002</v>
      </c>
      <c r="J564" s="32">
        <f>VLOOKUP($C564,'Four Factors - Road'!$B:$O,9,FALSE)/100</f>
        <v>0.14400000000000002</v>
      </c>
      <c r="K564" s="32">
        <f>VLOOKUP($C564,'Four Factors - Road'!$B:$O,10,FALSE)/100</f>
        <v>0.22399999999999998</v>
      </c>
      <c r="L564" s="32">
        <f>VLOOKUP($C564,'Four Factors - Road'!$B:$O,11,FALSE)/100</f>
        <v>0.499</v>
      </c>
      <c r="M564" s="32">
        <f>VLOOKUP($C564,'Four Factors - Road'!$B:$O,12,FALSE)</f>
        <v>0.27900000000000003</v>
      </c>
      <c r="N564" s="32">
        <f>VLOOKUP($C564,'Four Factors - Road'!$B:$O,13,FALSE)/100</f>
        <v>0.157</v>
      </c>
      <c r="O564" s="32">
        <f>VLOOKUP($C564,'Four Factors - Road'!$B:$O,14,FALSE)/100</f>
        <v>0.255</v>
      </c>
      <c r="P564" s="21">
        <f>VLOOKUP($C564,'Advanced - Road'!B:T,18,FALSE)</f>
        <v>102.68</v>
      </c>
      <c r="Q564" s="21">
        <f>(P564+'Advanced - Road'!$S$33)/2</f>
        <v>100.72990467111535</v>
      </c>
      <c r="R564" s="32">
        <f t="shared" ref="R564" si="5361">AVERAGE(H564,L565)</f>
        <v>0.51500000000000001</v>
      </c>
      <c r="S564" s="32">
        <f t="shared" ref="S564" si="5362">AVERAGE(I564,M565)</f>
        <v>0.27500000000000002</v>
      </c>
      <c r="T564" s="32">
        <f t="shared" ref="T564" si="5363">AVERAGE(J564,N565)</f>
        <v>0.14500000000000002</v>
      </c>
      <c r="U564" s="32">
        <f t="shared" ref="U564" si="5364">AVERAGE(K564,O565)</f>
        <v>0.23149999999999998</v>
      </c>
      <c r="V564" s="21">
        <f>Q564*Q565/'Advanced - Home'!$S$33</f>
        <v>100.3802761248097</v>
      </c>
      <c r="W564" s="21">
        <f t="shared" ref="W564" si="5365">AVERAGE(V564:V565)</f>
        <v>100.37818365854275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109</v>
      </c>
      <c r="Z564" s="23">
        <f t="shared" ref="Z564" si="5366">Y565-Y564</f>
        <v>-1</v>
      </c>
      <c r="AA564" s="23">
        <f t="shared" ref="AA564" si="5367">Y564+Y565</f>
        <v>217</v>
      </c>
      <c r="AB564" s="22">
        <f t="shared" ref="AB564" si="5368">D564-Z564</f>
        <v>1</v>
      </c>
      <c r="AC564" s="22">
        <f t="shared" ref="AC564" si="5369">AA564-E564</f>
        <v>217</v>
      </c>
      <c r="AD564" s="22">
        <f t="shared" si="5149"/>
        <v>109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0.52500000000000002</v>
      </c>
      <c r="I565" s="32">
        <f>VLOOKUP($C565,'Four Factors - Home'!$B:$O,8,FALSE)</f>
        <v>0.251</v>
      </c>
      <c r="J565" s="32">
        <f>VLOOKUP($C565,'Four Factors - Home'!$B:$O,9,FALSE)/100</f>
        <v>0.129</v>
      </c>
      <c r="K565" s="32">
        <f>VLOOKUP($C565,'Four Factors - Home'!$B:$O,10,FALSE)/100</f>
        <v>0.19699999999999998</v>
      </c>
      <c r="L565" s="32">
        <f>VLOOKUP($C565,'Four Factors - Home'!$B:$O,11,FALSE)/100</f>
        <v>0.49299999999999999</v>
      </c>
      <c r="M565" s="32">
        <f>VLOOKUP($C565,'Four Factors - Home'!$B:$O,12,FALSE)</f>
        <v>0.27200000000000002</v>
      </c>
      <c r="N565" s="32">
        <f>VLOOKUP($C565,'Four Factors - Home'!$B:$O,13,FALSE)/100</f>
        <v>0.14599999999999999</v>
      </c>
      <c r="O565" s="32">
        <f>VLOOKUP($C565,'Four Factors - Home'!$B:$O,14,FALSE)/100</f>
        <v>0.23899999999999999</v>
      </c>
      <c r="P565" s="21">
        <f>VLOOKUP($C565,'Advanced - Home'!B:T,18,FALSE)</f>
        <v>98.09</v>
      </c>
      <c r="Q565" s="21">
        <f>(P565+'Advanced - Home'!$S$33)/2</f>
        <v>98.432845567206869</v>
      </c>
      <c r="R565" s="32">
        <f t="shared" ref="R565" si="5373">AVERAGE(H565,L564)</f>
        <v>0.51200000000000001</v>
      </c>
      <c r="S565" s="32">
        <f t="shared" ref="S565" si="5374">AVERAGE(I565,M564)</f>
        <v>0.26500000000000001</v>
      </c>
      <c r="T565" s="32">
        <f t="shared" ref="T565" si="5375">AVERAGE(J565,N564)</f>
        <v>0.14300000000000002</v>
      </c>
      <c r="U565" s="32">
        <f t="shared" ref="U565" si="5376">AVERAGE(K565,O564)</f>
        <v>0.22599999999999998</v>
      </c>
      <c r="V565" s="21">
        <f>Q565*Q564/'Advanced - Road'!$S$33</f>
        <v>100.37609119227581</v>
      </c>
      <c r="W565" s="21">
        <f t="shared" ref="W565" si="5377">W564</f>
        <v>100.37818365854275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1</v>
      </c>
      <c r="AA565" s="23">
        <f t="shared" ref="AA565" si="5379">AA564</f>
        <v>217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0.53700000000000003</v>
      </c>
      <c r="I566" s="31">
        <f>VLOOKUP($C566,'Four Factors - Road'!$B:$O,8,FALSE)</f>
        <v>0.27800000000000002</v>
      </c>
      <c r="J566" s="31">
        <f>VLOOKUP($C566,'Four Factors - Road'!$B:$O,9,FALSE)/100</f>
        <v>0.14400000000000002</v>
      </c>
      <c r="K566" s="31">
        <f>VLOOKUP($C566,'Four Factors - Road'!$B:$O,10,FALSE)/100</f>
        <v>0.22399999999999998</v>
      </c>
      <c r="L566" s="31">
        <f>VLOOKUP($C566,'Four Factors - Road'!$B:$O,11,FALSE)/100</f>
        <v>0.499</v>
      </c>
      <c r="M566" s="31">
        <f>VLOOKUP($C566,'Four Factors - Road'!$B:$O,12,FALSE)</f>
        <v>0.27900000000000003</v>
      </c>
      <c r="N566" s="31">
        <f>VLOOKUP($C566,'Four Factors - Road'!$B:$O,13,FALSE)/100</f>
        <v>0.157</v>
      </c>
      <c r="O566" s="31">
        <f>VLOOKUP($C566,'Four Factors - Road'!$B:$O,14,FALSE)/100</f>
        <v>0.255</v>
      </c>
      <c r="P566" s="17">
        <f>VLOOKUP($C566,'Advanced - Road'!B:T,18,FALSE)</f>
        <v>102.68</v>
      </c>
      <c r="Q566" s="17">
        <f>(P566+'Advanced - Road'!$S$33)/2</f>
        <v>100.72990467111535</v>
      </c>
      <c r="R566" s="31">
        <f t="shared" ref="R566" si="5381">AVERAGE(H566,L567)</f>
        <v>0.51200000000000001</v>
      </c>
      <c r="S566" s="31">
        <f t="shared" ref="S566" si="5382">AVERAGE(I566,M567)</f>
        <v>0.27750000000000002</v>
      </c>
      <c r="T566" s="31">
        <f t="shared" ref="T566" si="5383">AVERAGE(J566,N567)</f>
        <v>0.14550000000000002</v>
      </c>
      <c r="U566" s="31">
        <f t="shared" ref="U566" si="5384">AVERAGE(K566,O567)</f>
        <v>0.22949999999999998</v>
      </c>
      <c r="V566" s="17">
        <f>Q566*Q567/'Advanced - Home'!$S$33</f>
        <v>100.52304593479023</v>
      </c>
      <c r="W566" s="17">
        <f t="shared" ref="W566" si="5385">AVERAGE(V566:V567)</f>
        <v>100.52095049243053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108</v>
      </c>
      <c r="Z566" s="19">
        <f t="shared" ref="Z566" si="5386">Y567-Y566</f>
        <v>2</v>
      </c>
      <c r="AA566" s="19">
        <f t="shared" ref="AA566" si="5387">Y566+Y567</f>
        <v>218</v>
      </c>
      <c r="AB566" s="4">
        <f t="shared" ref="AB566" si="5388">D566-Z566</f>
        <v>-2</v>
      </c>
      <c r="AC566" s="4">
        <f t="shared" ref="AC566" si="5389">AA566-E566</f>
        <v>218</v>
      </c>
      <c r="AD566" s="4">
        <f t="shared" si="5149"/>
        <v>108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0.31</v>
      </c>
      <c r="J567" s="31">
        <f>VLOOKUP($C567,'Four Factors - Home'!$B:$O,9,FALSE)/100</f>
        <v>0.13600000000000001</v>
      </c>
      <c r="K567" s="31">
        <f>VLOOKUP($C567,'Four Factors - Home'!$B:$O,10,FALSE)/100</f>
        <v>0.21600000000000003</v>
      </c>
      <c r="L567" s="31">
        <f>VLOOKUP($C567,'Four Factors - Home'!$B:$O,11,FALSE)/100</f>
        <v>0.48700000000000004</v>
      </c>
      <c r="M567" s="31">
        <f>VLOOKUP($C567,'Four Factors - Home'!$B:$O,12,FALSE)</f>
        <v>0.27700000000000002</v>
      </c>
      <c r="N567" s="31">
        <f>VLOOKUP($C567,'Four Factors - Home'!$B:$O,13,FALSE)/100</f>
        <v>0.14699999999999999</v>
      </c>
      <c r="O567" s="31">
        <f>VLOOKUP($C567,'Four Factors - Home'!$B:$O,14,FALSE)/100</f>
        <v>0.23499999999999999</v>
      </c>
      <c r="P567" s="17">
        <f>VLOOKUP($C567,'Advanced - Home'!B:T,18,FALSE)</f>
        <v>98.37</v>
      </c>
      <c r="Q567" s="17">
        <f>(P567+'Advanced - Home'!$S$33)/2</f>
        <v>98.572845567206855</v>
      </c>
      <c r="R567" s="31">
        <f t="shared" ref="R567" si="5393">AVERAGE(H567,L566)</f>
        <v>0.51950000000000007</v>
      </c>
      <c r="S567" s="31">
        <f t="shared" ref="S567" si="5394">AVERAGE(I567,M566)</f>
        <v>0.29449999999999998</v>
      </c>
      <c r="T567" s="31">
        <f t="shared" ref="T567" si="5395">AVERAGE(J567,N566)</f>
        <v>0.14650000000000002</v>
      </c>
      <c r="U567" s="31">
        <f t="shared" ref="U567" si="5396">AVERAGE(K567,O566)</f>
        <v>0.23550000000000001</v>
      </c>
      <c r="V567" s="17">
        <f>Q567*Q566/'Advanced - Road'!$S$33</f>
        <v>100.51885505007084</v>
      </c>
      <c r="W567" s="17">
        <f t="shared" ref="W567" si="5397">W566</f>
        <v>100.52095049243053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-2</v>
      </c>
      <c r="AA567" s="19">
        <f t="shared" ref="AA567" si="5399">AA566</f>
        <v>218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0.53700000000000003</v>
      </c>
      <c r="I568" s="32">
        <f>VLOOKUP($C568,'Four Factors - Road'!$B:$O,8,FALSE)</f>
        <v>0.27800000000000002</v>
      </c>
      <c r="J568" s="32">
        <f>VLOOKUP($C568,'Four Factors - Road'!$B:$O,9,FALSE)/100</f>
        <v>0.14400000000000002</v>
      </c>
      <c r="K568" s="32">
        <f>VLOOKUP($C568,'Four Factors - Road'!$B:$O,10,FALSE)/100</f>
        <v>0.22399999999999998</v>
      </c>
      <c r="L568" s="32">
        <f>VLOOKUP($C568,'Four Factors - Road'!$B:$O,11,FALSE)/100</f>
        <v>0.499</v>
      </c>
      <c r="M568" s="32">
        <f>VLOOKUP($C568,'Four Factors - Road'!$B:$O,12,FALSE)</f>
        <v>0.27900000000000003</v>
      </c>
      <c r="N568" s="32">
        <f>VLOOKUP($C568,'Four Factors - Road'!$B:$O,13,FALSE)/100</f>
        <v>0.157</v>
      </c>
      <c r="O568" s="32">
        <f>VLOOKUP($C568,'Four Factors - Road'!$B:$O,14,FALSE)/100</f>
        <v>0.255</v>
      </c>
      <c r="P568" s="21">
        <f>VLOOKUP($C568,'Advanced - Road'!B:T,18,FALSE)</f>
        <v>102.68</v>
      </c>
      <c r="Q568" s="21">
        <f>(P568+'Advanced - Road'!$S$33)/2</f>
        <v>100.72990467111535</v>
      </c>
      <c r="R568" s="32">
        <f t="shared" ref="R568" si="5401">AVERAGE(H568,L569)</f>
        <v>0.53600000000000003</v>
      </c>
      <c r="S568" s="32">
        <f t="shared" ref="S568" si="5402">AVERAGE(I568,M569)</f>
        <v>0.27750000000000002</v>
      </c>
      <c r="T568" s="32">
        <f t="shared" ref="T568" si="5403">AVERAGE(J568,N569)</f>
        <v>0.14350000000000002</v>
      </c>
      <c r="U568" s="32">
        <f t="shared" ref="U568" si="5404">AVERAGE(K568,O569)</f>
        <v>0.22799999999999998</v>
      </c>
      <c r="V568" s="21">
        <f>Q568*Q569/'Advanced - Home'!$S$33</f>
        <v>101.56322597893411</v>
      </c>
      <c r="W568" s="21">
        <f t="shared" ref="W568" si="5405">AVERAGE(V568:V569)</f>
        <v>101.56110885361301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0.51800000000000002</v>
      </c>
      <c r="I569" s="32">
        <f>VLOOKUP($C569,'Four Factors - Home'!$B:$O,8,FALSE)</f>
        <v>0.26300000000000001</v>
      </c>
      <c r="J569" s="32">
        <f>VLOOKUP($C569,'Four Factors - Home'!$B:$O,9,FALSE)/100</f>
        <v>0.14499999999999999</v>
      </c>
      <c r="K569" s="32">
        <f>VLOOKUP($C569,'Four Factors - Home'!$B:$O,10,FALSE)/100</f>
        <v>0.26100000000000001</v>
      </c>
      <c r="L569" s="32">
        <f>VLOOKUP($C569,'Four Factors - Home'!$B:$O,11,FALSE)/100</f>
        <v>0.53500000000000003</v>
      </c>
      <c r="M569" s="32">
        <f>VLOOKUP($C569,'Four Factors - Home'!$B:$O,12,FALSE)</f>
        <v>0.27700000000000002</v>
      </c>
      <c r="N569" s="32">
        <f>VLOOKUP($C569,'Four Factors - Home'!$B:$O,13,FALSE)/100</f>
        <v>0.14300000000000002</v>
      </c>
      <c r="O569" s="32">
        <f>VLOOKUP($C569,'Four Factors - Home'!$B:$O,14,FALSE)/100</f>
        <v>0.23199999999999998</v>
      </c>
      <c r="P569" s="21">
        <f>VLOOKUP($C569,'Advanced - Home'!B:T,18,FALSE)</f>
        <v>100.41</v>
      </c>
      <c r="Q569" s="21">
        <f>(P569+'Advanced - Home'!$S$33)/2</f>
        <v>99.592845567206865</v>
      </c>
      <c r="R569" s="32">
        <f t="shared" ref="R569" si="5413">AVERAGE(H569,L568)</f>
        <v>0.50849999999999995</v>
      </c>
      <c r="S569" s="32">
        <f t="shared" ref="S569" si="5414">AVERAGE(I569,M568)</f>
        <v>0.27100000000000002</v>
      </c>
      <c r="T569" s="32">
        <f t="shared" ref="T569" si="5415">AVERAGE(J569,N568)</f>
        <v>0.151</v>
      </c>
      <c r="U569" s="32">
        <f t="shared" ref="U569" si="5416">AVERAGE(K569,O568)</f>
        <v>0.25800000000000001</v>
      </c>
      <c r="V569" s="21">
        <f>Q569*Q568/'Advanced - Road'!$S$33</f>
        <v>101.5589917282919</v>
      </c>
      <c r="W569" s="21">
        <f t="shared" ref="W569" si="5417">W568</f>
        <v>101.56110885361301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0.53700000000000003</v>
      </c>
      <c r="I570" s="31">
        <f>VLOOKUP($C570,'Four Factors - Road'!$B:$O,8,FALSE)</f>
        <v>0.27800000000000002</v>
      </c>
      <c r="J570" s="31">
        <f>VLOOKUP($C570,'Four Factors - Road'!$B:$O,9,FALSE)/100</f>
        <v>0.14400000000000002</v>
      </c>
      <c r="K570" s="31">
        <f>VLOOKUP($C570,'Four Factors - Road'!$B:$O,10,FALSE)/100</f>
        <v>0.22399999999999998</v>
      </c>
      <c r="L570" s="31">
        <f>VLOOKUP($C570,'Four Factors - Road'!$B:$O,11,FALSE)/100</f>
        <v>0.499</v>
      </c>
      <c r="M570" s="31">
        <f>VLOOKUP($C570,'Four Factors - Road'!$B:$O,12,FALSE)</f>
        <v>0.27900000000000003</v>
      </c>
      <c r="N570" s="31">
        <f>VLOOKUP($C570,'Four Factors - Road'!$B:$O,13,FALSE)/100</f>
        <v>0.157</v>
      </c>
      <c r="O570" s="31">
        <f>VLOOKUP($C570,'Four Factors - Road'!$B:$O,14,FALSE)/100</f>
        <v>0.255</v>
      </c>
      <c r="P570" s="17">
        <f>VLOOKUP($C570,'Advanced - Road'!B:T,18,FALSE)</f>
        <v>102.68</v>
      </c>
      <c r="Q570" s="17">
        <f>(P570+'Advanced - Road'!$S$33)/2</f>
        <v>100.72990467111535</v>
      </c>
      <c r="R570" s="31">
        <f t="shared" ref="R570" si="5421">AVERAGE(H570,L571)</f>
        <v>0.51400000000000001</v>
      </c>
      <c r="S570" s="31">
        <f t="shared" ref="S570" si="5422">AVERAGE(I570,M571)</f>
        <v>0.316</v>
      </c>
      <c r="T570" s="31">
        <f t="shared" ref="T570" si="5423">AVERAGE(J570,N571)</f>
        <v>0.14900000000000002</v>
      </c>
      <c r="U570" s="31">
        <f t="shared" ref="U570" si="5424">AVERAGE(K570,O571)</f>
        <v>0.21799999999999997</v>
      </c>
      <c r="V570" s="17">
        <f>Q570*Q571/'Advanced - Home'!$S$33</f>
        <v>99.187128427115226</v>
      </c>
      <c r="W570" s="17">
        <f t="shared" ref="W570" si="5425">AVERAGE(V570:V571)</f>
        <v>99.185060832480488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0.47299999999999998</v>
      </c>
      <c r="I571" s="31">
        <f>VLOOKUP($C571,'Four Factors - Home'!$B:$O,8,FALSE)</f>
        <v>0.30299999999999999</v>
      </c>
      <c r="J571" s="31">
        <f>VLOOKUP($C571,'Four Factors - Home'!$B:$O,9,FALSE)/100</f>
        <v>0.14000000000000001</v>
      </c>
      <c r="K571" s="31">
        <f>VLOOKUP($C571,'Four Factors - Home'!$B:$O,10,FALSE)/100</f>
        <v>0.26500000000000001</v>
      </c>
      <c r="L571" s="31">
        <f>VLOOKUP($C571,'Four Factors - Home'!$B:$O,11,FALSE)/100</f>
        <v>0.49099999999999999</v>
      </c>
      <c r="M571" s="31">
        <f>VLOOKUP($C571,'Four Factors - Home'!$B:$O,12,FALSE)</f>
        <v>0.35399999999999998</v>
      </c>
      <c r="N571" s="31">
        <f>VLOOKUP($C571,'Four Factors - Home'!$B:$O,13,FALSE)/100</f>
        <v>0.154</v>
      </c>
      <c r="O571" s="31">
        <f>VLOOKUP($C571,'Four Factors - Home'!$B:$O,14,FALSE)/100</f>
        <v>0.21199999999999999</v>
      </c>
      <c r="P571" s="17">
        <f>VLOOKUP($C571,'Advanced - Home'!B:T,18,FALSE)</f>
        <v>95.75</v>
      </c>
      <c r="Q571" s="17">
        <f>(P571+'Advanced - Home'!$S$33)/2</f>
        <v>97.262845567206853</v>
      </c>
      <c r="R571" s="31">
        <f t="shared" ref="R571" si="5433">AVERAGE(H571,L570)</f>
        <v>0.48599999999999999</v>
      </c>
      <c r="S571" s="31">
        <f t="shared" ref="S571" si="5434">AVERAGE(I571,M570)</f>
        <v>0.29100000000000004</v>
      </c>
      <c r="T571" s="31">
        <f t="shared" ref="T571" si="5435">AVERAGE(J571,N570)</f>
        <v>0.14850000000000002</v>
      </c>
      <c r="U571" s="31">
        <f t="shared" ref="U571" si="5436">AVERAGE(K571,O570)</f>
        <v>0.26</v>
      </c>
      <c r="V571" s="17">
        <f>Q571*Q570/'Advanced - Road'!$S$33</f>
        <v>99.18299323784575</v>
      </c>
      <c r="W571" s="17">
        <f t="shared" ref="W571" si="5437">W570</f>
        <v>99.185060832480488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0.53700000000000003</v>
      </c>
      <c r="I572" s="32">
        <f>VLOOKUP($C572,'Four Factors - Road'!$B:$O,8,FALSE)</f>
        <v>0.27800000000000002</v>
      </c>
      <c r="J572" s="32">
        <f>VLOOKUP($C572,'Four Factors - Road'!$B:$O,9,FALSE)/100</f>
        <v>0.14400000000000002</v>
      </c>
      <c r="K572" s="32">
        <f>VLOOKUP($C572,'Four Factors - Road'!$B:$O,10,FALSE)/100</f>
        <v>0.22399999999999998</v>
      </c>
      <c r="L572" s="32">
        <f>VLOOKUP($C572,'Four Factors - Road'!$B:$O,11,FALSE)/100</f>
        <v>0.499</v>
      </c>
      <c r="M572" s="32">
        <f>VLOOKUP($C572,'Four Factors - Road'!$B:$O,12,FALSE)</f>
        <v>0.27900000000000003</v>
      </c>
      <c r="N572" s="32">
        <f>VLOOKUP($C572,'Four Factors - Road'!$B:$O,13,FALSE)/100</f>
        <v>0.157</v>
      </c>
      <c r="O572" s="32">
        <f>VLOOKUP($C572,'Four Factors - Road'!$B:$O,14,FALSE)/100</f>
        <v>0.255</v>
      </c>
      <c r="P572" s="21">
        <f>VLOOKUP($C572,'Advanced - Road'!B:T,18,FALSE)</f>
        <v>102.68</v>
      </c>
      <c r="Q572" s="21">
        <f>(P572+'Advanced - Road'!$S$33)/2</f>
        <v>100.72990467111535</v>
      </c>
      <c r="R572" s="32">
        <f t="shared" ref="R572" si="5441">AVERAGE(H572,L573)</f>
        <v>0.51400000000000001</v>
      </c>
      <c r="S572" s="32">
        <f t="shared" ref="S572" si="5442">AVERAGE(I572,M573)</f>
        <v>0.27150000000000002</v>
      </c>
      <c r="T572" s="32">
        <f t="shared" ref="T572" si="5443">AVERAGE(J572,N573)</f>
        <v>0.13900000000000001</v>
      </c>
      <c r="U572" s="32">
        <f t="shared" ref="U572" si="5444">AVERAGE(K572,O573)</f>
        <v>0.22499999999999998</v>
      </c>
      <c r="V572" s="21">
        <f>Q572*Q573/'Advanced - Home'!$S$33</f>
        <v>100.32418798517449</v>
      </c>
      <c r="W572" s="21">
        <f t="shared" ref="W572" si="5445">AVERAGE(V572:V573)</f>
        <v>100.32209668808683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0.53700000000000003</v>
      </c>
      <c r="I573" s="32">
        <f>VLOOKUP($C573,'Four Factors - Home'!$B:$O,8,FALSE)</f>
        <v>0.27100000000000002</v>
      </c>
      <c r="J573" s="32">
        <f>VLOOKUP($C573,'Four Factors - Home'!$B:$O,9,FALSE)/100</f>
        <v>0.13800000000000001</v>
      </c>
      <c r="K573" s="32">
        <f>VLOOKUP($C573,'Four Factors - Home'!$B:$O,10,FALSE)/100</f>
        <v>0.22699999999999998</v>
      </c>
      <c r="L573" s="32">
        <f>VLOOKUP($C573,'Four Factors - Home'!$B:$O,11,FALSE)/100</f>
        <v>0.49099999999999999</v>
      </c>
      <c r="M573" s="32">
        <f>VLOOKUP($C573,'Four Factors - Home'!$B:$O,12,FALSE)</f>
        <v>0.26500000000000001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0.22600000000000001</v>
      </c>
      <c r="P573" s="21">
        <f>VLOOKUP($C573,'Advanced - Home'!B:T,18,FALSE)</f>
        <v>97.98</v>
      </c>
      <c r="Q573" s="21">
        <f>(P573+'Advanced - Home'!$S$33)/2</f>
        <v>98.377845567206862</v>
      </c>
      <c r="R573" s="32">
        <f t="shared" ref="R573" si="5453">AVERAGE(H573,L572)</f>
        <v>0.51800000000000002</v>
      </c>
      <c r="S573" s="32">
        <f t="shared" ref="S573" si="5454">AVERAGE(I573,M572)</f>
        <v>0.27500000000000002</v>
      </c>
      <c r="T573" s="32">
        <f t="shared" ref="T573" si="5455">AVERAGE(J573,N572)</f>
        <v>0.14750000000000002</v>
      </c>
      <c r="U573" s="32">
        <f t="shared" ref="U573" si="5456">AVERAGE(K573,O572)</f>
        <v>0.24099999999999999</v>
      </c>
      <c r="V573" s="21">
        <f>Q573*Q572/'Advanced - Road'!$S$33</f>
        <v>100.32000539099917</v>
      </c>
      <c r="W573" s="21">
        <f t="shared" ref="W573" si="5457">W572</f>
        <v>100.32209668808683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0.53700000000000003</v>
      </c>
      <c r="I574" s="31">
        <f>VLOOKUP($C574,'Four Factors - Road'!$B:$O,8,FALSE)</f>
        <v>0.27800000000000002</v>
      </c>
      <c r="J574" s="31">
        <f>VLOOKUP($C574,'Four Factors - Road'!$B:$O,9,FALSE)/100</f>
        <v>0.14400000000000002</v>
      </c>
      <c r="K574" s="31">
        <f>VLOOKUP($C574,'Four Factors - Road'!$B:$O,10,FALSE)/100</f>
        <v>0.22399999999999998</v>
      </c>
      <c r="L574" s="31">
        <f>VLOOKUP($C574,'Four Factors - Road'!$B:$O,11,FALSE)/100</f>
        <v>0.499</v>
      </c>
      <c r="M574" s="31">
        <f>VLOOKUP($C574,'Four Factors - Road'!$B:$O,12,FALSE)</f>
        <v>0.27900000000000003</v>
      </c>
      <c r="N574" s="31">
        <f>VLOOKUP($C574,'Four Factors - Road'!$B:$O,13,FALSE)/100</f>
        <v>0.157</v>
      </c>
      <c r="O574" s="31">
        <f>VLOOKUP($C574,'Four Factors - Road'!$B:$O,14,FALSE)/100</f>
        <v>0.255</v>
      </c>
      <c r="P574" s="17">
        <f>VLOOKUP($C574,'Advanced - Road'!B:T,18,FALSE)</f>
        <v>102.68</v>
      </c>
      <c r="Q574" s="17">
        <f>(P574+'Advanced - Road'!$S$33)/2</f>
        <v>100.72990467111535</v>
      </c>
      <c r="R574" s="31">
        <f t="shared" ref="R574" si="5461">AVERAGE(H574,L575)</f>
        <v>0.52900000000000003</v>
      </c>
      <c r="S574" s="31">
        <f t="shared" ref="S574" si="5462">AVERAGE(I574,M575)</f>
        <v>0.28749999999999998</v>
      </c>
      <c r="T574" s="31">
        <f t="shared" ref="T574" si="5463">AVERAGE(J574,N575)</f>
        <v>0.15350000000000003</v>
      </c>
      <c r="U574" s="31">
        <f t="shared" ref="U574" si="5464">AVERAGE(K574,O575)</f>
        <v>0.22899999999999998</v>
      </c>
      <c r="V574" s="17">
        <f>Q574*Q575/'Advanced - Home'!$S$33</f>
        <v>100.31908906338947</v>
      </c>
      <c r="W574" s="17">
        <f t="shared" ref="W574" si="5465">AVERAGE(V574:V575)</f>
        <v>100.31699787259083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110</v>
      </c>
      <c r="Z574" s="19">
        <f t="shared" ref="Z574" si="5466">Y575-Y574</f>
        <v>-1</v>
      </c>
      <c r="AA574" s="19">
        <f t="shared" ref="AA574" si="5467">Y574+Y575</f>
        <v>219</v>
      </c>
      <c r="AB574" s="4">
        <f t="shared" ref="AB574" si="5468">D574-Z574</f>
        <v>1</v>
      </c>
      <c r="AC574" s="4">
        <f t="shared" ref="AC574" si="5469">AA574-E574</f>
        <v>219</v>
      </c>
      <c r="AD574" s="4">
        <f t="shared" si="5149"/>
        <v>110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0.53400000000000003</v>
      </c>
      <c r="I575" s="31">
        <f>VLOOKUP($C575,'Four Factors - Home'!$B:$O,8,FALSE)</f>
        <v>0.30099999999999999</v>
      </c>
      <c r="J575" s="31">
        <f>VLOOKUP($C575,'Four Factors - Home'!$B:$O,9,FALSE)/100</f>
        <v>0.14199999999999999</v>
      </c>
      <c r="K575" s="31">
        <f>VLOOKUP($C575,'Four Factors - Home'!$B:$O,10,FALSE)/100</f>
        <v>0.214</v>
      </c>
      <c r="L575" s="31">
        <f>VLOOKUP($C575,'Four Factors - Home'!$B:$O,11,FALSE)/100</f>
        <v>0.52100000000000002</v>
      </c>
      <c r="M575" s="31">
        <f>VLOOKUP($C575,'Four Factors - Home'!$B:$O,12,FALSE)</f>
        <v>0.29699999999999999</v>
      </c>
      <c r="N575" s="31">
        <f>VLOOKUP($C575,'Four Factors - Home'!$B:$O,13,FALSE)/100</f>
        <v>0.16300000000000001</v>
      </c>
      <c r="O575" s="31">
        <f>VLOOKUP($C575,'Four Factors - Home'!$B:$O,14,FALSE)/100</f>
        <v>0.23399999999999999</v>
      </c>
      <c r="P575" s="17">
        <f>VLOOKUP($C575,'Advanced - Home'!B:T,18,FALSE)</f>
        <v>97.97</v>
      </c>
      <c r="Q575" s="17">
        <f>(P575+'Advanced - Home'!$S$33)/2</f>
        <v>98.372845567206866</v>
      </c>
      <c r="R575" s="31">
        <f t="shared" ref="R575" si="5473">AVERAGE(H575,L574)</f>
        <v>0.51649999999999996</v>
      </c>
      <c r="S575" s="31">
        <f t="shared" ref="S575" si="5474">AVERAGE(I575,M574)</f>
        <v>0.29000000000000004</v>
      </c>
      <c r="T575" s="31">
        <f t="shared" ref="T575" si="5475">AVERAGE(J575,N574)</f>
        <v>0.14949999999999999</v>
      </c>
      <c r="U575" s="31">
        <f t="shared" ref="U575" si="5476">AVERAGE(K575,O574)</f>
        <v>0.23449999999999999</v>
      </c>
      <c r="V575" s="17">
        <f>Q575*Q574/'Advanced - Road'!$S$33</f>
        <v>100.31490668179221</v>
      </c>
      <c r="W575" s="17">
        <f t="shared" ref="W575" si="5477">W574</f>
        <v>100.31699787259083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1</v>
      </c>
      <c r="AA575" s="19">
        <f t="shared" ref="AA575" si="5479">AA574</f>
        <v>219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0.53700000000000003</v>
      </c>
      <c r="I576" s="32">
        <f>VLOOKUP($C576,'Four Factors - Road'!$B:$O,8,FALSE)</f>
        <v>0.27800000000000002</v>
      </c>
      <c r="J576" s="32">
        <f>VLOOKUP($C576,'Four Factors - Road'!$B:$O,9,FALSE)/100</f>
        <v>0.14400000000000002</v>
      </c>
      <c r="K576" s="32">
        <f>VLOOKUP($C576,'Four Factors - Road'!$B:$O,10,FALSE)/100</f>
        <v>0.22399999999999998</v>
      </c>
      <c r="L576" s="32">
        <f>VLOOKUP($C576,'Four Factors - Road'!$B:$O,11,FALSE)/100</f>
        <v>0.499</v>
      </c>
      <c r="M576" s="32">
        <f>VLOOKUP($C576,'Four Factors - Road'!$B:$O,12,FALSE)</f>
        <v>0.27900000000000003</v>
      </c>
      <c r="N576" s="32">
        <f>VLOOKUP($C576,'Four Factors - Road'!$B:$O,13,FALSE)/100</f>
        <v>0.157</v>
      </c>
      <c r="O576" s="32">
        <f>VLOOKUP($C576,'Four Factors - Road'!$B:$O,14,FALSE)/100</f>
        <v>0.255</v>
      </c>
      <c r="P576" s="21">
        <f>VLOOKUP($C576,'Advanced - Road'!B:T,18,FALSE)</f>
        <v>102.68</v>
      </c>
      <c r="Q576" s="21">
        <f>(P576+'Advanced - Road'!$S$33)/2</f>
        <v>100.72990467111535</v>
      </c>
      <c r="R576" s="32">
        <f t="shared" ref="R576" si="5481">AVERAGE(H576,L577)</f>
        <v>0.53150000000000008</v>
      </c>
      <c r="S576" s="32">
        <f t="shared" ref="S576" si="5482">AVERAGE(I576,M577)</f>
        <v>0.27500000000000002</v>
      </c>
      <c r="T576" s="32">
        <f t="shared" ref="T576" si="5483">AVERAGE(J576,N577)</f>
        <v>0.14800000000000002</v>
      </c>
      <c r="U576" s="32">
        <f t="shared" ref="U576" si="5484">AVERAGE(K576,O577)</f>
        <v>0.22049999999999997</v>
      </c>
      <c r="V576" s="21">
        <f>Q576*Q577/'Advanced - Home'!$S$33</f>
        <v>99.727614136327233</v>
      </c>
      <c r="W576" s="21">
        <f t="shared" ref="W576" si="5485">AVERAGE(V576:V577)</f>
        <v>99.725535275055677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0.29299999999999998</v>
      </c>
      <c r="J577" s="32">
        <f>VLOOKUP($C577,'Four Factors - Home'!$B:$O,9,FALSE)/100</f>
        <v>0.14899999999999999</v>
      </c>
      <c r="K577" s="32">
        <f>VLOOKUP($C577,'Four Factors - Home'!$B:$O,10,FALSE)/100</f>
        <v>0.27100000000000002</v>
      </c>
      <c r="L577" s="32">
        <f>VLOOKUP($C577,'Four Factors - Home'!$B:$O,11,FALSE)/100</f>
        <v>0.52600000000000002</v>
      </c>
      <c r="M577" s="32">
        <f>VLOOKUP($C577,'Four Factors - Home'!$B:$O,12,FALSE)</f>
        <v>0.27200000000000002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96.81</v>
      </c>
      <c r="Q577" s="21">
        <f>(P577+'Advanced - Home'!$S$33)/2</f>
        <v>97.792845567206854</v>
      </c>
      <c r="R577" s="32">
        <f t="shared" ref="R577" si="5493">AVERAGE(H577,L576)</f>
        <v>0.51150000000000007</v>
      </c>
      <c r="S577" s="32">
        <f t="shared" ref="S577" si="5494">AVERAGE(I577,M576)</f>
        <v>0.28600000000000003</v>
      </c>
      <c r="T577" s="32">
        <f t="shared" ref="T577" si="5495">AVERAGE(J577,N576)</f>
        <v>0.153</v>
      </c>
      <c r="U577" s="32">
        <f t="shared" ref="U577" si="5496">AVERAGE(K577,O576)</f>
        <v>0.26300000000000001</v>
      </c>
      <c r="V577" s="21">
        <f>Q577*Q576/'Advanced - Road'!$S$33</f>
        <v>99.723456413784135</v>
      </c>
      <c r="W577" s="21">
        <f t="shared" ref="W577" si="5497">W576</f>
        <v>99.725535275055677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0.53700000000000003</v>
      </c>
      <c r="I578" s="31">
        <f>VLOOKUP($C578,'Four Factors - Road'!$B:$O,8,FALSE)</f>
        <v>0.27800000000000002</v>
      </c>
      <c r="J578" s="31">
        <f>VLOOKUP($C578,'Four Factors - Road'!$B:$O,9,FALSE)/100</f>
        <v>0.14400000000000002</v>
      </c>
      <c r="K578" s="31">
        <f>VLOOKUP($C578,'Four Factors - Road'!$B:$O,10,FALSE)/100</f>
        <v>0.22399999999999998</v>
      </c>
      <c r="L578" s="31">
        <f>VLOOKUP($C578,'Four Factors - Road'!$B:$O,11,FALSE)/100</f>
        <v>0.499</v>
      </c>
      <c r="M578" s="31">
        <f>VLOOKUP($C578,'Four Factors - Road'!$B:$O,12,FALSE)</f>
        <v>0.27900000000000003</v>
      </c>
      <c r="N578" s="31">
        <f>VLOOKUP($C578,'Four Factors - Road'!$B:$O,13,FALSE)/100</f>
        <v>0.157</v>
      </c>
      <c r="O578" s="31">
        <f>VLOOKUP($C578,'Four Factors - Road'!$B:$O,14,FALSE)/100</f>
        <v>0.255</v>
      </c>
      <c r="P578" s="17">
        <f>VLOOKUP($C578,'Advanced - Road'!B:T,18,FALSE)</f>
        <v>102.68</v>
      </c>
      <c r="Q578" s="17">
        <f>(P578+'Advanced - Road'!$S$33)/2</f>
        <v>100.72990467111535</v>
      </c>
      <c r="R578" s="31">
        <f t="shared" ref="R578" si="5501">AVERAGE(H578,L579)</f>
        <v>0.51950000000000007</v>
      </c>
      <c r="S578" s="31">
        <f t="shared" ref="S578" si="5502">AVERAGE(I578,M579)</f>
        <v>0.26200000000000001</v>
      </c>
      <c r="T578" s="31">
        <f t="shared" ref="T578" si="5503">AVERAGE(J578,N579)</f>
        <v>0.13850000000000001</v>
      </c>
      <c r="U578" s="31">
        <f t="shared" ref="U578" si="5504">AVERAGE(K578,O579)</f>
        <v>0.22299999999999998</v>
      </c>
      <c r="V578" s="17">
        <f>Q578*Q579/'Advanced - Home'!$S$33</f>
        <v>101.62441304035434</v>
      </c>
      <c r="W578" s="17">
        <f t="shared" ref="W578" si="5505">AVERAGE(V578:V579)</f>
        <v>101.62229463956493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111</v>
      </c>
      <c r="Z578" s="19">
        <f t="shared" ref="Z578" si="5506">Y579-Y578</f>
        <v>-3</v>
      </c>
      <c r="AA578" s="19">
        <f t="shared" ref="AA578" si="5507">Y578+Y579</f>
        <v>219</v>
      </c>
      <c r="AB578" s="4">
        <f t="shared" ref="AB578" si="5508">D578-Z578</f>
        <v>3</v>
      </c>
      <c r="AC578" s="4">
        <f t="shared" ref="AC578" si="5509">AA578-E578</f>
        <v>219</v>
      </c>
      <c r="AD578" s="4">
        <f t="shared" si="5149"/>
        <v>111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0.50900000000000001</v>
      </c>
      <c r="I579" s="31">
        <f>VLOOKUP($C579,'Four Factors - Home'!$B:$O,8,FALSE)</f>
        <v>0.26100000000000001</v>
      </c>
      <c r="J579" s="31">
        <f>VLOOKUP($C579,'Four Factors - Home'!$B:$O,9,FALSE)/100</f>
        <v>0.12300000000000001</v>
      </c>
      <c r="K579" s="31">
        <f>VLOOKUP($C579,'Four Factors - Home'!$B:$O,10,FALSE)/100</f>
        <v>0.184</v>
      </c>
      <c r="L579" s="31">
        <f>VLOOKUP($C579,'Four Factors - Home'!$B:$O,11,FALSE)/100</f>
        <v>0.502</v>
      </c>
      <c r="M579" s="31">
        <f>VLOOKUP($C579,'Four Factors - Home'!$B:$O,12,FALSE)</f>
        <v>0.246</v>
      </c>
      <c r="N579" s="31">
        <f>VLOOKUP($C579,'Four Factors - Home'!$B:$O,13,FALSE)/100</f>
        <v>0.13300000000000001</v>
      </c>
      <c r="O579" s="31">
        <f>VLOOKUP($C579,'Four Factors - Home'!$B:$O,14,FALSE)/100</f>
        <v>0.222</v>
      </c>
      <c r="P579" s="17">
        <f>VLOOKUP($C579,'Advanced - Home'!B:T,18,FALSE)</f>
        <v>100.53</v>
      </c>
      <c r="Q579" s="17">
        <f>(P579+'Advanced - Home'!$S$33)/2</f>
        <v>99.652845567206867</v>
      </c>
      <c r="R579" s="31">
        <f t="shared" ref="R579" si="5513">AVERAGE(H579,L578)</f>
        <v>0.504</v>
      </c>
      <c r="S579" s="31">
        <f t="shared" ref="S579" si="5514">AVERAGE(I579,M578)</f>
        <v>0.27</v>
      </c>
      <c r="T579" s="31">
        <f t="shared" ref="T579" si="5515">AVERAGE(J579,N578)</f>
        <v>0.14000000000000001</v>
      </c>
      <c r="U579" s="31">
        <f t="shared" ref="U579" si="5516">AVERAGE(K579,O578)</f>
        <v>0.2195</v>
      </c>
      <c r="V579" s="17">
        <f>Q579*Q578/'Advanced - Road'!$S$33</f>
        <v>101.6201762387755</v>
      </c>
      <c r="W579" s="17">
        <f t="shared" ref="W579" si="5517">W578</f>
        <v>101.62229463956493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3</v>
      </c>
      <c r="AA579" s="19">
        <f t="shared" ref="AA579" si="5519">AA578</f>
        <v>219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0.53700000000000003</v>
      </c>
      <c r="I580" s="32">
        <f>VLOOKUP($C580,'Four Factors - Road'!$B:$O,8,FALSE)</f>
        <v>0.27800000000000002</v>
      </c>
      <c r="J580" s="32">
        <f>VLOOKUP($C580,'Four Factors - Road'!$B:$O,9,FALSE)/100</f>
        <v>0.14400000000000002</v>
      </c>
      <c r="K580" s="32">
        <f>VLOOKUP($C580,'Four Factors - Road'!$B:$O,10,FALSE)/100</f>
        <v>0.22399999999999998</v>
      </c>
      <c r="L580" s="32">
        <f>VLOOKUP($C580,'Four Factors - Road'!$B:$O,11,FALSE)/100</f>
        <v>0.499</v>
      </c>
      <c r="M580" s="32">
        <f>VLOOKUP($C580,'Four Factors - Road'!$B:$O,12,FALSE)</f>
        <v>0.27900000000000003</v>
      </c>
      <c r="N580" s="32">
        <f>VLOOKUP($C580,'Four Factors - Road'!$B:$O,13,FALSE)/100</f>
        <v>0.157</v>
      </c>
      <c r="O580" s="32">
        <f>VLOOKUP($C580,'Four Factors - Road'!$B:$O,14,FALSE)/100</f>
        <v>0.255</v>
      </c>
      <c r="P580" s="21">
        <f>VLOOKUP($C580,'Advanced - Road'!B:T,18,FALSE)</f>
        <v>102.68</v>
      </c>
      <c r="Q580" s="21">
        <f>(P580+'Advanced - Road'!$S$33)/2</f>
        <v>100.72990467111535</v>
      </c>
      <c r="R580" s="32">
        <f t="shared" ref="R580" si="5521">AVERAGE(H580,L581)</f>
        <v>0.52150000000000007</v>
      </c>
      <c r="S580" s="32">
        <f t="shared" ref="S580" si="5522">AVERAGE(I580,M581)</f>
        <v>0.27150000000000002</v>
      </c>
      <c r="T580" s="32">
        <f t="shared" ref="T580" si="5523">AVERAGE(J580,N581)</f>
        <v>0.13700000000000001</v>
      </c>
      <c r="U580" s="32">
        <f t="shared" ref="U580" si="5524">AVERAGE(K580,O581)</f>
        <v>0.24649999999999997</v>
      </c>
      <c r="V580" s="21">
        <f>Q580*Q581/'Advanced - Home'!$S$33</f>
        <v>100.40067181194976</v>
      </c>
      <c r="W580" s="21">
        <f t="shared" ref="W580" si="5525">AVERAGE(V580:V581)</f>
        <v>100.39857892052672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111</v>
      </c>
      <c r="Z580" s="23">
        <f t="shared" ref="Z580" si="5526">Y581-Y580</f>
        <v>-3</v>
      </c>
      <c r="AA580" s="23">
        <f t="shared" ref="AA580" si="5527">Y580+Y581</f>
        <v>219</v>
      </c>
      <c r="AB580" s="22">
        <f t="shared" ref="AB580" si="5528">D580-Z580</f>
        <v>3</v>
      </c>
      <c r="AC580" s="22">
        <f t="shared" ref="AC580" si="5529">AA580-E580</f>
        <v>219</v>
      </c>
      <c r="AD580" s="22">
        <f t="shared" si="5149"/>
        <v>111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0.51700000000000002</v>
      </c>
      <c r="I581" s="32">
        <f>VLOOKUP($C581,'Four Factors - Home'!$B:$O,8,FALSE)</f>
        <v>0.23</v>
      </c>
      <c r="J581" s="32">
        <f>VLOOKUP($C581,'Four Factors - Home'!$B:$O,9,FALSE)/100</f>
        <v>0.14300000000000002</v>
      </c>
      <c r="K581" s="32">
        <f>VLOOKUP($C581,'Four Factors - Home'!$B:$O,10,FALSE)/100</f>
        <v>0.26700000000000002</v>
      </c>
      <c r="L581" s="32">
        <f>VLOOKUP($C581,'Four Factors - Home'!$B:$O,11,FALSE)/100</f>
        <v>0.50600000000000001</v>
      </c>
      <c r="M581" s="32">
        <f>VLOOKUP($C581,'Four Factors - Home'!$B:$O,12,FALSE)</f>
        <v>0.26500000000000001</v>
      </c>
      <c r="N581" s="32">
        <f>VLOOKUP($C581,'Four Factors - Home'!$B:$O,13,FALSE)/100</f>
        <v>0.13</v>
      </c>
      <c r="O581" s="32">
        <f>VLOOKUP($C581,'Four Factors - Home'!$B:$O,14,FALSE)/100</f>
        <v>0.26899999999999996</v>
      </c>
      <c r="P581" s="21">
        <f>VLOOKUP($C581,'Advanced - Home'!B:T,18,FALSE)</f>
        <v>98.13</v>
      </c>
      <c r="Q581" s="21">
        <f>(P581+'Advanced - Home'!$S$33)/2</f>
        <v>98.45284556720685</v>
      </c>
      <c r="R581" s="32">
        <f t="shared" ref="R581" si="5533">AVERAGE(H581,L580)</f>
        <v>0.50800000000000001</v>
      </c>
      <c r="S581" s="32">
        <f t="shared" ref="S581" si="5534">AVERAGE(I581,M580)</f>
        <v>0.2545</v>
      </c>
      <c r="T581" s="32">
        <f t="shared" ref="T581" si="5535">AVERAGE(J581,N580)</f>
        <v>0.15000000000000002</v>
      </c>
      <c r="U581" s="32">
        <f t="shared" ref="U581" si="5536">AVERAGE(K581,O580)</f>
        <v>0.26100000000000001</v>
      </c>
      <c r="V581" s="21">
        <f>Q581*Q580/'Advanced - Road'!$S$33</f>
        <v>100.39648602910366</v>
      </c>
      <c r="W581" s="21">
        <f t="shared" ref="W581" si="5537">W580</f>
        <v>100.39857892052672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3</v>
      </c>
      <c r="AA581" s="23">
        <f t="shared" ref="AA581" si="5539">AA580</f>
        <v>219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0.53700000000000003</v>
      </c>
      <c r="I582" s="31">
        <f>VLOOKUP($C582,'Four Factors - Road'!$B:$O,8,FALSE)</f>
        <v>0.27800000000000002</v>
      </c>
      <c r="J582" s="31">
        <f>VLOOKUP($C582,'Four Factors - Road'!$B:$O,9,FALSE)/100</f>
        <v>0.14400000000000002</v>
      </c>
      <c r="K582" s="31">
        <f>VLOOKUP($C582,'Four Factors - Road'!$B:$O,10,FALSE)/100</f>
        <v>0.22399999999999998</v>
      </c>
      <c r="L582" s="31">
        <f>VLOOKUP($C582,'Four Factors - Road'!$B:$O,11,FALSE)/100</f>
        <v>0.499</v>
      </c>
      <c r="M582" s="31">
        <f>VLOOKUP($C582,'Four Factors - Road'!$B:$O,12,FALSE)</f>
        <v>0.27900000000000003</v>
      </c>
      <c r="N582" s="31">
        <f>VLOOKUP($C582,'Four Factors - Road'!$B:$O,13,FALSE)/100</f>
        <v>0.157</v>
      </c>
      <c r="O582" s="31">
        <f>VLOOKUP($C582,'Four Factors - Road'!$B:$O,14,FALSE)/100</f>
        <v>0.255</v>
      </c>
      <c r="P582" s="17">
        <f>VLOOKUP($C582,'Advanced - Road'!B:T,18,FALSE)</f>
        <v>102.68</v>
      </c>
      <c r="Q582" s="17">
        <f>(P582+'Advanced - Road'!$S$33)/2</f>
        <v>100.72990467111535</v>
      </c>
      <c r="R582" s="31">
        <f t="shared" ref="R582" si="5541">AVERAGE(H582,L583)</f>
        <v>0.51849999999999996</v>
      </c>
      <c r="S582" s="31">
        <f t="shared" ref="S582" si="5542">AVERAGE(I582,M583)</f>
        <v>0.27400000000000002</v>
      </c>
      <c r="T582" s="31">
        <f t="shared" ref="T582" si="5543">AVERAGE(J582,N583)</f>
        <v>0.13950000000000001</v>
      </c>
      <c r="U582" s="31">
        <f t="shared" ref="U582" si="5544">AVERAGE(K582,O583)</f>
        <v>0.22399999999999998</v>
      </c>
      <c r="V582" s="17">
        <f>Q582*Q583/'Advanced - Home'!$S$33</f>
        <v>101.53773137000903</v>
      </c>
      <c r="W582" s="17">
        <f t="shared" ref="W582" si="5545">AVERAGE(V582:V583)</f>
        <v>101.53561477613306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-1</v>
      </c>
      <c r="AA582" s="19">
        <f t="shared" ref="AA582" si="5547">Y582+Y583</f>
        <v>221</v>
      </c>
      <c r="AB582" s="4">
        <f t="shared" ref="AB582" si="5548">D582-Z582</f>
        <v>1</v>
      </c>
      <c r="AC582" s="4">
        <f t="shared" ref="AC582" si="5549">AA582-E582</f>
        <v>221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0.52</v>
      </c>
      <c r="I583" s="31">
        <f>VLOOKUP($C583,'Four Factors - Home'!$B:$O,8,FALSE)</f>
        <v>0.30199999999999999</v>
      </c>
      <c r="J583" s="31">
        <f>VLOOKUP($C583,'Four Factors - Home'!$B:$O,9,FALSE)/100</f>
        <v>0.14599999999999999</v>
      </c>
      <c r="K583" s="31">
        <f>VLOOKUP($C583,'Four Factors - Home'!$B:$O,10,FALSE)/100</f>
        <v>0.27300000000000002</v>
      </c>
      <c r="L583" s="31">
        <f>VLOOKUP($C583,'Four Factors - Home'!$B:$O,11,FALSE)/100</f>
        <v>0.5</v>
      </c>
      <c r="M583" s="31">
        <f>VLOOKUP($C583,'Four Factors - Home'!$B:$O,12,FALSE)</f>
        <v>0.27</v>
      </c>
      <c r="N583" s="31">
        <f>VLOOKUP($C583,'Four Factors - Home'!$B:$O,13,FALSE)/100</f>
        <v>0.13500000000000001</v>
      </c>
      <c r="O583" s="31">
        <f>VLOOKUP($C583,'Four Factors - Home'!$B:$O,14,FALSE)/100</f>
        <v>0.22399999999999998</v>
      </c>
      <c r="P583" s="17">
        <f>VLOOKUP($C583,'Advanced - Home'!B:T,18,FALSE)</f>
        <v>100.36</v>
      </c>
      <c r="Q583" s="17">
        <f>(P583+'Advanced - Home'!$S$33)/2</f>
        <v>99.567845567206859</v>
      </c>
      <c r="R583" s="31">
        <f t="shared" ref="R583" si="5553">AVERAGE(H583,L582)</f>
        <v>0.50950000000000006</v>
      </c>
      <c r="S583" s="31">
        <f t="shared" ref="S583" si="5554">AVERAGE(I583,M582)</f>
        <v>0.29049999999999998</v>
      </c>
      <c r="T583" s="31">
        <f t="shared" ref="T583" si="5555">AVERAGE(J583,N582)</f>
        <v>0.1515</v>
      </c>
      <c r="U583" s="31">
        <f t="shared" ref="U583" si="5556">AVERAGE(K583,O582)</f>
        <v>0.26400000000000001</v>
      </c>
      <c r="V583" s="17">
        <f>Q583*Q582/'Advanced - Road'!$S$33</f>
        <v>101.53349818225708</v>
      </c>
      <c r="W583" s="17">
        <f t="shared" ref="W583" si="5557">W582</f>
        <v>101.53561477613306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110</v>
      </c>
      <c r="Z583" s="19">
        <f t="shared" ref="Z583" si="5558">-Z582</f>
        <v>1</v>
      </c>
      <c r="AA583" s="19">
        <f t="shared" ref="AA583" si="5559">AA582</f>
        <v>221</v>
      </c>
      <c r="AB583" s="4"/>
      <c r="AC583" s="4"/>
      <c r="AD583" s="4">
        <f t="shared" si="5149"/>
        <v>110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0.53700000000000003</v>
      </c>
      <c r="I584" s="32">
        <f>VLOOKUP($C584,'Four Factors - Road'!$B:$O,8,FALSE)</f>
        <v>0.27800000000000002</v>
      </c>
      <c r="J584" s="32">
        <f>VLOOKUP($C584,'Four Factors - Road'!$B:$O,9,FALSE)/100</f>
        <v>0.14400000000000002</v>
      </c>
      <c r="K584" s="32">
        <f>VLOOKUP($C584,'Four Factors - Road'!$B:$O,10,FALSE)/100</f>
        <v>0.22399999999999998</v>
      </c>
      <c r="L584" s="32">
        <f>VLOOKUP($C584,'Four Factors - Road'!$B:$O,11,FALSE)/100</f>
        <v>0.499</v>
      </c>
      <c r="M584" s="32">
        <f>VLOOKUP($C584,'Four Factors - Road'!$B:$O,12,FALSE)</f>
        <v>0.27900000000000003</v>
      </c>
      <c r="N584" s="32">
        <f>VLOOKUP($C584,'Four Factors - Road'!$B:$O,13,FALSE)/100</f>
        <v>0.157</v>
      </c>
      <c r="O584" s="32">
        <f>VLOOKUP($C584,'Four Factors - Road'!$B:$O,14,FALSE)/100</f>
        <v>0.255</v>
      </c>
      <c r="P584" s="21">
        <f>VLOOKUP($C584,'Advanced - Road'!B:T,18,FALSE)</f>
        <v>102.68</v>
      </c>
      <c r="Q584" s="21">
        <f>(P584+'Advanced - Road'!$S$33)/2</f>
        <v>100.72990467111535</v>
      </c>
      <c r="R584" s="32">
        <f t="shared" ref="R584" si="5561">AVERAGE(H584,L585)</f>
        <v>0.52249999999999996</v>
      </c>
      <c r="S584" s="32">
        <f t="shared" ref="S584" si="5562">AVERAGE(I584,M585)</f>
        <v>0.27400000000000002</v>
      </c>
      <c r="T584" s="32">
        <f t="shared" ref="T584" si="5563">AVERAGE(J584,N585)</f>
        <v>0.14100000000000001</v>
      </c>
      <c r="U584" s="32">
        <f t="shared" ref="U584" si="5564">AVERAGE(K584,O585)</f>
        <v>0.22599999999999998</v>
      </c>
      <c r="V584" s="21">
        <f>Q584*Q585/'Advanced - Home'!$S$33</f>
        <v>100.15592356626887</v>
      </c>
      <c r="W584" s="21">
        <f t="shared" ref="W584" si="5565">AVERAGE(V584:V585)</f>
        <v>100.15383577671909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0.47499999999999998</v>
      </c>
      <c r="I585" s="32">
        <f>VLOOKUP($C585,'Four Factors - Home'!$B:$O,8,FALSE)</f>
        <v>0.26700000000000002</v>
      </c>
      <c r="J585" s="32">
        <f>VLOOKUP($C585,'Four Factors - Home'!$B:$O,9,FALSE)/100</f>
        <v>0.13100000000000001</v>
      </c>
      <c r="K585" s="32">
        <f>VLOOKUP($C585,'Four Factors - Home'!$B:$O,10,FALSE)/100</f>
        <v>0.23199999999999998</v>
      </c>
      <c r="L585" s="32">
        <f>VLOOKUP($C585,'Four Factors - Home'!$B:$O,11,FALSE)/100</f>
        <v>0.50800000000000001</v>
      </c>
      <c r="M585" s="32">
        <f>VLOOKUP($C585,'Four Factors - Home'!$B:$O,12,FALSE)</f>
        <v>0.27</v>
      </c>
      <c r="N585" s="32">
        <f>VLOOKUP($C585,'Four Factors - Home'!$B:$O,13,FALSE)/100</f>
        <v>0.13800000000000001</v>
      </c>
      <c r="O585" s="32">
        <f>VLOOKUP($C585,'Four Factors - Home'!$B:$O,14,FALSE)/100</f>
        <v>0.22800000000000001</v>
      </c>
      <c r="P585" s="21">
        <f>VLOOKUP($C585,'Advanced - Home'!B:T,18,FALSE)</f>
        <v>97.65</v>
      </c>
      <c r="Q585" s="21">
        <f>(P585+'Advanced - Home'!$S$33)/2</f>
        <v>98.21284556720687</v>
      </c>
      <c r="R585" s="32">
        <f t="shared" ref="R585" si="5573">AVERAGE(H585,L584)</f>
        <v>0.48699999999999999</v>
      </c>
      <c r="S585" s="32">
        <f t="shared" ref="S585" si="5574">AVERAGE(I585,M584)</f>
        <v>0.27300000000000002</v>
      </c>
      <c r="T585" s="32">
        <f t="shared" ref="T585" si="5575">AVERAGE(J585,N584)</f>
        <v>0.14400000000000002</v>
      </c>
      <c r="U585" s="32">
        <f t="shared" ref="U585" si="5576">AVERAGE(K585,O584)</f>
        <v>0.24349999999999999</v>
      </c>
      <c r="V585" s="21">
        <f>Q585*Q584/'Advanced - Road'!$S$33</f>
        <v>100.1517479871693</v>
      </c>
      <c r="W585" s="21">
        <f t="shared" ref="W585" si="5577">W584</f>
        <v>100.15383577671909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0.53700000000000003</v>
      </c>
      <c r="I586" s="31">
        <f>VLOOKUP($C586,'Four Factors - Road'!$B:$O,8,FALSE)</f>
        <v>0.27800000000000002</v>
      </c>
      <c r="J586" s="31">
        <f>VLOOKUP($C586,'Four Factors - Road'!$B:$O,9,FALSE)/100</f>
        <v>0.14400000000000002</v>
      </c>
      <c r="K586" s="31">
        <f>VLOOKUP($C586,'Four Factors - Road'!$B:$O,10,FALSE)/100</f>
        <v>0.22399999999999998</v>
      </c>
      <c r="L586" s="31">
        <f>VLOOKUP($C586,'Four Factors - Road'!$B:$O,11,FALSE)/100</f>
        <v>0.499</v>
      </c>
      <c r="M586" s="31">
        <f>VLOOKUP($C586,'Four Factors - Road'!$B:$O,12,FALSE)</f>
        <v>0.27900000000000003</v>
      </c>
      <c r="N586" s="31">
        <f>VLOOKUP($C586,'Four Factors - Road'!$B:$O,13,FALSE)/100</f>
        <v>0.157</v>
      </c>
      <c r="O586" s="31">
        <f>VLOOKUP($C586,'Four Factors - Road'!$B:$O,14,FALSE)/100</f>
        <v>0.255</v>
      </c>
      <c r="P586" s="17">
        <f>VLOOKUP($C586,'Advanced - Road'!B:T,18,FALSE)</f>
        <v>102.68</v>
      </c>
      <c r="Q586" s="17">
        <f>(P586+'Advanced - Road'!$S$33)/2</f>
        <v>100.72990467111535</v>
      </c>
      <c r="R586" s="31">
        <f t="shared" ref="R586" si="5581">AVERAGE(H586,L587)</f>
        <v>0.51500000000000001</v>
      </c>
      <c r="S586" s="31">
        <f t="shared" ref="S586" si="5582">AVERAGE(I586,M587)</f>
        <v>0.29449999999999998</v>
      </c>
      <c r="T586" s="31">
        <f t="shared" ref="T586" si="5583">AVERAGE(J586,N587)</f>
        <v>0.14350000000000002</v>
      </c>
      <c r="U586" s="31">
        <f t="shared" ref="U586" si="5584">AVERAGE(K586,O587)</f>
        <v>0.22799999999999998</v>
      </c>
      <c r="V586" s="17">
        <f>Q586*Q587/'Advanced - Home'!$S$33</f>
        <v>101.70599578891465</v>
      </c>
      <c r="W586" s="17">
        <f t="shared" ref="W586" si="5585">AVERAGE(V586:V587)</f>
        <v>101.7038756875008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111</v>
      </c>
      <c r="Z586" s="19">
        <f t="shared" ref="Z586" si="5586">Y587-Y586</f>
        <v>-4</v>
      </c>
      <c r="AA586" s="19">
        <f t="shared" ref="AA586" si="5587">Y586+Y587</f>
        <v>218</v>
      </c>
      <c r="AB586" s="4">
        <f t="shared" ref="AB586" si="5588">D586-Z586</f>
        <v>4</v>
      </c>
      <c r="AC586" s="4">
        <f t="shared" ref="AC586" si="5589">AA586-E586</f>
        <v>218</v>
      </c>
      <c r="AD586" s="4">
        <f t="shared" si="5149"/>
        <v>111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0.50900000000000001</v>
      </c>
      <c r="I587" s="31">
        <f>VLOOKUP($C587,'Four Factors - Home'!$B:$O,8,FALSE)</f>
        <v>0.26500000000000001</v>
      </c>
      <c r="J587" s="31">
        <f>VLOOKUP($C587,'Four Factors - Home'!$B:$O,9,FALSE)/100</f>
        <v>0.16500000000000001</v>
      </c>
      <c r="K587" s="31">
        <f>VLOOKUP($C587,'Four Factors - Home'!$B:$O,10,FALSE)/100</f>
        <v>0.217</v>
      </c>
      <c r="L587" s="31">
        <f>VLOOKUP($C587,'Four Factors - Home'!$B:$O,11,FALSE)/100</f>
        <v>0.49299999999999999</v>
      </c>
      <c r="M587" s="31">
        <f>VLOOKUP($C587,'Four Factors - Home'!$B:$O,12,FALSE)</f>
        <v>0.311</v>
      </c>
      <c r="N587" s="31">
        <f>VLOOKUP($C587,'Four Factors - Home'!$B:$O,13,FALSE)/100</f>
        <v>0.14300000000000002</v>
      </c>
      <c r="O587" s="31">
        <f>VLOOKUP($C587,'Four Factors - Home'!$B:$O,14,FALSE)/100</f>
        <v>0.23199999999999998</v>
      </c>
      <c r="P587" s="17">
        <f>VLOOKUP($C587,'Advanced - Home'!B:T,18,FALSE)</f>
        <v>100.69</v>
      </c>
      <c r="Q587" s="17">
        <f>(P587+'Advanced - Home'!$S$33)/2</f>
        <v>99.732845567206851</v>
      </c>
      <c r="R587" s="31">
        <f t="shared" ref="R587" si="5593">AVERAGE(H587,L586)</f>
        <v>0.504</v>
      </c>
      <c r="S587" s="31">
        <f t="shared" ref="S587" si="5594">AVERAGE(I587,M586)</f>
        <v>0.27200000000000002</v>
      </c>
      <c r="T587" s="31">
        <f t="shared" ref="T587" si="5595">AVERAGE(J587,N586)</f>
        <v>0.161</v>
      </c>
      <c r="U587" s="31">
        <f t="shared" ref="U587" si="5596">AVERAGE(K587,O586)</f>
        <v>0.23599999999999999</v>
      </c>
      <c r="V587" s="17">
        <f>Q587*Q586/'Advanced - Road'!$S$33</f>
        <v>101.70175558608695</v>
      </c>
      <c r="W587" s="17">
        <f t="shared" ref="W587" si="5597">W586</f>
        <v>101.7038756875008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107</v>
      </c>
      <c r="Z587" s="19">
        <f t="shared" ref="Z587" si="5598">-Z586</f>
        <v>4</v>
      </c>
      <c r="AA587" s="19">
        <f t="shared" ref="AA587" si="5599">AA586</f>
        <v>218</v>
      </c>
      <c r="AB587" s="4"/>
      <c r="AC587" s="4"/>
      <c r="AD587" s="4">
        <f t="shared" si="5149"/>
        <v>107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0.53700000000000003</v>
      </c>
      <c r="I588" s="32">
        <f>VLOOKUP($C588,'Four Factors - Road'!$B:$O,8,FALSE)</f>
        <v>0.27800000000000002</v>
      </c>
      <c r="J588" s="32">
        <f>VLOOKUP($C588,'Four Factors - Road'!$B:$O,9,FALSE)/100</f>
        <v>0.14400000000000002</v>
      </c>
      <c r="K588" s="32">
        <f>VLOOKUP($C588,'Four Factors - Road'!$B:$O,10,FALSE)/100</f>
        <v>0.22399999999999998</v>
      </c>
      <c r="L588" s="32">
        <f>VLOOKUP($C588,'Four Factors - Road'!$B:$O,11,FALSE)/100</f>
        <v>0.499</v>
      </c>
      <c r="M588" s="32">
        <f>VLOOKUP($C588,'Four Factors - Road'!$B:$O,12,FALSE)</f>
        <v>0.27900000000000003</v>
      </c>
      <c r="N588" s="32">
        <f>VLOOKUP($C588,'Four Factors - Road'!$B:$O,13,FALSE)/100</f>
        <v>0.157</v>
      </c>
      <c r="O588" s="32">
        <f>VLOOKUP($C588,'Four Factors - Road'!$B:$O,14,FALSE)/100</f>
        <v>0.255</v>
      </c>
      <c r="P588" s="21">
        <f>VLOOKUP($C588,'Advanced - Road'!B:T,18,FALSE)</f>
        <v>102.68</v>
      </c>
      <c r="Q588" s="21">
        <f>(P588+'Advanced - Road'!$S$33)/2</f>
        <v>100.72990467111535</v>
      </c>
      <c r="R588" s="32">
        <f t="shared" ref="R588" si="5601">AVERAGE(H588,L589)</f>
        <v>0.52550000000000008</v>
      </c>
      <c r="S588" s="32">
        <f t="shared" ref="S588" si="5602">AVERAGE(I588,M589)</f>
        <v>0.3075</v>
      </c>
      <c r="T588" s="32">
        <f t="shared" ref="T588" si="5603">AVERAGE(J588,N589)</f>
        <v>0.14350000000000002</v>
      </c>
      <c r="U588" s="32">
        <f t="shared" ref="U588" si="5604">AVERAGE(K588,O589)</f>
        <v>0.22249999999999998</v>
      </c>
      <c r="V588" s="21">
        <f>Q588*Q589/'Advanced - Home'!$S$33</f>
        <v>102.75127475484355</v>
      </c>
      <c r="W588" s="21">
        <f t="shared" ref="W588" si="5605">AVERAGE(V588:V589)</f>
        <v>102.74913286417927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113</v>
      </c>
      <c r="Z588" s="23">
        <f t="shared" ref="Z588" si="5606">Y589-Y588</f>
        <v>-4</v>
      </c>
      <c r="AA588" s="23">
        <f t="shared" ref="AA588" si="5607">Y588+Y589</f>
        <v>222</v>
      </c>
      <c r="AB588" s="22">
        <f t="shared" ref="AB588" si="5608">D588-Z588</f>
        <v>4</v>
      </c>
      <c r="AC588" s="22">
        <f t="shared" ref="AC588" si="5609">AA588-E588</f>
        <v>222</v>
      </c>
      <c r="AD588" s="22">
        <f t="shared" si="5149"/>
        <v>113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0.49700000000000005</v>
      </c>
      <c r="I589" s="32">
        <f>VLOOKUP($C589,'Four Factors - Home'!$B:$O,8,FALSE)</f>
        <v>0.29599999999999999</v>
      </c>
      <c r="J589" s="32">
        <f>VLOOKUP($C589,'Four Factors - Home'!$B:$O,9,FALSE)/100</f>
        <v>0.151</v>
      </c>
      <c r="K589" s="32">
        <f>VLOOKUP($C589,'Four Factors - Home'!$B:$O,10,FALSE)/100</f>
        <v>0.26500000000000001</v>
      </c>
      <c r="L589" s="32">
        <f>VLOOKUP($C589,'Four Factors - Home'!$B:$O,11,FALSE)/100</f>
        <v>0.51400000000000001</v>
      </c>
      <c r="M589" s="32">
        <f>VLOOKUP($C589,'Four Factors - Home'!$B:$O,12,FALSE)</f>
        <v>0.33700000000000002</v>
      </c>
      <c r="N589" s="32">
        <f>VLOOKUP($C589,'Four Factors - Home'!$B:$O,13,FALSE)/100</f>
        <v>0.14300000000000002</v>
      </c>
      <c r="O589" s="32">
        <f>VLOOKUP($C589,'Four Factors - Home'!$B:$O,14,FALSE)/100</f>
        <v>0.221</v>
      </c>
      <c r="P589" s="21">
        <f>VLOOKUP($C589,'Advanced - Home'!B:T,18,FALSE)</f>
        <v>102.74</v>
      </c>
      <c r="Q589" s="21">
        <f>(P589+'Advanced - Home'!$S$33)/2</f>
        <v>100.75784556720686</v>
      </c>
      <c r="R589" s="32">
        <f t="shared" ref="R589" si="5613">AVERAGE(H589,L588)</f>
        <v>0.498</v>
      </c>
      <c r="S589" s="32">
        <f t="shared" ref="S589" si="5614">AVERAGE(I589,M588)</f>
        <v>0.28749999999999998</v>
      </c>
      <c r="T589" s="32">
        <f t="shared" ref="T589" si="5615">AVERAGE(J589,N588)</f>
        <v>0.154</v>
      </c>
      <c r="U589" s="32">
        <f t="shared" ref="U589" si="5616">AVERAGE(K589,O588)</f>
        <v>0.26</v>
      </c>
      <c r="V589" s="21">
        <f>Q589*Q588/'Advanced - Road'!$S$33</f>
        <v>102.74699097351498</v>
      </c>
      <c r="W589" s="21">
        <f t="shared" ref="W589" si="5617">W588</f>
        <v>102.74913286417927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4</v>
      </c>
      <c r="AA589" s="23">
        <f t="shared" ref="AA589" si="5619">AA588</f>
        <v>222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0.53700000000000003</v>
      </c>
      <c r="I590" s="31">
        <f>VLOOKUP($C590,'Four Factors - Road'!$B:$O,8,FALSE)</f>
        <v>0.27800000000000002</v>
      </c>
      <c r="J590" s="31">
        <f>VLOOKUP($C590,'Four Factors - Road'!$B:$O,9,FALSE)/100</f>
        <v>0.14400000000000002</v>
      </c>
      <c r="K590" s="31">
        <f>VLOOKUP($C590,'Four Factors - Road'!$B:$O,10,FALSE)/100</f>
        <v>0.22399999999999998</v>
      </c>
      <c r="L590" s="31">
        <f>VLOOKUP($C590,'Four Factors - Road'!$B:$O,11,FALSE)/100</f>
        <v>0.499</v>
      </c>
      <c r="M590" s="31">
        <f>VLOOKUP($C590,'Four Factors - Road'!$B:$O,12,FALSE)</f>
        <v>0.27900000000000003</v>
      </c>
      <c r="N590" s="31">
        <f>VLOOKUP($C590,'Four Factors - Road'!$B:$O,13,FALSE)/100</f>
        <v>0.157</v>
      </c>
      <c r="O590" s="31">
        <f>VLOOKUP($C590,'Four Factors - Road'!$B:$O,14,FALSE)/100</f>
        <v>0.255</v>
      </c>
      <c r="P590" s="17">
        <f>VLOOKUP($C590,'Advanced - Road'!B:T,18,FALSE)</f>
        <v>102.68</v>
      </c>
      <c r="Q590" s="17">
        <f>(P590+'Advanced - Road'!$S$33)/2</f>
        <v>100.72990467111535</v>
      </c>
      <c r="R590" s="31">
        <f t="shared" ref="R590" si="5621">AVERAGE(H590,L591)</f>
        <v>0.52249999999999996</v>
      </c>
      <c r="S590" s="31">
        <f t="shared" ref="S590" si="5622">AVERAGE(I590,M591)</f>
        <v>0.29700000000000004</v>
      </c>
      <c r="T590" s="31">
        <f t="shared" ref="T590" si="5623">AVERAGE(J590,N591)</f>
        <v>0.13700000000000001</v>
      </c>
      <c r="U590" s="31">
        <f t="shared" ref="U590" si="5624">AVERAGE(K590,O591)</f>
        <v>0.22599999999999998</v>
      </c>
      <c r="V590" s="17">
        <f>Q590*Q591/'Advanced - Home'!$S$33</f>
        <v>100.83917908546141</v>
      </c>
      <c r="W590" s="17">
        <f t="shared" ref="W590" si="5625">AVERAGE(V590:V591)</f>
        <v>100.83707705318207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0.13600000000000001</v>
      </c>
      <c r="K591" s="31">
        <f>VLOOKUP($C591,'Four Factors - Home'!$B:$O,10,FALSE)/100</f>
        <v>0.23100000000000001</v>
      </c>
      <c r="L591" s="31">
        <f>VLOOKUP($C591,'Four Factors - Home'!$B:$O,11,FALSE)/100</f>
        <v>0.50800000000000001</v>
      </c>
      <c r="M591" s="31">
        <f>VLOOKUP($C591,'Four Factors - Home'!$B:$O,12,FALSE)</f>
        <v>0.316</v>
      </c>
      <c r="N591" s="31">
        <f>VLOOKUP($C591,'Four Factors - Home'!$B:$O,13,FALSE)/100</f>
        <v>0.13</v>
      </c>
      <c r="O591" s="31">
        <f>VLOOKUP($C591,'Four Factors - Home'!$B:$O,14,FALSE)/100</f>
        <v>0.22800000000000001</v>
      </c>
      <c r="P591" s="17">
        <f>VLOOKUP($C591,'Advanced - Home'!B:T,18,FALSE)</f>
        <v>98.99</v>
      </c>
      <c r="Q591" s="17">
        <f>(P591+'Advanced - Home'!$S$33)/2</f>
        <v>98.882845567206857</v>
      </c>
      <c r="R591" s="31">
        <f t="shared" ref="R591" si="5633">AVERAGE(H591,L590)</f>
        <v>0.51500000000000001</v>
      </c>
      <c r="S591" s="31">
        <f t="shared" ref="S591" si="5634">AVERAGE(I591,M590)</f>
        <v>0.27300000000000002</v>
      </c>
      <c r="T591" s="31">
        <f t="shared" ref="T591" si="5635">AVERAGE(J591,N590)</f>
        <v>0.14650000000000002</v>
      </c>
      <c r="U591" s="31">
        <f t="shared" ref="U591" si="5636">AVERAGE(K591,O590)</f>
        <v>0.24299999999999999</v>
      </c>
      <c r="V591" s="17">
        <f>Q591*Q590/'Advanced - Road'!$S$33</f>
        <v>100.83497502090273</v>
      </c>
      <c r="W591" s="17">
        <f t="shared" ref="W591" si="5637">W590</f>
        <v>100.83707705318207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0.53700000000000003</v>
      </c>
      <c r="I592" s="32">
        <f>VLOOKUP($C592,'Four Factors - Road'!$B:$O,8,FALSE)</f>
        <v>0.27800000000000002</v>
      </c>
      <c r="J592" s="32">
        <f>VLOOKUP($C592,'Four Factors - Road'!$B:$O,9,FALSE)/100</f>
        <v>0.14400000000000002</v>
      </c>
      <c r="K592" s="32">
        <f>VLOOKUP($C592,'Four Factors - Road'!$B:$O,10,FALSE)/100</f>
        <v>0.22399999999999998</v>
      </c>
      <c r="L592" s="32">
        <f>VLOOKUP($C592,'Four Factors - Road'!$B:$O,11,FALSE)/100</f>
        <v>0.499</v>
      </c>
      <c r="M592" s="32">
        <f>VLOOKUP($C592,'Four Factors - Road'!$B:$O,12,FALSE)</f>
        <v>0.27900000000000003</v>
      </c>
      <c r="N592" s="32">
        <f>VLOOKUP($C592,'Four Factors - Road'!$B:$O,13,FALSE)/100</f>
        <v>0.157</v>
      </c>
      <c r="O592" s="32">
        <f>VLOOKUP($C592,'Four Factors - Road'!$B:$O,14,FALSE)/100</f>
        <v>0.255</v>
      </c>
      <c r="P592" s="21">
        <f>VLOOKUP($C592,'Advanced - Road'!B:T,18,FALSE)</f>
        <v>102.68</v>
      </c>
      <c r="Q592" s="21">
        <f>(P592+'Advanced - Road'!$S$33)/2</f>
        <v>100.72990467111535</v>
      </c>
      <c r="R592" s="32">
        <f t="shared" ref="R592" si="5641">AVERAGE(H592,L593)</f>
        <v>0.53200000000000003</v>
      </c>
      <c r="S592" s="32">
        <f t="shared" ref="S592" si="5642">AVERAGE(I592,M593)</f>
        <v>0.28549999999999998</v>
      </c>
      <c r="T592" s="32">
        <f t="shared" ref="T592" si="5643">AVERAGE(J592,N593)</f>
        <v>0.14350000000000002</v>
      </c>
      <c r="U592" s="32">
        <f t="shared" ref="U592" si="5644">AVERAGE(K592,O593)</f>
        <v>0.22649999999999998</v>
      </c>
      <c r="V592" s="21">
        <f>Q592*Q593/'Advanced - Home'!$S$33</f>
        <v>100.20181386233402</v>
      </c>
      <c r="W592" s="21">
        <f t="shared" ref="W592" si="5645">AVERAGE(V592:V593)</f>
        <v>100.199725116183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111</v>
      </c>
      <c r="Z592" s="23">
        <f t="shared" ref="Z592" si="5646">Y593-Y592</f>
        <v>-4</v>
      </c>
      <c r="AA592" s="23">
        <f t="shared" ref="AA592" si="5647">Y592+Y593</f>
        <v>218</v>
      </c>
      <c r="AB592" s="22">
        <f t="shared" ref="AB592" si="5648">D592-Z592</f>
        <v>4</v>
      </c>
      <c r="AC592" s="22">
        <f t="shared" ref="AC592" si="5649">AA592-E592</f>
        <v>218</v>
      </c>
      <c r="AD592" s="22">
        <f t="shared" si="5149"/>
        <v>111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0.52900000000000003</v>
      </c>
      <c r="I593" s="32">
        <f>VLOOKUP($C593,'Four Factors - Home'!$B:$O,8,FALSE)</f>
        <v>0.29299999999999998</v>
      </c>
      <c r="J593" s="32">
        <f>VLOOKUP($C593,'Four Factors - Home'!$B:$O,9,FALSE)/100</f>
        <v>0.154</v>
      </c>
      <c r="K593" s="32">
        <f>VLOOKUP($C593,'Four Factors - Home'!$B:$O,10,FALSE)/100</f>
        <v>0.20300000000000001</v>
      </c>
      <c r="L593" s="32">
        <f>VLOOKUP($C593,'Four Factors - Home'!$B:$O,11,FALSE)/100</f>
        <v>0.52700000000000002</v>
      </c>
      <c r="M593" s="32">
        <f>VLOOKUP($C593,'Four Factors - Home'!$B:$O,12,FALSE)</f>
        <v>0.29299999999999998</v>
      </c>
      <c r="N593" s="32">
        <f>VLOOKUP($C593,'Four Factors - Home'!$B:$O,13,FALSE)/100</f>
        <v>0.14300000000000002</v>
      </c>
      <c r="O593" s="32">
        <f>VLOOKUP($C593,'Four Factors - Home'!$B:$O,14,FALSE)/100</f>
        <v>0.22899999999999998</v>
      </c>
      <c r="P593" s="21">
        <f>VLOOKUP($C593,'Advanced - Home'!B:T,18,FALSE)</f>
        <v>97.74</v>
      </c>
      <c r="Q593" s="21">
        <f>(P593+'Advanced - Home'!$S$33)/2</f>
        <v>98.257845567206857</v>
      </c>
      <c r="R593" s="32">
        <f t="shared" ref="R593" si="5653">AVERAGE(H593,L592)</f>
        <v>0.51400000000000001</v>
      </c>
      <c r="S593" s="32">
        <f t="shared" ref="S593" si="5654">AVERAGE(I593,M592)</f>
        <v>0.28600000000000003</v>
      </c>
      <c r="T593" s="32">
        <f t="shared" ref="T593" si="5655">AVERAGE(J593,N592)</f>
        <v>0.1555</v>
      </c>
      <c r="U593" s="32">
        <f t="shared" ref="U593" si="5656">AVERAGE(K593,O592)</f>
        <v>0.22900000000000001</v>
      </c>
      <c r="V593" s="21">
        <f>Q593*Q592/'Advanced - Road'!$S$33</f>
        <v>100.19763637003199</v>
      </c>
      <c r="W593" s="21">
        <f t="shared" ref="W593" si="5657">W592</f>
        <v>100.199725116183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4</v>
      </c>
      <c r="AA593" s="23">
        <f t="shared" ref="AA593" si="5659">AA592</f>
        <v>218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0.53700000000000003</v>
      </c>
      <c r="I594" s="31">
        <f>VLOOKUP($C594,'Four Factors - Road'!$B:$O,8,FALSE)</f>
        <v>0.27800000000000002</v>
      </c>
      <c r="J594" s="31">
        <f>VLOOKUP($C594,'Four Factors - Road'!$B:$O,9,FALSE)/100</f>
        <v>0.14400000000000002</v>
      </c>
      <c r="K594" s="31">
        <f>VLOOKUP($C594,'Four Factors - Road'!$B:$O,10,FALSE)/100</f>
        <v>0.22399999999999998</v>
      </c>
      <c r="L594" s="31">
        <f>VLOOKUP($C594,'Four Factors - Road'!$B:$O,11,FALSE)/100</f>
        <v>0.499</v>
      </c>
      <c r="M594" s="31">
        <f>VLOOKUP($C594,'Four Factors - Road'!$B:$O,12,FALSE)</f>
        <v>0.27900000000000003</v>
      </c>
      <c r="N594" s="31">
        <f>VLOOKUP($C594,'Four Factors - Road'!$B:$O,13,FALSE)/100</f>
        <v>0.157</v>
      </c>
      <c r="O594" s="31">
        <f>VLOOKUP($C594,'Four Factors - Road'!$B:$O,14,FALSE)/100</f>
        <v>0.255</v>
      </c>
      <c r="P594" s="17">
        <f>VLOOKUP($C594,'Advanced - Road'!B:T,18,FALSE)</f>
        <v>102.68</v>
      </c>
      <c r="Q594" s="17">
        <f>(P594+'Advanced - Road'!$S$33)/2</f>
        <v>100.72990467111535</v>
      </c>
      <c r="R594" s="31">
        <f t="shared" ref="R594" si="5661">AVERAGE(H594,L595)</f>
        <v>0.51300000000000001</v>
      </c>
      <c r="S594" s="31">
        <f t="shared" ref="S594" si="5662">AVERAGE(I594,M595)</f>
        <v>0.26550000000000001</v>
      </c>
      <c r="T594" s="31">
        <f t="shared" ref="T594" si="5663">AVERAGE(J594,N595)</f>
        <v>0.14700000000000002</v>
      </c>
      <c r="U594" s="31">
        <f t="shared" ref="U594" si="5664">AVERAGE(K594,O595)</f>
        <v>0.21899999999999997</v>
      </c>
      <c r="V594" s="17">
        <f>Q594*Q595/'Advanced - Home'!$S$33</f>
        <v>100.0590440523535</v>
      </c>
      <c r="W594" s="17">
        <f t="shared" ref="W594" si="5665">AVERAGE(V594:V595)</f>
        <v>100.05695828229523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0.53500000000000003</v>
      </c>
      <c r="I595" s="31">
        <f>VLOOKUP($C595,'Four Factors - Home'!$B:$O,8,FALSE)</f>
        <v>0.28199999999999997</v>
      </c>
      <c r="J595" s="31">
        <f>VLOOKUP($C595,'Four Factors - Home'!$B:$O,9,FALSE)/100</f>
        <v>0.13900000000000001</v>
      </c>
      <c r="K595" s="31">
        <f>VLOOKUP($C595,'Four Factors - Home'!$B:$O,10,FALSE)/100</f>
        <v>0.22500000000000001</v>
      </c>
      <c r="L595" s="31">
        <f>VLOOKUP($C595,'Four Factors - Home'!$B:$O,11,FALSE)/100</f>
        <v>0.48899999999999999</v>
      </c>
      <c r="M595" s="31">
        <f>VLOOKUP($C595,'Four Factors - Home'!$B:$O,12,FALSE)</f>
        <v>0.253</v>
      </c>
      <c r="N595" s="31">
        <f>VLOOKUP($C595,'Four Factors - Home'!$B:$O,13,FALSE)/100</f>
        <v>0.15</v>
      </c>
      <c r="O595" s="31">
        <f>VLOOKUP($C595,'Four Factors - Home'!$B:$O,14,FALSE)/100</f>
        <v>0.214</v>
      </c>
      <c r="P595" s="17">
        <f>VLOOKUP($C595,'Advanced - Home'!B:T,18,FALSE)</f>
        <v>97.46</v>
      </c>
      <c r="Q595" s="17">
        <f>(P595+'Advanced - Home'!$S$33)/2</f>
        <v>98.117845567206857</v>
      </c>
      <c r="R595" s="31">
        <f t="shared" ref="R595" si="5673">AVERAGE(H595,L594)</f>
        <v>0.51700000000000002</v>
      </c>
      <c r="S595" s="31">
        <f t="shared" ref="S595" si="5674">AVERAGE(I595,M594)</f>
        <v>0.28049999999999997</v>
      </c>
      <c r="T595" s="31">
        <f t="shared" ref="T595" si="5675">AVERAGE(J595,N594)</f>
        <v>0.14800000000000002</v>
      </c>
      <c r="U595" s="31">
        <f t="shared" ref="U595" si="5676">AVERAGE(K595,O594)</f>
        <v>0.24</v>
      </c>
      <c r="V595" s="17">
        <f>Q595*Q594/'Advanced - Road'!$S$33</f>
        <v>100.05487251223694</v>
      </c>
      <c r="W595" s="17">
        <f t="shared" ref="W595" si="5677">W594</f>
        <v>100.05695828229523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0.53700000000000003</v>
      </c>
      <c r="I596" s="32">
        <f>VLOOKUP($C596,'Four Factors - Road'!$B:$O,8,FALSE)</f>
        <v>0.27800000000000002</v>
      </c>
      <c r="J596" s="32">
        <f>VLOOKUP($C596,'Four Factors - Road'!$B:$O,9,FALSE)/100</f>
        <v>0.14400000000000002</v>
      </c>
      <c r="K596" s="32">
        <f>VLOOKUP($C596,'Four Factors - Road'!$B:$O,10,FALSE)/100</f>
        <v>0.22399999999999998</v>
      </c>
      <c r="L596" s="32">
        <f>VLOOKUP($C596,'Four Factors - Road'!$B:$O,11,FALSE)/100</f>
        <v>0.499</v>
      </c>
      <c r="M596" s="32">
        <f>VLOOKUP($C596,'Four Factors - Road'!$B:$O,12,FALSE)</f>
        <v>0.27900000000000003</v>
      </c>
      <c r="N596" s="32">
        <f>VLOOKUP($C596,'Four Factors - Road'!$B:$O,13,FALSE)/100</f>
        <v>0.157</v>
      </c>
      <c r="O596" s="32">
        <f>VLOOKUP($C596,'Four Factors - Road'!$B:$O,14,FALSE)/100</f>
        <v>0.255</v>
      </c>
      <c r="P596" s="21">
        <f>VLOOKUP($C596,'Advanced - Road'!B:T,18,FALSE)</f>
        <v>102.68</v>
      </c>
      <c r="Q596" s="21">
        <f>(P596+'Advanced - Road'!$S$33)/2</f>
        <v>100.72990467111535</v>
      </c>
      <c r="R596" s="32">
        <f t="shared" ref="R596" si="5681">AVERAGE(H596,L597)</f>
        <v>0.52</v>
      </c>
      <c r="S596" s="32">
        <f t="shared" ref="S596" si="5682">AVERAGE(I596,M597)</f>
        <v>0.27350000000000002</v>
      </c>
      <c r="T596" s="32">
        <f t="shared" ref="T596" si="5683">AVERAGE(J596,N597)</f>
        <v>0.14300000000000002</v>
      </c>
      <c r="U596" s="32">
        <f t="shared" ref="U596" si="5684">AVERAGE(K596,O597)</f>
        <v>0.23149999999999998</v>
      </c>
      <c r="V596" s="21">
        <f>Q596*Q597/'Advanced - Home'!$S$33</f>
        <v>100.07943973949357</v>
      </c>
      <c r="W596" s="21">
        <f t="shared" ref="W596" si="5685">AVERAGE(V596:V597)</f>
        <v>100.07735354427918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109</v>
      </c>
      <c r="Z596" s="23">
        <f t="shared" ref="Z596" si="5686">Y597-Y596</f>
        <v>1</v>
      </c>
      <c r="AA596" s="23">
        <f t="shared" ref="AA596" si="5687">Y596+Y597</f>
        <v>219</v>
      </c>
      <c r="AB596" s="22">
        <f t="shared" ref="AB596" si="5688">D596-Z596</f>
        <v>-1</v>
      </c>
      <c r="AC596" s="22">
        <f t="shared" ref="AC596" si="5689">AA596-E596</f>
        <v>219</v>
      </c>
      <c r="AD596" s="22">
        <f t="shared" si="5149"/>
        <v>109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</v>
      </c>
      <c r="J597" s="32">
        <f>VLOOKUP($C597,'Four Factors - Home'!$B:$O,9,FALSE)/100</f>
        <v>0.129</v>
      </c>
      <c r="K597" s="32">
        <f>VLOOKUP($C597,'Four Factors - Home'!$B:$O,10,FALSE)/100</f>
        <v>0.26700000000000002</v>
      </c>
      <c r="L597" s="32">
        <f>VLOOKUP($C597,'Four Factors - Home'!$B:$O,11,FALSE)/100</f>
        <v>0.503</v>
      </c>
      <c r="M597" s="32">
        <f>VLOOKUP($C597,'Four Factors - Home'!$B:$O,12,FALSE)</f>
        <v>0.26900000000000002</v>
      </c>
      <c r="N597" s="32">
        <f>VLOOKUP($C597,'Four Factors - Home'!$B:$O,13,FALSE)/100</f>
        <v>0.14199999999999999</v>
      </c>
      <c r="O597" s="32">
        <f>VLOOKUP($C597,'Four Factors - Home'!$B:$O,14,FALSE)/100</f>
        <v>0.23899999999999999</v>
      </c>
      <c r="P597" s="21">
        <f>VLOOKUP($C597,'Advanced - Home'!B:T,18,FALSE)</f>
        <v>97.5</v>
      </c>
      <c r="Q597" s="21">
        <f>(P597+'Advanced - Home'!$S$33)/2</f>
        <v>98.137845567206853</v>
      </c>
      <c r="R597" s="32">
        <f t="shared" ref="R597" si="5693">AVERAGE(H597,L596)</f>
        <v>0.51249999999999996</v>
      </c>
      <c r="S597" s="32">
        <f t="shared" ref="S597" si="5694">AVERAGE(I597,M596)</f>
        <v>0.29449999999999998</v>
      </c>
      <c r="T597" s="32">
        <f t="shared" ref="T597" si="5695">AVERAGE(J597,N596)</f>
        <v>0.14300000000000002</v>
      </c>
      <c r="U597" s="32">
        <f t="shared" ref="U597" si="5696">AVERAGE(K597,O596)</f>
        <v>0.26100000000000001</v>
      </c>
      <c r="V597" s="21">
        <f>Q597*Q596/'Advanced - Road'!$S$33</f>
        <v>100.07526734906479</v>
      </c>
      <c r="W597" s="21">
        <f t="shared" ref="W597" si="5697">W596</f>
        <v>100.07735354427918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110</v>
      </c>
      <c r="Z597" s="23">
        <f t="shared" ref="Z597" si="5698">-Z596</f>
        <v>-1</v>
      </c>
      <c r="AA597" s="23">
        <f t="shared" ref="AA597" si="5699">AA596</f>
        <v>219</v>
      </c>
      <c r="AB597" s="22"/>
      <c r="AC597" s="22"/>
      <c r="AD597" s="22">
        <f t="shared" si="5149"/>
        <v>110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0.53700000000000003</v>
      </c>
      <c r="I598" s="31">
        <f>VLOOKUP($C598,'Four Factors - Road'!$B:$O,8,FALSE)</f>
        <v>0.27800000000000002</v>
      </c>
      <c r="J598" s="31">
        <f>VLOOKUP($C598,'Four Factors - Road'!$B:$O,9,FALSE)/100</f>
        <v>0.14400000000000002</v>
      </c>
      <c r="K598" s="31">
        <f>VLOOKUP($C598,'Four Factors - Road'!$B:$O,10,FALSE)/100</f>
        <v>0.22399999999999998</v>
      </c>
      <c r="L598" s="31">
        <f>VLOOKUP($C598,'Four Factors - Road'!$B:$O,11,FALSE)/100</f>
        <v>0.499</v>
      </c>
      <c r="M598" s="31">
        <f>VLOOKUP($C598,'Four Factors - Road'!$B:$O,12,FALSE)</f>
        <v>0.27900000000000003</v>
      </c>
      <c r="N598" s="31">
        <f>VLOOKUP($C598,'Four Factors - Road'!$B:$O,13,FALSE)/100</f>
        <v>0.157</v>
      </c>
      <c r="O598" s="31">
        <f>VLOOKUP($C598,'Four Factors - Road'!$B:$O,14,FALSE)/100</f>
        <v>0.255</v>
      </c>
      <c r="P598" s="17">
        <f>VLOOKUP($C598,'Advanced - Road'!B:T,18,FALSE)</f>
        <v>102.68</v>
      </c>
      <c r="Q598" s="17">
        <f>(P598+'Advanced - Road'!$S$33)/2</f>
        <v>100.72990467111535</v>
      </c>
      <c r="R598" s="31">
        <f t="shared" ref="R598" si="5701">AVERAGE(H598,L599)</f>
        <v>0.51200000000000001</v>
      </c>
      <c r="S598" s="31">
        <f t="shared" ref="S598" si="5702">AVERAGE(I598,M599)</f>
        <v>0.25750000000000001</v>
      </c>
      <c r="T598" s="31">
        <f t="shared" ref="T598" si="5703">AVERAGE(J598,N599)</f>
        <v>0.13900000000000001</v>
      </c>
      <c r="U598" s="31">
        <f t="shared" ref="U598" si="5704">AVERAGE(K598,O599)</f>
        <v>0.215</v>
      </c>
      <c r="V598" s="17">
        <f>Q598*Q599/'Advanced - Home'!$S$33</f>
        <v>98.162245148326406</v>
      </c>
      <c r="W598" s="17">
        <f t="shared" ref="W598" si="5705">AVERAGE(V598:V599)</f>
        <v>98.160198917786005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0.52600000000000002</v>
      </c>
      <c r="I599" s="31">
        <f>VLOOKUP($C599,'Four Factors - Home'!$B:$O,8,FALSE)</f>
        <v>0.307</v>
      </c>
      <c r="J599" s="31">
        <f>VLOOKUP($C599,'Four Factors - Home'!$B:$O,9,FALSE)/100</f>
        <v>0.14499999999999999</v>
      </c>
      <c r="K599" s="31">
        <f>VLOOKUP($C599,'Four Factors - Home'!$B:$O,10,FALSE)/100</f>
        <v>0.217</v>
      </c>
      <c r="L599" s="31">
        <f>VLOOKUP($C599,'Four Factors - Home'!$B:$O,11,FALSE)/100</f>
        <v>0.48700000000000004</v>
      </c>
      <c r="M599" s="31">
        <f>VLOOKUP($C599,'Four Factors - Home'!$B:$O,12,FALSE)</f>
        <v>0.23699999999999999</v>
      </c>
      <c r="N599" s="31">
        <f>VLOOKUP($C599,'Four Factors - Home'!$B:$O,13,FALSE)/100</f>
        <v>0.13400000000000001</v>
      </c>
      <c r="O599" s="31">
        <f>VLOOKUP($C599,'Four Factors - Home'!$B:$O,14,FALSE)/100</f>
        <v>0.20600000000000002</v>
      </c>
      <c r="P599" s="17">
        <f>VLOOKUP($C599,'Advanced - Home'!B:T,18,FALSE)</f>
        <v>93.74</v>
      </c>
      <c r="Q599" s="17">
        <f>(P599+'Advanced - Home'!$S$33)/2</f>
        <v>96.257845567206857</v>
      </c>
      <c r="R599" s="31">
        <f t="shared" ref="R599" si="5713">AVERAGE(H599,L598)</f>
        <v>0.51249999999999996</v>
      </c>
      <c r="S599" s="31">
        <f t="shared" ref="S599" si="5714">AVERAGE(I599,M598)</f>
        <v>0.29300000000000004</v>
      </c>
      <c r="T599" s="31">
        <f t="shared" ref="T599" si="5715">AVERAGE(J599,N598)</f>
        <v>0.151</v>
      </c>
      <c r="U599" s="31">
        <f t="shared" ref="U599" si="5716">AVERAGE(K599,O598)</f>
        <v>0.23599999999999999</v>
      </c>
      <c r="V599" s="17">
        <f>Q599*Q598/'Advanced - Road'!$S$33</f>
        <v>98.15815268724559</v>
      </c>
      <c r="W599" s="17">
        <f t="shared" ref="W599" si="5717">W598</f>
        <v>98.160198917786005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0.53700000000000003</v>
      </c>
      <c r="I600" s="32">
        <f>VLOOKUP($C600,'Four Factors - Road'!$B:$O,8,FALSE)</f>
        <v>0.27800000000000002</v>
      </c>
      <c r="J600" s="32">
        <f>VLOOKUP($C600,'Four Factors - Road'!$B:$O,9,FALSE)/100</f>
        <v>0.14400000000000002</v>
      </c>
      <c r="K600" s="32">
        <f>VLOOKUP($C600,'Four Factors - Road'!$B:$O,10,FALSE)/100</f>
        <v>0.22399999999999998</v>
      </c>
      <c r="L600" s="32">
        <f>VLOOKUP($C600,'Four Factors - Road'!$B:$O,11,FALSE)/100</f>
        <v>0.499</v>
      </c>
      <c r="M600" s="32">
        <f>VLOOKUP($C600,'Four Factors - Road'!$B:$O,12,FALSE)</f>
        <v>0.27900000000000003</v>
      </c>
      <c r="N600" s="32">
        <f>VLOOKUP($C600,'Four Factors - Road'!$B:$O,13,FALSE)/100</f>
        <v>0.157</v>
      </c>
      <c r="O600" s="32">
        <f>VLOOKUP($C600,'Four Factors - Road'!$B:$O,14,FALSE)/100</f>
        <v>0.255</v>
      </c>
      <c r="P600" s="21">
        <f>VLOOKUP($C600,'Advanced - Road'!B:T,18,FALSE)</f>
        <v>102.68</v>
      </c>
      <c r="Q600" s="21">
        <f>(P600+'Advanced - Road'!$S$33)/2</f>
        <v>100.72990467111535</v>
      </c>
      <c r="R600" s="32">
        <f t="shared" ref="R600" si="5721">AVERAGE(H600,L601)</f>
        <v>0.52800000000000002</v>
      </c>
      <c r="S600" s="32">
        <f t="shared" ref="S600" si="5722">AVERAGE(I600,M601)</f>
        <v>0.28400000000000003</v>
      </c>
      <c r="T600" s="32">
        <f t="shared" ref="T600" si="5723">AVERAGE(J600,N601)</f>
        <v>0.15300000000000002</v>
      </c>
      <c r="U600" s="32">
        <f t="shared" ref="U600" si="5724">AVERAGE(K600,O601)</f>
        <v>0.23949999999999999</v>
      </c>
      <c r="V600" s="21">
        <f>Q600*Q601/'Advanced - Home'!$S$33</f>
        <v>100.99214673901199</v>
      </c>
      <c r="W600" s="21">
        <f t="shared" ref="W600" si="5725">AVERAGE(V600:V601)</f>
        <v>100.99004151806186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0.25900000000000001</v>
      </c>
      <c r="J601" s="32">
        <f>VLOOKUP($C601,'Four Factors - Home'!$B:$O,9,FALSE)/100</f>
        <v>0.14699999999999999</v>
      </c>
      <c r="K601" s="32">
        <f>VLOOKUP($C601,'Four Factors - Home'!$B:$O,10,FALSE)/100</f>
        <v>0.25</v>
      </c>
      <c r="L601" s="32">
        <f>VLOOKUP($C601,'Four Factors - Home'!$B:$O,11,FALSE)/100</f>
        <v>0.51900000000000002</v>
      </c>
      <c r="M601" s="32">
        <f>VLOOKUP($C601,'Four Factors - Home'!$B:$O,12,FALSE)</f>
        <v>0.28999999999999998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0.255</v>
      </c>
      <c r="P601" s="21">
        <f>VLOOKUP($C601,'Advanced - Home'!B:T,18,FALSE)</f>
        <v>99.29</v>
      </c>
      <c r="Q601" s="21">
        <f>(P601+'Advanced - Home'!$S$33)/2</f>
        <v>99.032845567206863</v>
      </c>
      <c r="R601" s="32">
        <f t="shared" ref="R601" si="5733">AVERAGE(H601,L600)</f>
        <v>0.51950000000000007</v>
      </c>
      <c r="S601" s="32">
        <f t="shared" ref="S601" si="5734">AVERAGE(I601,M600)</f>
        <v>0.26900000000000002</v>
      </c>
      <c r="T601" s="32">
        <f t="shared" ref="T601" si="5735">AVERAGE(J601,N600)</f>
        <v>0.152</v>
      </c>
      <c r="U601" s="32">
        <f t="shared" ref="U601" si="5736">AVERAGE(K601,O600)</f>
        <v>0.2525</v>
      </c>
      <c r="V601" s="21">
        <f>Q601*Q600/'Advanced - Road'!$S$33</f>
        <v>100.98793629711173</v>
      </c>
      <c r="W601" s="21">
        <f t="shared" ref="W601" si="5737">W600</f>
        <v>100.99004151806186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0.54700000000000004</v>
      </c>
      <c r="I602" s="31">
        <f>VLOOKUP($C602,'Four Factors - Road'!$B:$O,8,FALSE)</f>
        <v>0.29399999999999998</v>
      </c>
      <c r="J602" s="31">
        <f>VLOOKUP($C602,'Four Factors - Road'!$B:$O,9,FALSE)/100</f>
        <v>0.157</v>
      </c>
      <c r="K602" s="31">
        <f>VLOOKUP($C602,'Four Factors - Road'!$B:$O,10,FALSE)/100</f>
        <v>0.23899999999999999</v>
      </c>
      <c r="L602" s="31">
        <f>VLOOKUP($C602,'Four Factors - Road'!$B:$O,11,FALSE)/100</f>
        <v>0.52300000000000002</v>
      </c>
      <c r="M602" s="31">
        <f>VLOOKUP($C602,'Four Factors - Road'!$B:$O,12,FALSE)</f>
        <v>0.27200000000000002</v>
      </c>
      <c r="N602" s="31">
        <f>VLOOKUP($C602,'Four Factors - Road'!$B:$O,13,FALSE)/100</f>
        <v>0.14699999999999999</v>
      </c>
      <c r="O602" s="31">
        <f>VLOOKUP($C602,'Four Factors - Road'!$B:$O,14,FALSE)/100</f>
        <v>0.23699999999999999</v>
      </c>
      <c r="P602" s="17">
        <f>VLOOKUP($C602,'Advanced - Road'!B:T,18,FALSE)</f>
        <v>101.87</v>
      </c>
      <c r="Q602" s="17">
        <f>(P602+'Advanced - Road'!$S$33)/2</f>
        <v>100.32490467111535</v>
      </c>
      <c r="R602" s="31">
        <f t="shared" ref="R602" si="5741">AVERAGE(H602,L603)</f>
        <v>0.53500000000000003</v>
      </c>
      <c r="S602" s="31">
        <f t="shared" ref="S602" si="5742">AVERAGE(I602,M603)</f>
        <v>0.25850000000000001</v>
      </c>
      <c r="T602" s="31">
        <f t="shared" ref="T602" si="5743">AVERAGE(J602,N603)</f>
        <v>0.1585</v>
      </c>
      <c r="U602" s="31">
        <f t="shared" ref="U602" si="5744">AVERAGE(K602,O603)</f>
        <v>0.24349999999999999</v>
      </c>
      <c r="V602" s="17">
        <f>Q602*Q603/'Advanced - Home'!$S$33</f>
        <v>100.55562182990072</v>
      </c>
      <c r="W602" s="17">
        <f t="shared" ref="W602" si="5745">AVERAGE(V602:V603)</f>
        <v>100.5535257084837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0.51200000000000001</v>
      </c>
      <c r="I603" s="31">
        <f>VLOOKUP($C603,'Four Factors - Home'!$B:$O,8,FALSE)</f>
        <v>0.30199999999999999</v>
      </c>
      <c r="J603" s="31">
        <f>VLOOKUP($C603,'Four Factors - Home'!$B:$O,9,FALSE)/100</f>
        <v>0.152</v>
      </c>
      <c r="K603" s="31">
        <f>VLOOKUP($C603,'Four Factors - Home'!$B:$O,10,FALSE)/100</f>
        <v>0.247</v>
      </c>
      <c r="L603" s="31">
        <f>VLOOKUP($C603,'Four Factors - Home'!$B:$O,11,FALSE)/100</f>
        <v>0.52300000000000002</v>
      </c>
      <c r="M603" s="31">
        <f>VLOOKUP($C603,'Four Factors - Home'!$B:$O,12,FALSE)</f>
        <v>0.223</v>
      </c>
      <c r="N603" s="31">
        <f>VLOOKUP($C603,'Four Factors - Home'!$B:$O,13,FALSE)/100</f>
        <v>0.16</v>
      </c>
      <c r="O603" s="31">
        <f>VLOOKUP($C603,'Four Factors - Home'!$B:$O,14,FALSE)/100</f>
        <v>0.248</v>
      </c>
      <c r="P603" s="17">
        <f>VLOOKUP($C603,'Advanced - Home'!B:T,18,FALSE)</f>
        <v>99.23</v>
      </c>
      <c r="Q603" s="17">
        <f>(P603+'Advanced - Home'!$S$33)/2</f>
        <v>99.002845567206862</v>
      </c>
      <c r="R603" s="31">
        <f t="shared" ref="R603" si="5753">AVERAGE(H603,L602)</f>
        <v>0.51750000000000007</v>
      </c>
      <c r="S603" s="31">
        <f t="shared" ref="S603" si="5754">AVERAGE(I603,M602)</f>
        <v>0.28700000000000003</v>
      </c>
      <c r="T603" s="31">
        <f t="shared" ref="T603" si="5755">AVERAGE(J603,N602)</f>
        <v>0.14949999999999999</v>
      </c>
      <c r="U603" s="31">
        <f t="shared" ref="U603" si="5756">AVERAGE(K603,O602)</f>
        <v>0.24199999999999999</v>
      </c>
      <c r="V603" s="17">
        <f>Q603*Q602/'Advanced - Road'!$S$33</f>
        <v>100.55142958706668</v>
      </c>
      <c r="W603" s="17">
        <f t="shared" ref="W603" si="5757">W602</f>
        <v>100.5535257084837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0.54700000000000004</v>
      </c>
      <c r="I604" s="32">
        <f>VLOOKUP($C604,'Four Factors - Road'!$B:$O,8,FALSE)</f>
        <v>0.29399999999999998</v>
      </c>
      <c r="J604" s="32">
        <f>VLOOKUP($C604,'Four Factors - Road'!$B:$O,9,FALSE)/100</f>
        <v>0.157</v>
      </c>
      <c r="K604" s="32">
        <f>VLOOKUP($C604,'Four Factors - Road'!$B:$O,10,FALSE)/100</f>
        <v>0.23899999999999999</v>
      </c>
      <c r="L604" s="32">
        <f>VLOOKUP($C604,'Four Factors - Road'!$B:$O,11,FALSE)/100</f>
        <v>0.52300000000000002</v>
      </c>
      <c r="M604" s="32">
        <f>VLOOKUP($C604,'Four Factors - Road'!$B:$O,12,FALSE)</f>
        <v>0.27200000000000002</v>
      </c>
      <c r="N604" s="32">
        <f>VLOOKUP($C604,'Four Factors - Road'!$B:$O,13,FALSE)/100</f>
        <v>0.14699999999999999</v>
      </c>
      <c r="O604" s="32">
        <f>VLOOKUP($C604,'Four Factors - Road'!$B:$O,14,FALSE)/100</f>
        <v>0.23699999999999999</v>
      </c>
      <c r="P604" s="21">
        <f>VLOOKUP($C604,'Advanced - Road'!B:T,18,FALSE)</f>
        <v>101.87</v>
      </c>
      <c r="Q604" s="21">
        <f>(P604+'Advanced - Road'!$S$33)/2</f>
        <v>100.32490467111535</v>
      </c>
      <c r="R604" s="32">
        <f t="shared" ref="R604" si="5761">AVERAGE(H604,L605)</f>
        <v>0.52750000000000008</v>
      </c>
      <c r="S604" s="32">
        <f t="shared" ref="S604" si="5762">AVERAGE(I604,M605)</f>
        <v>0.28549999999999998</v>
      </c>
      <c r="T604" s="32">
        <f t="shared" ref="T604" si="5763">AVERAGE(J604,N605)</f>
        <v>0.14200000000000002</v>
      </c>
      <c r="U604" s="32">
        <f t="shared" ref="U604" si="5764">AVERAGE(K604,O605)</f>
        <v>0.24099999999999999</v>
      </c>
      <c r="V604" s="21">
        <f>Q604*Q605/'Advanced - Home'!$S$33</f>
        <v>102.40416699728364</v>
      </c>
      <c r="W604" s="21">
        <f t="shared" ref="W604" si="5765">AVERAGE(V604:V605)</f>
        <v>102.40203234221684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0.499</v>
      </c>
      <c r="I605" s="32">
        <f>VLOOKUP($C605,'Four Factors - Home'!$B:$O,8,FALSE)</f>
        <v>0.28399999999999997</v>
      </c>
      <c r="J605" s="32">
        <f>VLOOKUP($C605,'Four Factors - Home'!$B:$O,9,FALSE)/100</f>
        <v>0.16600000000000001</v>
      </c>
      <c r="K605" s="32">
        <f>VLOOKUP($C605,'Four Factors - Home'!$B:$O,10,FALSE)/100</f>
        <v>0.20399999999999999</v>
      </c>
      <c r="L605" s="32">
        <f>VLOOKUP($C605,'Four Factors - Home'!$B:$O,11,FALSE)/100</f>
        <v>0.50800000000000001</v>
      </c>
      <c r="M605" s="32">
        <f>VLOOKUP($C605,'Four Factors - Home'!$B:$O,12,FALSE)</f>
        <v>0.27700000000000002</v>
      </c>
      <c r="N605" s="32">
        <f>VLOOKUP($C605,'Four Factors - Home'!$B:$O,13,FALSE)/100</f>
        <v>0.127</v>
      </c>
      <c r="O605" s="32">
        <f>VLOOKUP($C605,'Four Factors - Home'!$B:$O,14,FALSE)/100</f>
        <v>0.24299999999999999</v>
      </c>
      <c r="P605" s="21">
        <f>VLOOKUP($C605,'Advanced - Home'!B:T,18,FALSE)</f>
        <v>102.87</v>
      </c>
      <c r="Q605" s="21">
        <f>(P605+'Advanced - Home'!$S$33)/2</f>
        <v>100.82284556720685</v>
      </c>
      <c r="R605" s="32">
        <f t="shared" ref="R605" si="5773">AVERAGE(H605,L604)</f>
        <v>0.51100000000000001</v>
      </c>
      <c r="S605" s="32">
        <f t="shared" ref="S605" si="5774">AVERAGE(I605,M604)</f>
        <v>0.27800000000000002</v>
      </c>
      <c r="T605" s="32">
        <f t="shared" ref="T605" si="5775">AVERAGE(J605,N604)</f>
        <v>0.1565</v>
      </c>
      <c r="U605" s="32">
        <f t="shared" ref="U605" si="5776">AVERAGE(K605,O604)</f>
        <v>0.22049999999999997</v>
      </c>
      <c r="V605" s="21">
        <f>Q605*Q604/'Advanced - Road'!$S$33</f>
        <v>102.39989768715004</v>
      </c>
      <c r="W605" s="21">
        <f t="shared" ref="W605" si="5777">W604</f>
        <v>102.40203234221684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0.54700000000000004</v>
      </c>
      <c r="I606" s="31">
        <f>VLOOKUP($C606,'Four Factors - Road'!$B:$O,8,FALSE)</f>
        <v>0.29399999999999998</v>
      </c>
      <c r="J606" s="31">
        <f>VLOOKUP($C606,'Four Factors - Road'!$B:$O,9,FALSE)/100</f>
        <v>0.157</v>
      </c>
      <c r="K606" s="31">
        <f>VLOOKUP($C606,'Four Factors - Road'!$B:$O,10,FALSE)/100</f>
        <v>0.23899999999999999</v>
      </c>
      <c r="L606" s="31">
        <f>VLOOKUP($C606,'Four Factors - Road'!$B:$O,11,FALSE)/100</f>
        <v>0.52300000000000002</v>
      </c>
      <c r="M606" s="31">
        <f>VLOOKUP($C606,'Four Factors - Road'!$B:$O,12,FALSE)</f>
        <v>0.27200000000000002</v>
      </c>
      <c r="N606" s="31">
        <f>VLOOKUP($C606,'Four Factors - Road'!$B:$O,13,FALSE)/100</f>
        <v>0.14699999999999999</v>
      </c>
      <c r="O606" s="31">
        <f>VLOOKUP($C606,'Four Factors - Road'!$B:$O,14,FALSE)/100</f>
        <v>0.23699999999999999</v>
      </c>
      <c r="P606" s="17">
        <f>VLOOKUP($C606,'Advanced - Road'!B:T,18,FALSE)</f>
        <v>101.87</v>
      </c>
      <c r="Q606" s="17">
        <f>(P606+'Advanced - Road'!$S$33)/2</f>
        <v>100.32490467111535</v>
      </c>
      <c r="R606" s="31">
        <f t="shared" ref="R606" si="5781">AVERAGE(H606,L607)</f>
        <v>0.52300000000000002</v>
      </c>
      <c r="S606" s="31">
        <f t="shared" ref="S606" si="5782">AVERAGE(I606,M607)</f>
        <v>0.27549999999999997</v>
      </c>
      <c r="T606" s="31">
        <f t="shared" ref="T606" si="5783">AVERAGE(J606,N607)</f>
        <v>0.14699999999999999</v>
      </c>
      <c r="U606" s="31">
        <f t="shared" ref="U606" si="5784">AVERAGE(K606,O607)</f>
        <v>0.246</v>
      </c>
      <c r="V606" s="17">
        <f>Q606*Q607/'Advanced - Home'!$S$33</f>
        <v>100.77907234463932</v>
      </c>
      <c r="W606" s="17">
        <f t="shared" ref="W606" si="5785">AVERAGE(V606:V607)</f>
        <v>100.7769715653086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0.53100000000000003</v>
      </c>
      <c r="I607" s="31">
        <f>VLOOKUP($C607,'Four Factors - Home'!$B:$O,8,FALSE)</f>
        <v>0.26100000000000001</v>
      </c>
      <c r="J607" s="31">
        <f>VLOOKUP($C607,'Four Factors - Home'!$B:$O,9,FALSE)/100</f>
        <v>0.14000000000000001</v>
      </c>
      <c r="K607" s="31">
        <f>VLOOKUP($C607,'Four Factors - Home'!$B:$O,10,FALSE)/100</f>
        <v>0.22899999999999998</v>
      </c>
      <c r="L607" s="31">
        <f>VLOOKUP($C607,'Four Factors - Home'!$B:$O,11,FALSE)/100</f>
        <v>0.499</v>
      </c>
      <c r="M607" s="31">
        <f>VLOOKUP($C607,'Four Factors - Home'!$B:$O,12,FALSE)</f>
        <v>0.25700000000000001</v>
      </c>
      <c r="N607" s="31">
        <f>VLOOKUP($C607,'Four Factors - Home'!$B:$O,13,FALSE)/100</f>
        <v>0.13699999999999998</v>
      </c>
      <c r="O607" s="31">
        <f>VLOOKUP($C607,'Four Factors - Home'!$B:$O,14,FALSE)/100</f>
        <v>0.253</v>
      </c>
      <c r="P607" s="17">
        <f>VLOOKUP($C607,'Advanced - Home'!B:T,18,FALSE)</f>
        <v>99.67</v>
      </c>
      <c r="Q607" s="17">
        <f>(P607+'Advanced - Home'!$S$33)/2</f>
        <v>99.222845567206861</v>
      </c>
      <c r="R607" s="31">
        <f t="shared" ref="R607" si="5795">AVERAGE(H607,L606)</f>
        <v>0.52700000000000002</v>
      </c>
      <c r="S607" s="31">
        <f t="shared" ref="S607" si="5796">AVERAGE(I607,M606)</f>
        <v>0.26650000000000001</v>
      </c>
      <c r="T607" s="31">
        <f t="shared" ref="T607" si="5797">AVERAGE(J607,N606)</f>
        <v>0.14350000000000002</v>
      </c>
      <c r="U607" s="31">
        <f t="shared" ref="U607" si="5798">AVERAGE(K607,O606)</f>
        <v>0.23299999999999998</v>
      </c>
      <c r="V607" s="17">
        <f>Q607*Q606/'Advanced - Road'!$S$33</f>
        <v>100.77487078597787</v>
      </c>
      <c r="W607" s="17">
        <f t="shared" ref="W607" si="5799">W606</f>
        <v>100.7769715653086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0.54700000000000004</v>
      </c>
      <c r="I608" s="32">
        <f>VLOOKUP($C608,'Four Factors - Road'!$B:$O,8,FALSE)</f>
        <v>0.29399999999999998</v>
      </c>
      <c r="J608" s="32">
        <f>VLOOKUP($C608,'Four Factors - Road'!$B:$O,9,FALSE)/100</f>
        <v>0.157</v>
      </c>
      <c r="K608" s="32">
        <f>VLOOKUP($C608,'Four Factors - Road'!$B:$O,10,FALSE)/100</f>
        <v>0.23899999999999999</v>
      </c>
      <c r="L608" s="32">
        <f>VLOOKUP($C608,'Four Factors - Road'!$B:$O,11,FALSE)/100</f>
        <v>0.52300000000000002</v>
      </c>
      <c r="M608" s="32">
        <f>VLOOKUP($C608,'Four Factors - Road'!$B:$O,12,FALSE)</f>
        <v>0.27200000000000002</v>
      </c>
      <c r="N608" s="32">
        <f>VLOOKUP($C608,'Four Factors - Road'!$B:$O,13,FALSE)/100</f>
        <v>0.14699999999999999</v>
      </c>
      <c r="O608" s="32">
        <f>VLOOKUP($C608,'Four Factors - Road'!$B:$O,14,FALSE)/100</f>
        <v>0.23699999999999999</v>
      </c>
      <c r="P608" s="21">
        <f>VLOOKUP($C608,'Advanced - Road'!B:T,18,FALSE)</f>
        <v>101.87</v>
      </c>
      <c r="Q608" s="21">
        <f>(P608+'Advanced - Road'!$S$33)/2</f>
        <v>100.32490467111535</v>
      </c>
      <c r="R608" s="32">
        <f t="shared" ref="R608" si="5803">AVERAGE(H608,L609)</f>
        <v>0.52550000000000008</v>
      </c>
      <c r="S608" s="32">
        <f t="shared" ref="S608" si="5804">AVERAGE(I608,M609)</f>
        <v>0.246</v>
      </c>
      <c r="T608" s="32">
        <f t="shared" ref="T608" si="5805">AVERAGE(J608,N609)</f>
        <v>0.14400000000000002</v>
      </c>
      <c r="U608" s="32">
        <f t="shared" ref="U608" si="5806">AVERAGE(K608,O609)</f>
        <v>0.2185</v>
      </c>
      <c r="V608" s="21">
        <f>Q608*Q609/'Advanced - Home'!$S$33</f>
        <v>100.07825027568644</v>
      </c>
      <c r="W608" s="21">
        <f t="shared" ref="W608" si="5807">AVERAGE(V608:V609)</f>
        <v>100.0761641052669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0.504</v>
      </c>
      <c r="I609" s="32">
        <f>VLOOKUP($C609,'Four Factors - Home'!$B:$O,8,FALSE)</f>
        <v>0.29599999999999999</v>
      </c>
      <c r="J609" s="32">
        <f>VLOOKUP($C609,'Four Factors - Home'!$B:$O,9,FALSE)/100</f>
        <v>0.114</v>
      </c>
      <c r="K609" s="32">
        <f>VLOOKUP($C609,'Four Factors - Home'!$B:$O,10,FALSE)/100</f>
        <v>0.20499999999999999</v>
      </c>
      <c r="L609" s="32">
        <f>VLOOKUP($C609,'Four Factors - Home'!$B:$O,11,FALSE)/100</f>
        <v>0.504</v>
      </c>
      <c r="M609" s="32">
        <f>VLOOKUP($C609,'Four Factors - Home'!$B:$O,12,FALSE)</f>
        <v>0.19800000000000001</v>
      </c>
      <c r="N609" s="32">
        <f>VLOOKUP($C609,'Four Factors - Home'!$B:$O,13,FALSE)/100</f>
        <v>0.13100000000000001</v>
      </c>
      <c r="O609" s="32">
        <f>VLOOKUP($C609,'Four Factors - Home'!$B:$O,14,FALSE)/100</f>
        <v>0.19800000000000001</v>
      </c>
      <c r="P609" s="21">
        <f>VLOOKUP($C609,'Advanced - Home'!B:T,18,FALSE)</f>
        <v>98.29</v>
      </c>
      <c r="Q609" s="21">
        <f>(P609+'Advanced - Home'!$S$33)/2</f>
        <v>98.532845567206863</v>
      </c>
      <c r="R609" s="32">
        <f t="shared" ref="R609" si="5815">AVERAGE(H609,L608)</f>
        <v>0.51350000000000007</v>
      </c>
      <c r="S609" s="32">
        <f t="shared" ref="S609" si="5816">AVERAGE(I609,M608)</f>
        <v>0.28400000000000003</v>
      </c>
      <c r="T609" s="32">
        <f t="shared" ref="T609" si="5817">AVERAGE(J609,N608)</f>
        <v>0.1305</v>
      </c>
      <c r="U609" s="32">
        <f t="shared" ref="U609" si="5818">AVERAGE(K609,O608)</f>
        <v>0.22099999999999997</v>
      </c>
      <c r="V609" s="21">
        <f>Q609*Q608/'Advanced - Road'!$S$33</f>
        <v>100.07407793484735</v>
      </c>
      <c r="W609" s="21">
        <f t="shared" ref="W609" si="5819">W608</f>
        <v>100.0761641052669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0.54700000000000004</v>
      </c>
      <c r="I610" s="31">
        <f>VLOOKUP($C610,'Four Factors - Road'!$B:$O,8,FALSE)</f>
        <v>0.29399999999999998</v>
      </c>
      <c r="J610" s="31">
        <f>VLOOKUP($C610,'Four Factors - Road'!$B:$O,9,FALSE)/100</f>
        <v>0.157</v>
      </c>
      <c r="K610" s="31">
        <f>VLOOKUP($C610,'Four Factors - Road'!$B:$O,10,FALSE)/100</f>
        <v>0.23899999999999999</v>
      </c>
      <c r="L610" s="31">
        <f>VLOOKUP($C610,'Four Factors - Road'!$B:$O,11,FALSE)/100</f>
        <v>0.52300000000000002</v>
      </c>
      <c r="M610" s="31">
        <f>VLOOKUP($C610,'Four Factors - Road'!$B:$O,12,FALSE)</f>
        <v>0.27200000000000002</v>
      </c>
      <c r="N610" s="31">
        <f>VLOOKUP($C610,'Four Factors - Road'!$B:$O,13,FALSE)/100</f>
        <v>0.14699999999999999</v>
      </c>
      <c r="O610" s="31">
        <f>VLOOKUP($C610,'Four Factors - Road'!$B:$O,14,FALSE)/100</f>
        <v>0.23699999999999999</v>
      </c>
      <c r="P610" s="17">
        <f>VLOOKUP($C610,'Advanced - Road'!B:T,18,FALSE)</f>
        <v>101.87</v>
      </c>
      <c r="Q610" s="17">
        <f>(P610+'Advanced - Road'!$S$33)/2</f>
        <v>100.32490467111535</v>
      </c>
      <c r="R610" s="31">
        <f t="shared" ref="R610" si="5823">AVERAGE(H610,L611)</f>
        <v>0.53049999999999997</v>
      </c>
      <c r="S610" s="31">
        <f t="shared" ref="S610" si="5824">AVERAGE(I610,M611)</f>
        <v>0.26050000000000001</v>
      </c>
      <c r="T610" s="31">
        <f t="shared" ref="T610" si="5825">AVERAGE(J610,N611)</f>
        <v>0.14750000000000002</v>
      </c>
      <c r="U610" s="31">
        <f t="shared" ref="U610" si="5826">AVERAGE(K610,O611)</f>
        <v>0.22500000000000001</v>
      </c>
      <c r="V610" s="17">
        <f>Q610*Q611/'Advanced - Home'!$S$33</f>
        <v>99.661819770946337</v>
      </c>
      <c r="W610" s="17">
        <f t="shared" ref="W610" si="5827">AVERAGE(V610:V611)</f>
        <v>99.659742281184151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</v>
      </c>
      <c r="I611" s="31">
        <f>VLOOKUP($C611,'Four Factors - Home'!$B:$O,8,FALSE)</f>
        <v>0.27500000000000002</v>
      </c>
      <c r="J611" s="31">
        <f>VLOOKUP($C611,'Four Factors - Home'!$B:$O,9,FALSE)/100</f>
        <v>0.13100000000000001</v>
      </c>
      <c r="K611" s="31">
        <f>VLOOKUP($C611,'Four Factors - Home'!$B:$O,10,FALSE)/100</f>
        <v>0.28999999999999998</v>
      </c>
      <c r="L611" s="31">
        <f>VLOOKUP($C611,'Four Factors - Home'!$B:$O,11,FALSE)/100</f>
        <v>0.51400000000000001</v>
      </c>
      <c r="M611" s="31">
        <f>VLOOKUP($C611,'Four Factors - Home'!$B:$O,12,FALSE)</f>
        <v>0.22700000000000001</v>
      </c>
      <c r="N611" s="31">
        <f>VLOOKUP($C611,'Four Factors - Home'!$B:$O,13,FALSE)/100</f>
        <v>0.13800000000000001</v>
      </c>
      <c r="O611" s="31">
        <f>VLOOKUP($C611,'Four Factors - Home'!$B:$O,14,FALSE)/100</f>
        <v>0.21100000000000002</v>
      </c>
      <c r="P611" s="17">
        <f>VLOOKUP($C611,'Advanced - Home'!B:T,18,FALSE)</f>
        <v>97.47</v>
      </c>
      <c r="Q611" s="17">
        <f>(P611+'Advanced - Home'!$S$33)/2</f>
        <v>98.122845567206866</v>
      </c>
      <c r="R611" s="31">
        <f t="shared" ref="R611" si="5835">AVERAGE(H611,L610)</f>
        <v>0.4965</v>
      </c>
      <c r="S611" s="31">
        <f t="shared" ref="S611" si="5836">AVERAGE(I611,M610)</f>
        <v>0.27350000000000002</v>
      </c>
      <c r="T611" s="31">
        <f t="shared" ref="T611" si="5837">AVERAGE(J611,N610)</f>
        <v>0.13900000000000001</v>
      </c>
      <c r="U611" s="31">
        <f t="shared" ref="U611" si="5838">AVERAGE(K611,O610)</f>
        <v>0.26349999999999996</v>
      </c>
      <c r="V611" s="17">
        <f>Q611*Q610/'Advanced - Road'!$S$33</f>
        <v>99.657664791421979</v>
      </c>
      <c r="W611" s="17">
        <f t="shared" ref="W611" si="5839">W610</f>
        <v>99.659742281184151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0.54700000000000004</v>
      </c>
      <c r="I612" s="32">
        <f>VLOOKUP($C612,'Four Factors - Road'!$B:$O,8,FALSE)</f>
        <v>0.29399999999999998</v>
      </c>
      <c r="J612" s="32">
        <f>VLOOKUP($C612,'Four Factors - Road'!$B:$O,9,FALSE)/100</f>
        <v>0.157</v>
      </c>
      <c r="K612" s="32">
        <f>VLOOKUP($C612,'Four Factors - Road'!$B:$O,10,FALSE)/100</f>
        <v>0.23899999999999999</v>
      </c>
      <c r="L612" s="32">
        <f>VLOOKUP($C612,'Four Factors - Road'!$B:$O,11,FALSE)/100</f>
        <v>0.52300000000000002</v>
      </c>
      <c r="M612" s="32">
        <f>VLOOKUP($C612,'Four Factors - Road'!$B:$O,12,FALSE)</f>
        <v>0.27200000000000002</v>
      </c>
      <c r="N612" s="32">
        <f>VLOOKUP($C612,'Four Factors - Road'!$B:$O,13,FALSE)/100</f>
        <v>0.14699999999999999</v>
      </c>
      <c r="O612" s="32">
        <f>VLOOKUP($C612,'Four Factors - Road'!$B:$O,14,FALSE)/100</f>
        <v>0.23699999999999999</v>
      </c>
      <c r="P612" s="21">
        <f>VLOOKUP($C612,'Advanced - Road'!B:T,18,FALSE)</f>
        <v>101.87</v>
      </c>
      <c r="Q612" s="21">
        <f>(P612+'Advanced - Road'!$S$33)/2</f>
        <v>100.32490467111535</v>
      </c>
      <c r="R612" s="32">
        <f t="shared" ref="R612" si="5843">AVERAGE(H612,L613)</f>
        <v>0.52150000000000007</v>
      </c>
      <c r="S612" s="32">
        <f t="shared" ref="S612" si="5844">AVERAGE(I612,M613)</f>
        <v>0.252</v>
      </c>
      <c r="T612" s="32">
        <f t="shared" ref="T612" si="5845">AVERAGE(J612,N613)</f>
        <v>0.14150000000000001</v>
      </c>
      <c r="U612" s="32">
        <f t="shared" ref="U612" si="5846">AVERAGE(K612,O613)</f>
        <v>0.23749999999999999</v>
      </c>
      <c r="V612" s="21">
        <f>Q612*Q613/'Advanced - Home'!$S$33</f>
        <v>100.18489711226623</v>
      </c>
      <c r="W612" s="21">
        <f t="shared" ref="W612" si="5847">AVERAGE(V612:V613)</f>
        <v>100.1828087187515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0.55700000000000005</v>
      </c>
      <c r="I613" s="32">
        <f>VLOOKUP($C613,'Four Factors - Home'!$B:$O,8,FALSE)</f>
        <v>0.28000000000000003</v>
      </c>
      <c r="J613" s="32">
        <f>VLOOKUP($C613,'Four Factors - Home'!$B:$O,9,FALSE)/100</f>
        <v>0.13</v>
      </c>
      <c r="K613" s="32">
        <f>VLOOKUP($C613,'Four Factors - Home'!$B:$O,10,FALSE)/100</f>
        <v>0.23399999999999999</v>
      </c>
      <c r="L613" s="32">
        <f>VLOOKUP($C613,'Four Factors - Home'!$B:$O,11,FALSE)/100</f>
        <v>0.496</v>
      </c>
      <c r="M613" s="32">
        <f>VLOOKUP($C613,'Four Factors - Home'!$B:$O,12,FALSE)</f>
        <v>0.21</v>
      </c>
      <c r="N613" s="32">
        <f>VLOOKUP($C613,'Four Factors - Home'!$B:$O,13,FALSE)/100</f>
        <v>0.126</v>
      </c>
      <c r="O613" s="32">
        <f>VLOOKUP($C613,'Four Factors - Home'!$B:$O,14,FALSE)/100</f>
        <v>0.23600000000000002</v>
      </c>
      <c r="P613" s="21">
        <f>VLOOKUP($C613,'Advanced - Home'!B:T,18,FALSE)</f>
        <v>98.5</v>
      </c>
      <c r="Q613" s="21">
        <f>(P613+'Advanced - Home'!$S$33)/2</f>
        <v>98.637845567206853</v>
      </c>
      <c r="R613" s="32">
        <f t="shared" ref="R613" si="5855">AVERAGE(H613,L612)</f>
        <v>0.54</v>
      </c>
      <c r="S613" s="32">
        <f t="shared" ref="S613" si="5856">AVERAGE(I613,M612)</f>
        <v>0.27600000000000002</v>
      </c>
      <c r="T613" s="32">
        <f t="shared" ref="T613" si="5857">AVERAGE(J613,N612)</f>
        <v>0.13850000000000001</v>
      </c>
      <c r="U613" s="32">
        <f t="shared" ref="U613" si="5858">AVERAGE(K613,O612)</f>
        <v>0.23549999999999999</v>
      </c>
      <c r="V613" s="21">
        <f>Q613*Q612/'Advanced - Road'!$S$33</f>
        <v>100.18072032523678</v>
      </c>
      <c r="W613" s="21">
        <f t="shared" ref="W613" si="5859">W612</f>
        <v>100.1828087187515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0.54700000000000004</v>
      </c>
      <c r="I614" s="31">
        <f>VLOOKUP($C614,'Four Factors - Road'!$B:$O,8,FALSE)</f>
        <v>0.29399999999999998</v>
      </c>
      <c r="J614" s="31">
        <f>VLOOKUP($C614,'Four Factors - Road'!$B:$O,9,FALSE)/100</f>
        <v>0.157</v>
      </c>
      <c r="K614" s="31">
        <f>VLOOKUP($C614,'Four Factors - Road'!$B:$O,10,FALSE)/100</f>
        <v>0.23899999999999999</v>
      </c>
      <c r="L614" s="31">
        <f>VLOOKUP($C614,'Four Factors - Road'!$B:$O,11,FALSE)/100</f>
        <v>0.52300000000000002</v>
      </c>
      <c r="M614" s="31">
        <f>VLOOKUP($C614,'Four Factors - Road'!$B:$O,12,FALSE)</f>
        <v>0.27200000000000002</v>
      </c>
      <c r="N614" s="31">
        <f>VLOOKUP($C614,'Four Factors - Road'!$B:$O,13,FALSE)/100</f>
        <v>0.14699999999999999</v>
      </c>
      <c r="O614" s="31">
        <f>VLOOKUP($C614,'Four Factors - Road'!$B:$O,14,FALSE)/100</f>
        <v>0.23699999999999999</v>
      </c>
      <c r="P614" s="17">
        <f>VLOOKUP($C614,'Advanced - Road'!B:T,18,FALSE)</f>
        <v>101.87</v>
      </c>
      <c r="Q614" s="17">
        <f>(P614+'Advanced - Road'!$S$33)/2</f>
        <v>100.32490467111535</v>
      </c>
      <c r="R614" s="31">
        <f t="shared" ref="R614" si="5863">AVERAGE(H614,L615)</f>
        <v>0.52500000000000002</v>
      </c>
      <c r="S614" s="31">
        <f t="shared" ref="S614" si="5864">AVERAGE(I614,M615)</f>
        <v>0.28449999999999998</v>
      </c>
      <c r="T614" s="31">
        <f t="shared" ref="T614" si="5865">AVERAGE(J614,N615)</f>
        <v>0.157</v>
      </c>
      <c r="U614" s="31">
        <f t="shared" ref="U614" si="5866">AVERAGE(K614,O615)</f>
        <v>0.22999999999999998</v>
      </c>
      <c r="V614" s="17">
        <f>Q614*Q615/'Advanced - Home'!$S$33</f>
        <v>97.89960775698512</v>
      </c>
      <c r="W614" s="17">
        <f t="shared" ref="W614" si="5867">AVERAGE(V614:V615)</f>
        <v>97.897567001224246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1</v>
      </c>
      <c r="AA614" s="19">
        <f t="shared" ref="AA614" si="5869">Y614+Y615</f>
        <v>213</v>
      </c>
      <c r="AB614" s="4">
        <f t="shared" ref="AB614" si="5870">D614-Z614</f>
        <v>-1</v>
      </c>
      <c r="AC614" s="4">
        <f t="shared" ref="AC614" si="5871">AA614-E614</f>
        <v>213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0.51500000000000001</v>
      </c>
      <c r="I615" s="31">
        <f>VLOOKUP($C615,'Four Factors - Home'!$B:$O,8,FALSE)</f>
        <v>0.255</v>
      </c>
      <c r="J615" s="31">
        <f>VLOOKUP($C615,'Four Factors - Home'!$B:$O,9,FALSE)/100</f>
        <v>0.129</v>
      </c>
      <c r="K615" s="31">
        <f>VLOOKUP($C615,'Four Factors - Home'!$B:$O,10,FALSE)/100</f>
        <v>0.188</v>
      </c>
      <c r="L615" s="31">
        <f>VLOOKUP($C615,'Four Factors - Home'!$B:$O,11,FALSE)/100</f>
        <v>0.503</v>
      </c>
      <c r="M615" s="31">
        <f>VLOOKUP($C615,'Four Factors - Home'!$B:$O,12,FALSE)</f>
        <v>0.27500000000000002</v>
      </c>
      <c r="N615" s="31">
        <f>VLOOKUP($C615,'Four Factors - Home'!$B:$O,13,FALSE)/100</f>
        <v>0.157</v>
      </c>
      <c r="O615" s="31">
        <f>VLOOKUP($C615,'Four Factors - Home'!$B:$O,14,FALSE)/100</f>
        <v>0.221</v>
      </c>
      <c r="P615" s="17">
        <f>VLOOKUP($C615,'Advanced - Home'!B:T,18,FALSE)</f>
        <v>94</v>
      </c>
      <c r="Q615" s="17">
        <f>(P615+'Advanced - Home'!$S$33)/2</f>
        <v>96.387845567206853</v>
      </c>
      <c r="R615" s="31">
        <f t="shared" ref="R615" si="5875">AVERAGE(H615,L614)</f>
        <v>0.51900000000000002</v>
      </c>
      <c r="S615" s="31">
        <f t="shared" ref="S615" si="5876">AVERAGE(I615,M614)</f>
        <v>0.26350000000000001</v>
      </c>
      <c r="T615" s="31">
        <f t="shared" ref="T615" si="5877">AVERAGE(J615,N614)</f>
        <v>0.13800000000000001</v>
      </c>
      <c r="U615" s="31">
        <f t="shared" ref="U615" si="5878">AVERAGE(K615,O614)</f>
        <v>0.21249999999999999</v>
      </c>
      <c r="V615" s="17">
        <f>Q615*Q614/'Advanced - Road'!$S$33</f>
        <v>97.895526245463387</v>
      </c>
      <c r="W615" s="17">
        <f t="shared" ref="W615" si="5879">W614</f>
        <v>97.897567001224246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107</v>
      </c>
      <c r="Z615" s="19">
        <f t="shared" ref="Z615" si="5880">-Z614</f>
        <v>-1</v>
      </c>
      <c r="AA615" s="19">
        <f t="shared" ref="AA615" si="5881">AA614</f>
        <v>213</v>
      </c>
      <c r="AB615" s="4"/>
      <c r="AC615" s="4"/>
      <c r="AD615" s="4">
        <f t="shared" si="5791"/>
        <v>107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0.54700000000000004</v>
      </c>
      <c r="I616" s="32">
        <f>VLOOKUP($C616,'Four Factors - Road'!$B:$O,8,FALSE)</f>
        <v>0.29399999999999998</v>
      </c>
      <c r="J616" s="32">
        <f>VLOOKUP($C616,'Four Factors - Road'!$B:$O,9,FALSE)/100</f>
        <v>0.157</v>
      </c>
      <c r="K616" s="32">
        <f>VLOOKUP($C616,'Four Factors - Road'!$B:$O,10,FALSE)/100</f>
        <v>0.23899999999999999</v>
      </c>
      <c r="L616" s="32">
        <f>VLOOKUP($C616,'Four Factors - Road'!$B:$O,11,FALSE)/100</f>
        <v>0.52300000000000002</v>
      </c>
      <c r="M616" s="32">
        <f>VLOOKUP($C616,'Four Factors - Road'!$B:$O,12,FALSE)</f>
        <v>0.27200000000000002</v>
      </c>
      <c r="N616" s="32">
        <f>VLOOKUP($C616,'Four Factors - Road'!$B:$O,13,FALSE)/100</f>
        <v>0.14699999999999999</v>
      </c>
      <c r="O616" s="32">
        <f>VLOOKUP($C616,'Four Factors - Road'!$B:$O,14,FALSE)/100</f>
        <v>0.23699999999999999</v>
      </c>
      <c r="P616" s="21">
        <f>VLOOKUP($C616,'Advanced - Road'!B:T,18,FALSE)</f>
        <v>101.87</v>
      </c>
      <c r="Q616" s="21">
        <f>(P616+'Advanced - Road'!$S$33)/2</f>
        <v>100.32490467111535</v>
      </c>
      <c r="R616" s="32">
        <f t="shared" ref="R616" si="5883">AVERAGE(H616,L617)</f>
        <v>0.53950000000000009</v>
      </c>
      <c r="S616" s="32">
        <f t="shared" ref="S616" si="5884">AVERAGE(I616,M617)</f>
        <v>0.27449999999999997</v>
      </c>
      <c r="T616" s="32">
        <f t="shared" ref="T616" si="5885">AVERAGE(J616,N617)</f>
        <v>0.13750000000000001</v>
      </c>
      <c r="U616" s="32">
        <f t="shared" ref="U616" si="5886">AVERAGE(K616,O617)</f>
        <v>0.22500000000000001</v>
      </c>
      <c r="V616" s="21">
        <f>Q616*Q617/'Advanced - Home'!$S$33</f>
        <v>100.9974444385884</v>
      </c>
      <c r="W616" s="21">
        <f t="shared" ref="W616" si="5887">AVERAGE(V616:V617)</f>
        <v>100.99533910720564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0.54500000000000004</v>
      </c>
      <c r="I617" s="32">
        <f>VLOOKUP($C617,'Four Factors - Home'!$B:$O,8,FALSE)</f>
        <v>0.28699999999999998</v>
      </c>
      <c r="J617" s="32">
        <f>VLOOKUP($C617,'Four Factors - Home'!$B:$O,9,FALSE)/100</f>
        <v>0.14599999999999999</v>
      </c>
      <c r="K617" s="32">
        <f>VLOOKUP($C617,'Four Factors - Home'!$B:$O,10,FALSE)/100</f>
        <v>0.27399999999999997</v>
      </c>
      <c r="L617" s="32">
        <f>VLOOKUP($C617,'Four Factors - Home'!$B:$O,11,FALSE)/100</f>
        <v>0.53200000000000003</v>
      </c>
      <c r="M617" s="32">
        <f>VLOOKUP($C617,'Four Factors - Home'!$B:$O,12,FALSE)</f>
        <v>0.255</v>
      </c>
      <c r="N617" s="32">
        <f>VLOOKUP($C617,'Four Factors - Home'!$B:$O,13,FALSE)/100</f>
        <v>0.11800000000000001</v>
      </c>
      <c r="O617" s="32">
        <f>VLOOKUP($C617,'Four Factors - Home'!$B:$O,14,FALSE)/100</f>
        <v>0.21100000000000002</v>
      </c>
      <c r="P617" s="21">
        <f>VLOOKUP($C617,'Advanced - Home'!B:T,18,FALSE)</f>
        <v>100.1</v>
      </c>
      <c r="Q617" s="21">
        <f>(P617+'Advanced - Home'!$S$33)/2</f>
        <v>99.437845567206864</v>
      </c>
      <c r="R617" s="32">
        <f t="shared" ref="R617" si="5895">AVERAGE(H617,L616)</f>
        <v>0.53400000000000003</v>
      </c>
      <c r="S617" s="32">
        <f t="shared" ref="S617" si="5896">AVERAGE(I617,M616)</f>
        <v>0.27949999999999997</v>
      </c>
      <c r="T617" s="32">
        <f t="shared" ref="T617" si="5897">AVERAGE(J617,N616)</f>
        <v>0.14649999999999999</v>
      </c>
      <c r="U617" s="32">
        <f t="shared" ref="U617" si="5898">AVERAGE(K617,O616)</f>
        <v>0.25549999999999995</v>
      </c>
      <c r="V617" s="21">
        <f>Q617*Q616/'Advanced - Road'!$S$33</f>
        <v>100.99323377582287</v>
      </c>
      <c r="W617" s="21">
        <f t="shared" ref="W617" si="5899">W616</f>
        <v>100.99533910720564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0.54700000000000004</v>
      </c>
      <c r="I618" s="31">
        <f>VLOOKUP($C618,'Four Factors - Road'!$B:$O,8,FALSE)</f>
        <v>0.29399999999999998</v>
      </c>
      <c r="J618" s="31">
        <f>VLOOKUP($C618,'Four Factors - Road'!$B:$O,9,FALSE)/100</f>
        <v>0.157</v>
      </c>
      <c r="K618" s="31">
        <f>VLOOKUP($C618,'Four Factors - Road'!$B:$O,10,FALSE)/100</f>
        <v>0.23899999999999999</v>
      </c>
      <c r="L618" s="31">
        <f>VLOOKUP($C618,'Four Factors - Road'!$B:$O,11,FALSE)/100</f>
        <v>0.52300000000000002</v>
      </c>
      <c r="M618" s="31">
        <f>VLOOKUP($C618,'Four Factors - Road'!$B:$O,12,FALSE)</f>
        <v>0.27200000000000002</v>
      </c>
      <c r="N618" s="31">
        <f>VLOOKUP($C618,'Four Factors - Road'!$B:$O,13,FALSE)/100</f>
        <v>0.14699999999999999</v>
      </c>
      <c r="O618" s="31">
        <f>VLOOKUP($C618,'Four Factors - Road'!$B:$O,14,FALSE)/100</f>
        <v>0.23699999999999999</v>
      </c>
      <c r="P618" s="17">
        <f>VLOOKUP($C618,'Advanced - Road'!B:T,18,FALSE)</f>
        <v>101.87</v>
      </c>
      <c r="Q618" s="17">
        <f>(P618+'Advanced - Road'!$S$33)/2</f>
        <v>100.32490467111535</v>
      </c>
      <c r="R618" s="31">
        <f t="shared" ref="R618" si="5903">AVERAGE(H618,L619)</f>
        <v>0.51800000000000002</v>
      </c>
      <c r="S618" s="31">
        <f t="shared" ref="S618" si="5904">AVERAGE(I618,M619)</f>
        <v>0.28000000000000003</v>
      </c>
      <c r="T618" s="31">
        <f t="shared" ref="T618" si="5905">AVERAGE(J618,N619)</f>
        <v>0.14650000000000002</v>
      </c>
      <c r="U618" s="31">
        <f t="shared" ref="U618" si="5906">AVERAGE(K618,O619)</f>
        <v>0.2135</v>
      </c>
      <c r="V618" s="17">
        <f>Q618*Q619/'Advanced - Home'!$S$33</f>
        <v>99.925897652001026</v>
      </c>
      <c r="W618" s="17">
        <f t="shared" ref="W618" si="5907">AVERAGE(V618:V619)</f>
        <v>99.923814657431734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</v>
      </c>
      <c r="I619" s="31">
        <f>VLOOKUP($C619,'Four Factors - Home'!$B:$O,8,FALSE)</f>
        <v>0.22600000000000001</v>
      </c>
      <c r="J619" s="31">
        <f>VLOOKUP($C619,'Four Factors - Home'!$B:$O,9,FALSE)/100</f>
        <v>0.12</v>
      </c>
      <c r="K619" s="31">
        <f>VLOOKUP($C619,'Four Factors - Home'!$B:$O,10,FALSE)/100</f>
        <v>0.24100000000000002</v>
      </c>
      <c r="L619" s="31">
        <f>VLOOKUP($C619,'Four Factors - Home'!$B:$O,11,FALSE)/100</f>
        <v>0.48899999999999999</v>
      </c>
      <c r="M619" s="31">
        <f>VLOOKUP($C619,'Four Factors - Home'!$B:$O,12,FALSE)</f>
        <v>0.26600000000000001</v>
      </c>
      <c r="N619" s="31">
        <f>VLOOKUP($C619,'Four Factors - Home'!$B:$O,13,FALSE)/100</f>
        <v>0.13600000000000001</v>
      </c>
      <c r="O619" s="31">
        <f>VLOOKUP($C619,'Four Factors - Home'!$B:$O,14,FALSE)/100</f>
        <v>0.188</v>
      </c>
      <c r="P619" s="17">
        <f>VLOOKUP($C619,'Advanced - Home'!B:T,18,FALSE)</f>
        <v>97.99</v>
      </c>
      <c r="Q619" s="17">
        <f>(P619+'Advanced - Home'!$S$33)/2</f>
        <v>98.382845567206857</v>
      </c>
      <c r="R619" s="31">
        <f t="shared" ref="R619" si="5915">AVERAGE(H619,L618)</f>
        <v>0.51150000000000007</v>
      </c>
      <c r="S619" s="31">
        <f t="shared" ref="S619" si="5916">AVERAGE(I619,M618)</f>
        <v>0.249</v>
      </c>
      <c r="T619" s="31">
        <f t="shared" ref="T619" si="5917">AVERAGE(J619,N618)</f>
        <v>0.13350000000000001</v>
      </c>
      <c r="U619" s="31">
        <f t="shared" ref="U619" si="5918">AVERAGE(K619,O618)</f>
        <v>0.23899999999999999</v>
      </c>
      <c r="V619" s="17">
        <f>Q619*Q618/'Advanced - Road'!$S$33</f>
        <v>99.921731662862456</v>
      </c>
      <c r="W619" s="17">
        <f t="shared" ref="W619" si="5919">W618</f>
        <v>99.923814657431734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0.54700000000000004</v>
      </c>
      <c r="I620" s="32">
        <f>VLOOKUP($C620,'Four Factors - Road'!$B:$O,8,FALSE)</f>
        <v>0.29399999999999998</v>
      </c>
      <c r="J620" s="32">
        <f>VLOOKUP($C620,'Four Factors - Road'!$B:$O,9,FALSE)/100</f>
        <v>0.157</v>
      </c>
      <c r="K620" s="32">
        <f>VLOOKUP($C620,'Four Factors - Road'!$B:$O,10,FALSE)/100</f>
        <v>0.23899999999999999</v>
      </c>
      <c r="L620" s="32">
        <f>VLOOKUP($C620,'Four Factors - Road'!$B:$O,11,FALSE)/100</f>
        <v>0.52300000000000002</v>
      </c>
      <c r="M620" s="32">
        <f>VLOOKUP($C620,'Four Factors - Road'!$B:$O,12,FALSE)</f>
        <v>0.27200000000000002</v>
      </c>
      <c r="N620" s="32">
        <f>VLOOKUP($C620,'Four Factors - Road'!$B:$O,13,FALSE)/100</f>
        <v>0.14699999999999999</v>
      </c>
      <c r="O620" s="32">
        <f>VLOOKUP($C620,'Four Factors - Road'!$B:$O,14,FALSE)/100</f>
        <v>0.23699999999999999</v>
      </c>
      <c r="P620" s="21">
        <f>VLOOKUP($C620,'Advanced - Road'!B:T,18,FALSE)</f>
        <v>101.87</v>
      </c>
      <c r="Q620" s="21">
        <f>(P620+'Advanced - Road'!$S$33)/2</f>
        <v>100.32490467111535</v>
      </c>
      <c r="R620" s="32">
        <f t="shared" ref="R620" si="5923">AVERAGE(H620,L621)</f>
        <v>0.51100000000000001</v>
      </c>
      <c r="S620" s="32">
        <f t="shared" ref="S620" si="5924">AVERAGE(I620,M621)</f>
        <v>0.27249999999999996</v>
      </c>
      <c r="T620" s="32">
        <f t="shared" ref="T620" si="5925">AVERAGE(J620,N621)</f>
        <v>0.151</v>
      </c>
      <c r="U620" s="32">
        <f t="shared" ref="U620" si="5926">AVERAGE(K620,O621)</f>
        <v>0.23849999999999999</v>
      </c>
      <c r="V620" s="21">
        <f>Q620*Q621/'Advanced - Home'!$S$33</f>
        <v>102.21626542807165</v>
      </c>
      <c r="W620" s="21">
        <f t="shared" ref="W620" si="5927">AVERAGE(V620:V621)</f>
        <v>102.21413468988683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6</v>
      </c>
      <c r="AA620" s="23">
        <f t="shared" ref="AA620" si="5929">Y620+Y621</f>
        <v>226</v>
      </c>
      <c r="AB620" s="22">
        <f t="shared" ref="AB620" si="5930">D620-Z620</f>
        <v>-6</v>
      </c>
      <c r="AC620" s="22">
        <f t="shared" ref="AC620" si="5931">AA620-E620</f>
        <v>226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0.58599999999999997</v>
      </c>
      <c r="I621" s="32">
        <f>VLOOKUP($C621,'Four Factors - Home'!$B:$O,8,FALSE)</f>
        <v>0.255</v>
      </c>
      <c r="J621" s="32">
        <f>VLOOKUP($C621,'Four Factors - Home'!$B:$O,9,FALSE)/100</f>
        <v>0.14300000000000002</v>
      </c>
      <c r="K621" s="32">
        <f>VLOOKUP($C621,'Four Factors - Home'!$B:$O,10,FALSE)/100</f>
        <v>0.22600000000000001</v>
      </c>
      <c r="L621" s="32">
        <f>VLOOKUP($C621,'Four Factors - Home'!$B:$O,11,FALSE)/100</f>
        <v>0.47499999999999998</v>
      </c>
      <c r="M621" s="32">
        <f>VLOOKUP($C621,'Four Factors - Home'!$B:$O,12,FALSE)</f>
        <v>0.251</v>
      </c>
      <c r="N621" s="32">
        <f>VLOOKUP($C621,'Four Factors - Home'!$B:$O,13,FALSE)/100</f>
        <v>0.14499999999999999</v>
      </c>
      <c r="O621" s="32">
        <f>VLOOKUP($C621,'Four Factors - Home'!$B:$O,14,FALSE)/100</f>
        <v>0.23800000000000002</v>
      </c>
      <c r="P621" s="21">
        <f>VLOOKUP($C621,'Advanced - Home'!B:T,18,FALSE)</f>
        <v>102.5</v>
      </c>
      <c r="Q621" s="21">
        <f>(P621+'Advanced - Home'!$S$33)/2</f>
        <v>100.63784556720685</v>
      </c>
      <c r="R621" s="32">
        <f t="shared" ref="R621" si="5935">AVERAGE(H621,L620)</f>
        <v>0.55449999999999999</v>
      </c>
      <c r="S621" s="32">
        <f t="shared" ref="S621" si="5936">AVERAGE(I621,M620)</f>
        <v>0.26350000000000001</v>
      </c>
      <c r="T621" s="32">
        <f t="shared" ref="T621" si="5937">AVERAGE(J621,N620)</f>
        <v>0.14500000000000002</v>
      </c>
      <c r="U621" s="32">
        <f t="shared" ref="U621" si="5938">AVERAGE(K621,O620)</f>
        <v>0.23149999999999998</v>
      </c>
      <c r="V621" s="21">
        <f>Q621*Q620/'Advanced - Road'!$S$33</f>
        <v>102.21200395170202</v>
      </c>
      <c r="W621" s="21">
        <f t="shared" ref="W621" si="5939">W620</f>
        <v>102.21413468988683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116</v>
      </c>
      <c r="Z621" s="23">
        <f t="shared" ref="Z621" si="5940">-Z620</f>
        <v>-6</v>
      </c>
      <c r="AA621" s="23">
        <f t="shared" ref="AA621" si="5941">AA620</f>
        <v>226</v>
      </c>
      <c r="AB621" s="22"/>
      <c r="AC621" s="22"/>
      <c r="AD621" s="22">
        <f t="shared" si="5791"/>
        <v>116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0.54700000000000004</v>
      </c>
      <c r="I622" s="31">
        <f>VLOOKUP($C622,'Four Factors - Road'!$B:$O,8,FALSE)</f>
        <v>0.29399999999999998</v>
      </c>
      <c r="J622" s="31">
        <f>VLOOKUP($C622,'Four Factors - Road'!$B:$O,9,FALSE)/100</f>
        <v>0.157</v>
      </c>
      <c r="K622" s="31">
        <f>VLOOKUP($C622,'Four Factors - Road'!$B:$O,10,FALSE)/100</f>
        <v>0.23899999999999999</v>
      </c>
      <c r="L622" s="31">
        <f>VLOOKUP($C622,'Four Factors - Road'!$B:$O,11,FALSE)/100</f>
        <v>0.52300000000000002</v>
      </c>
      <c r="M622" s="31">
        <f>VLOOKUP($C622,'Four Factors - Road'!$B:$O,12,FALSE)</f>
        <v>0.27200000000000002</v>
      </c>
      <c r="N622" s="31">
        <f>VLOOKUP($C622,'Four Factors - Road'!$B:$O,13,FALSE)/100</f>
        <v>0.14699999999999999</v>
      </c>
      <c r="O622" s="31">
        <f>VLOOKUP($C622,'Four Factors - Road'!$B:$O,14,FALSE)/100</f>
        <v>0.23699999999999999</v>
      </c>
      <c r="P622" s="17">
        <f>VLOOKUP($C622,'Advanced - Road'!B:T,18,FALSE)</f>
        <v>101.87</v>
      </c>
      <c r="Q622" s="17">
        <f>(P622+'Advanced - Road'!$S$33)/2</f>
        <v>100.32490467111535</v>
      </c>
      <c r="R622" s="31">
        <f t="shared" ref="R622" si="5943">AVERAGE(H622,L623)</f>
        <v>0.53100000000000003</v>
      </c>
      <c r="S622" s="31">
        <f t="shared" ref="S622" si="5944">AVERAGE(I622,M623)</f>
        <v>0.26549999999999996</v>
      </c>
      <c r="T622" s="31">
        <f t="shared" ref="T622" si="5945">AVERAGE(J622,N623)</f>
        <v>0.155</v>
      </c>
      <c r="U622" s="31">
        <f t="shared" ref="U622" si="5946">AVERAGE(K622,O623)</f>
        <v>0.24049999999999999</v>
      </c>
      <c r="V622" s="17">
        <f>Q622*Q623/'Advanced - Home'!$S$33</f>
        <v>102.20103016570312</v>
      </c>
      <c r="W622" s="17">
        <f t="shared" ref="W622" si="5947">AVERAGE(V622:V623)</f>
        <v>102.19889974510332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0.54700000000000004</v>
      </c>
      <c r="I623" s="31">
        <f>VLOOKUP($C623,'Four Factors - Home'!$B:$O,8,FALSE)</f>
        <v>0.316</v>
      </c>
      <c r="J623" s="31">
        <f>VLOOKUP($C623,'Four Factors - Home'!$B:$O,9,FALSE)/100</f>
        <v>0.13500000000000001</v>
      </c>
      <c r="K623" s="31">
        <f>VLOOKUP($C623,'Four Factors - Home'!$B:$O,10,FALSE)/100</f>
        <v>0.253</v>
      </c>
      <c r="L623" s="31">
        <f>VLOOKUP($C623,'Four Factors - Home'!$B:$O,11,FALSE)/100</f>
        <v>0.51500000000000001</v>
      </c>
      <c r="M623" s="31">
        <f>VLOOKUP($C623,'Four Factors - Home'!$B:$O,12,FALSE)</f>
        <v>0.23699999999999999</v>
      </c>
      <c r="N623" s="31">
        <f>VLOOKUP($C623,'Four Factors - Home'!$B:$O,13,FALSE)/100</f>
        <v>0.153</v>
      </c>
      <c r="O623" s="31">
        <f>VLOOKUP($C623,'Four Factors - Home'!$B:$O,14,FALSE)/100</f>
        <v>0.24199999999999999</v>
      </c>
      <c r="P623" s="17">
        <f>VLOOKUP($C623,'Advanced - Home'!B:T,18,FALSE)</f>
        <v>102.47</v>
      </c>
      <c r="Q623" s="17">
        <f>(P623+'Advanced - Home'!$S$33)/2</f>
        <v>100.62284556720687</v>
      </c>
      <c r="R623" s="31">
        <f t="shared" ref="R623" si="5955">AVERAGE(H623,L622)</f>
        <v>0.53500000000000003</v>
      </c>
      <c r="S623" s="31">
        <f t="shared" ref="S623" si="5956">AVERAGE(I623,M622)</f>
        <v>0.29400000000000004</v>
      </c>
      <c r="T623" s="31">
        <f t="shared" ref="T623" si="5957">AVERAGE(J623,N622)</f>
        <v>0.14100000000000001</v>
      </c>
      <c r="U623" s="31">
        <f t="shared" ref="U623" si="5958">AVERAGE(K623,O622)</f>
        <v>0.245</v>
      </c>
      <c r="V623" s="17">
        <f>Q623*Q622/'Advanced - Road'!$S$33</f>
        <v>102.19676932450353</v>
      </c>
      <c r="W623" s="17">
        <f t="shared" ref="W623" si="5959">W622</f>
        <v>102.19889974510332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0.54700000000000004</v>
      </c>
      <c r="I624" s="32">
        <f>VLOOKUP($C624,'Four Factors - Road'!$B:$O,8,FALSE)</f>
        <v>0.29399999999999998</v>
      </c>
      <c r="J624" s="32">
        <f>VLOOKUP($C624,'Four Factors - Road'!$B:$O,9,FALSE)/100</f>
        <v>0.157</v>
      </c>
      <c r="K624" s="32">
        <f>VLOOKUP($C624,'Four Factors - Road'!$B:$O,10,FALSE)/100</f>
        <v>0.23899999999999999</v>
      </c>
      <c r="L624" s="32">
        <f>VLOOKUP($C624,'Four Factors - Road'!$B:$O,11,FALSE)/100</f>
        <v>0.52300000000000002</v>
      </c>
      <c r="M624" s="32">
        <f>VLOOKUP($C624,'Four Factors - Road'!$B:$O,12,FALSE)</f>
        <v>0.27200000000000002</v>
      </c>
      <c r="N624" s="32">
        <f>VLOOKUP($C624,'Four Factors - Road'!$B:$O,13,FALSE)/100</f>
        <v>0.14699999999999999</v>
      </c>
      <c r="O624" s="32">
        <f>VLOOKUP($C624,'Four Factors - Road'!$B:$O,14,FALSE)/100</f>
        <v>0.23699999999999999</v>
      </c>
      <c r="P624" s="21">
        <f>VLOOKUP($C624,'Advanced - Road'!B:T,18,FALSE)</f>
        <v>101.87</v>
      </c>
      <c r="Q624" s="21">
        <f>(P624+'Advanced - Road'!$S$33)/2</f>
        <v>100.32490467111535</v>
      </c>
      <c r="R624" s="32">
        <f t="shared" ref="R624" si="5963">AVERAGE(H624,L625)</f>
        <v>0.52</v>
      </c>
      <c r="S624" s="32">
        <f t="shared" ref="S624" si="5964">AVERAGE(I624,M625)</f>
        <v>0.28300000000000003</v>
      </c>
      <c r="T624" s="32">
        <f t="shared" ref="T624" si="5965">AVERAGE(J624,N625)</f>
        <v>0.1515</v>
      </c>
      <c r="U624" s="32">
        <f t="shared" ref="U624" si="5966">AVERAGE(K624,O625)</f>
        <v>0.23899999999999999</v>
      </c>
      <c r="V624" s="21">
        <f>Q624*Q625/'Advanced - Home'!$S$33</f>
        <v>99.976681859896175</v>
      </c>
      <c r="W624" s="21">
        <f t="shared" ref="W624" si="5967">AVERAGE(V624:V625)</f>
        <v>99.974597806710136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0</v>
      </c>
      <c r="AA624" s="23">
        <f t="shared" ref="AA624" si="5969">Y624+Y625</f>
        <v>218</v>
      </c>
      <c r="AB624" s="22">
        <f t="shared" ref="AB624" si="5970">D624-Z624</f>
        <v>0</v>
      </c>
      <c r="AC624" s="22">
        <f t="shared" ref="AC624" si="5971">AA624-E624</f>
        <v>218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0.52500000000000002</v>
      </c>
      <c r="I625" s="32">
        <f>VLOOKUP($C625,'Four Factors - Home'!$B:$O,8,FALSE)</f>
        <v>0.251</v>
      </c>
      <c r="J625" s="32">
        <f>VLOOKUP($C625,'Four Factors - Home'!$B:$O,9,FALSE)/100</f>
        <v>0.129</v>
      </c>
      <c r="K625" s="32">
        <f>VLOOKUP($C625,'Four Factors - Home'!$B:$O,10,FALSE)/100</f>
        <v>0.19699999999999998</v>
      </c>
      <c r="L625" s="32">
        <f>VLOOKUP($C625,'Four Factors - Home'!$B:$O,11,FALSE)/100</f>
        <v>0.49299999999999999</v>
      </c>
      <c r="M625" s="32">
        <f>VLOOKUP($C625,'Four Factors - Home'!$B:$O,12,FALSE)</f>
        <v>0.27200000000000002</v>
      </c>
      <c r="N625" s="32">
        <f>VLOOKUP($C625,'Four Factors - Home'!$B:$O,13,FALSE)/100</f>
        <v>0.14599999999999999</v>
      </c>
      <c r="O625" s="32">
        <f>VLOOKUP($C625,'Four Factors - Home'!$B:$O,14,FALSE)/100</f>
        <v>0.23899999999999999</v>
      </c>
      <c r="P625" s="21">
        <f>VLOOKUP($C625,'Advanced - Home'!B:T,18,FALSE)</f>
        <v>98.09</v>
      </c>
      <c r="Q625" s="21">
        <f>(P625+'Advanced - Home'!$S$33)/2</f>
        <v>98.432845567206869</v>
      </c>
      <c r="R625" s="32">
        <f t="shared" ref="R625" si="5975">AVERAGE(H625,L624)</f>
        <v>0.52400000000000002</v>
      </c>
      <c r="S625" s="32">
        <f t="shared" ref="S625" si="5976">AVERAGE(I625,M624)</f>
        <v>0.26150000000000001</v>
      </c>
      <c r="T625" s="32">
        <f t="shared" ref="T625" si="5977">AVERAGE(J625,N624)</f>
        <v>0.13800000000000001</v>
      </c>
      <c r="U625" s="32">
        <f t="shared" ref="U625" si="5978">AVERAGE(K625,O624)</f>
        <v>0.21699999999999997</v>
      </c>
      <c r="V625" s="21">
        <f>Q625*Q624/'Advanced - Road'!$S$33</f>
        <v>99.972513753524098</v>
      </c>
      <c r="W625" s="21">
        <f t="shared" ref="W625" si="5979">W624</f>
        <v>99.974597806710136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109</v>
      </c>
      <c r="Z625" s="23">
        <f t="shared" ref="Z625" si="5980">-Z624</f>
        <v>0</v>
      </c>
      <c r="AA625" s="23">
        <f t="shared" ref="AA625" si="5981">AA624</f>
        <v>218</v>
      </c>
      <c r="AB625" s="22"/>
      <c r="AC625" s="22"/>
      <c r="AD625" s="22">
        <f t="shared" si="5791"/>
        <v>109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0.54700000000000004</v>
      </c>
      <c r="I626" s="31">
        <f>VLOOKUP($C626,'Four Factors - Road'!$B:$O,8,FALSE)</f>
        <v>0.29399999999999998</v>
      </c>
      <c r="J626" s="31">
        <f>VLOOKUP($C626,'Four Factors - Road'!$B:$O,9,FALSE)/100</f>
        <v>0.157</v>
      </c>
      <c r="K626" s="31">
        <f>VLOOKUP($C626,'Four Factors - Road'!$B:$O,10,FALSE)/100</f>
        <v>0.23899999999999999</v>
      </c>
      <c r="L626" s="31">
        <f>VLOOKUP($C626,'Four Factors - Road'!$B:$O,11,FALSE)/100</f>
        <v>0.52300000000000002</v>
      </c>
      <c r="M626" s="31">
        <f>VLOOKUP($C626,'Four Factors - Road'!$B:$O,12,FALSE)</f>
        <v>0.27200000000000002</v>
      </c>
      <c r="N626" s="31">
        <f>VLOOKUP($C626,'Four Factors - Road'!$B:$O,13,FALSE)/100</f>
        <v>0.14699999999999999</v>
      </c>
      <c r="O626" s="31">
        <f>VLOOKUP($C626,'Four Factors - Road'!$B:$O,14,FALSE)/100</f>
        <v>0.23699999999999999</v>
      </c>
      <c r="P626" s="17">
        <f>VLOOKUP($C626,'Advanced - Road'!B:T,18,FALSE)</f>
        <v>101.87</v>
      </c>
      <c r="Q626" s="17">
        <f>(P626+'Advanced - Road'!$S$33)/2</f>
        <v>100.32490467111535</v>
      </c>
      <c r="R626" s="31">
        <f t="shared" ref="R626" si="5983">AVERAGE(H626,L627)</f>
        <v>0.51700000000000002</v>
      </c>
      <c r="S626" s="31">
        <f t="shared" ref="S626" si="5984">AVERAGE(I626,M627)</f>
        <v>0.28549999999999998</v>
      </c>
      <c r="T626" s="31">
        <f t="shared" ref="T626" si="5985">AVERAGE(J626,N627)</f>
        <v>0.152</v>
      </c>
      <c r="U626" s="31">
        <f t="shared" ref="U626" si="5986">AVERAGE(K626,O627)</f>
        <v>0.23699999999999999</v>
      </c>
      <c r="V626" s="17">
        <f>Q626*Q627/'Advanced - Home'!$S$33</f>
        <v>100.11887764200254</v>
      </c>
      <c r="W626" s="17">
        <f t="shared" ref="W626" si="5987">AVERAGE(V626:V627)</f>
        <v>100.1167906246896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3</v>
      </c>
      <c r="AA626" s="19">
        <f t="shared" ref="AA626" si="5989">Y626+Y627</f>
        <v>221</v>
      </c>
      <c r="AB626" s="4">
        <f t="shared" ref="AB626" si="5990">D626-Z626</f>
        <v>-3</v>
      </c>
      <c r="AC626" s="4">
        <f t="shared" ref="AC626" si="5991">AA626-E626</f>
        <v>221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0.31</v>
      </c>
      <c r="J627" s="31">
        <f>VLOOKUP($C627,'Four Factors - Home'!$B:$O,9,FALSE)/100</f>
        <v>0.13600000000000001</v>
      </c>
      <c r="K627" s="31">
        <f>VLOOKUP($C627,'Four Factors - Home'!$B:$O,10,FALSE)/100</f>
        <v>0.21600000000000003</v>
      </c>
      <c r="L627" s="31">
        <f>VLOOKUP($C627,'Four Factors - Home'!$B:$O,11,FALSE)/100</f>
        <v>0.48700000000000004</v>
      </c>
      <c r="M627" s="31">
        <f>VLOOKUP($C627,'Four Factors - Home'!$B:$O,12,FALSE)</f>
        <v>0.27700000000000002</v>
      </c>
      <c r="N627" s="31">
        <f>VLOOKUP($C627,'Four Factors - Home'!$B:$O,13,FALSE)/100</f>
        <v>0.14699999999999999</v>
      </c>
      <c r="O627" s="31">
        <f>VLOOKUP($C627,'Four Factors - Home'!$B:$O,14,FALSE)/100</f>
        <v>0.23499999999999999</v>
      </c>
      <c r="P627" s="17">
        <f>VLOOKUP($C627,'Advanced - Home'!B:T,18,FALSE)</f>
        <v>98.37</v>
      </c>
      <c r="Q627" s="17">
        <f>(P627+'Advanced - Home'!$S$33)/2</f>
        <v>98.572845567206855</v>
      </c>
      <c r="R627" s="31">
        <f t="shared" ref="R627" si="5995">AVERAGE(H627,L626)</f>
        <v>0.53150000000000008</v>
      </c>
      <c r="S627" s="31">
        <f t="shared" ref="S627" si="5996">AVERAGE(I627,M626)</f>
        <v>0.29100000000000004</v>
      </c>
      <c r="T627" s="31">
        <f t="shared" ref="T627" si="5997">AVERAGE(J627,N626)</f>
        <v>0.14150000000000001</v>
      </c>
      <c r="U627" s="31">
        <f t="shared" ref="U627" si="5998">AVERAGE(K627,O626)</f>
        <v>0.22650000000000001</v>
      </c>
      <c r="V627" s="17">
        <f>Q627*Q626/'Advanced - Road'!$S$33</f>
        <v>100.11470360737665</v>
      </c>
      <c r="W627" s="17">
        <f t="shared" ref="W627" si="5999">W626</f>
        <v>100.1167906246896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112</v>
      </c>
      <c r="Z627" s="19">
        <f t="shared" ref="Z627" si="6000">-Z626</f>
        <v>-3</v>
      </c>
      <c r="AA627" s="19">
        <f t="shared" ref="AA627" si="6001">AA626</f>
        <v>221</v>
      </c>
      <c r="AB627" s="4"/>
      <c r="AC627" s="4"/>
      <c r="AD627" s="4">
        <f t="shared" si="5791"/>
        <v>112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0.54700000000000004</v>
      </c>
      <c r="I628" s="32">
        <f>VLOOKUP($C628,'Four Factors - Road'!$B:$O,8,FALSE)</f>
        <v>0.29399999999999998</v>
      </c>
      <c r="J628" s="32">
        <f>VLOOKUP($C628,'Four Factors - Road'!$B:$O,9,FALSE)/100</f>
        <v>0.157</v>
      </c>
      <c r="K628" s="32">
        <f>VLOOKUP($C628,'Four Factors - Road'!$B:$O,10,FALSE)/100</f>
        <v>0.23899999999999999</v>
      </c>
      <c r="L628" s="32">
        <f>VLOOKUP($C628,'Four Factors - Road'!$B:$O,11,FALSE)/100</f>
        <v>0.52300000000000002</v>
      </c>
      <c r="M628" s="32">
        <f>VLOOKUP($C628,'Four Factors - Road'!$B:$O,12,FALSE)</f>
        <v>0.27200000000000002</v>
      </c>
      <c r="N628" s="32">
        <f>VLOOKUP($C628,'Four Factors - Road'!$B:$O,13,FALSE)/100</f>
        <v>0.14699999999999999</v>
      </c>
      <c r="O628" s="32">
        <f>VLOOKUP($C628,'Four Factors - Road'!$B:$O,14,FALSE)/100</f>
        <v>0.23699999999999999</v>
      </c>
      <c r="P628" s="21">
        <f>VLOOKUP($C628,'Advanced - Road'!B:T,18,FALSE)</f>
        <v>101.87</v>
      </c>
      <c r="Q628" s="21">
        <f>(P628+'Advanced - Road'!$S$33)/2</f>
        <v>100.32490467111535</v>
      </c>
      <c r="R628" s="32">
        <f t="shared" ref="R628" si="6003">AVERAGE(H628,L629)</f>
        <v>0.54100000000000004</v>
      </c>
      <c r="S628" s="32">
        <f t="shared" ref="S628" si="6004">AVERAGE(I628,M629)</f>
        <v>0.28549999999999998</v>
      </c>
      <c r="T628" s="32">
        <f t="shared" ref="T628" si="6005">AVERAGE(J628,N629)</f>
        <v>0.15000000000000002</v>
      </c>
      <c r="U628" s="32">
        <f t="shared" ref="U628" si="6006">AVERAGE(K628,O629)</f>
        <v>0.23549999999999999</v>
      </c>
      <c r="V628" s="21">
        <f>Q628*Q629/'Advanced - Home'!$S$33</f>
        <v>101.15487548306334</v>
      </c>
      <c r="W628" s="21">
        <f t="shared" ref="W628" si="6007">AVERAGE(V628:V629)</f>
        <v>101.15276686996864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0.51800000000000002</v>
      </c>
      <c r="I629" s="32">
        <f>VLOOKUP($C629,'Four Factors - Home'!$B:$O,8,FALSE)</f>
        <v>0.26300000000000001</v>
      </c>
      <c r="J629" s="32">
        <f>VLOOKUP($C629,'Four Factors - Home'!$B:$O,9,FALSE)/100</f>
        <v>0.14499999999999999</v>
      </c>
      <c r="K629" s="32">
        <f>VLOOKUP($C629,'Four Factors - Home'!$B:$O,10,FALSE)/100</f>
        <v>0.26100000000000001</v>
      </c>
      <c r="L629" s="32">
        <f>VLOOKUP($C629,'Four Factors - Home'!$B:$O,11,FALSE)/100</f>
        <v>0.53500000000000003</v>
      </c>
      <c r="M629" s="32">
        <f>VLOOKUP($C629,'Four Factors - Home'!$B:$O,12,FALSE)</f>
        <v>0.27700000000000002</v>
      </c>
      <c r="N629" s="32">
        <f>VLOOKUP($C629,'Four Factors - Home'!$B:$O,13,FALSE)/100</f>
        <v>0.14300000000000002</v>
      </c>
      <c r="O629" s="32">
        <f>VLOOKUP($C629,'Four Factors - Home'!$B:$O,14,FALSE)/100</f>
        <v>0.23199999999999998</v>
      </c>
      <c r="P629" s="21">
        <f>VLOOKUP($C629,'Advanced - Home'!B:T,18,FALSE)</f>
        <v>100.41</v>
      </c>
      <c r="Q629" s="21">
        <f>(P629+'Advanced - Home'!$S$33)/2</f>
        <v>99.592845567206865</v>
      </c>
      <c r="R629" s="32">
        <f t="shared" ref="R629" si="6015">AVERAGE(H629,L628)</f>
        <v>0.52049999999999996</v>
      </c>
      <c r="S629" s="32">
        <f t="shared" ref="S629" si="6016">AVERAGE(I629,M628)</f>
        <v>0.26750000000000002</v>
      </c>
      <c r="T629" s="32">
        <f t="shared" ref="T629" si="6017">AVERAGE(J629,N628)</f>
        <v>0.14599999999999999</v>
      </c>
      <c r="U629" s="32">
        <f t="shared" ref="U629" si="6018">AVERAGE(K629,O628)</f>
        <v>0.249</v>
      </c>
      <c r="V629" s="21">
        <f>Q629*Q628/'Advanced - Road'!$S$33</f>
        <v>101.15065825687394</v>
      </c>
      <c r="W629" s="21">
        <f t="shared" ref="W629" si="6019">W628</f>
        <v>101.15276686996864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0.54700000000000004</v>
      </c>
      <c r="I630" s="31">
        <f>VLOOKUP($C630,'Four Factors - Road'!$B:$O,8,FALSE)</f>
        <v>0.29399999999999998</v>
      </c>
      <c r="J630" s="31">
        <f>VLOOKUP($C630,'Four Factors - Road'!$B:$O,9,FALSE)/100</f>
        <v>0.157</v>
      </c>
      <c r="K630" s="31">
        <f>VLOOKUP($C630,'Four Factors - Road'!$B:$O,10,FALSE)/100</f>
        <v>0.23899999999999999</v>
      </c>
      <c r="L630" s="31">
        <f>VLOOKUP($C630,'Four Factors - Road'!$B:$O,11,FALSE)/100</f>
        <v>0.52300000000000002</v>
      </c>
      <c r="M630" s="31">
        <f>VLOOKUP($C630,'Four Factors - Road'!$B:$O,12,FALSE)</f>
        <v>0.27200000000000002</v>
      </c>
      <c r="N630" s="31">
        <f>VLOOKUP($C630,'Four Factors - Road'!$B:$O,13,FALSE)/100</f>
        <v>0.14699999999999999</v>
      </c>
      <c r="O630" s="31">
        <f>VLOOKUP($C630,'Four Factors - Road'!$B:$O,14,FALSE)/100</f>
        <v>0.23699999999999999</v>
      </c>
      <c r="P630" s="17">
        <f>VLOOKUP($C630,'Advanced - Road'!B:T,18,FALSE)</f>
        <v>101.87</v>
      </c>
      <c r="Q630" s="17">
        <f>(P630+'Advanced - Road'!$S$33)/2</f>
        <v>100.32490467111535</v>
      </c>
      <c r="R630" s="31">
        <f t="shared" ref="R630" si="6023">AVERAGE(H630,L631)</f>
        <v>0.51900000000000002</v>
      </c>
      <c r="S630" s="31">
        <f t="shared" ref="S630" si="6024">AVERAGE(I630,M631)</f>
        <v>0.32399999999999995</v>
      </c>
      <c r="T630" s="31">
        <f t="shared" ref="T630" si="6025">AVERAGE(J630,N631)</f>
        <v>0.1555</v>
      </c>
      <c r="U630" s="31">
        <f t="shared" ref="U630" si="6026">AVERAGE(K630,O631)</f>
        <v>0.22549999999999998</v>
      </c>
      <c r="V630" s="17">
        <f>Q630*Q631/'Advanced - Home'!$S$33</f>
        <v>98.788331395149982</v>
      </c>
      <c r="W630" s="17">
        <f t="shared" ref="W630" si="6027">AVERAGE(V630:V631)</f>
        <v>98.786272113595942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108</v>
      </c>
      <c r="Z630" s="19">
        <f t="shared" ref="Z630" si="6028">Y631-Y630</f>
        <v>-2</v>
      </c>
      <c r="AA630" s="19">
        <f t="shared" ref="AA630" si="6029">Y630+Y631</f>
        <v>214</v>
      </c>
      <c r="AB630" s="4">
        <f t="shared" ref="AB630" si="6030">D630-Z630</f>
        <v>2</v>
      </c>
      <c r="AC630" s="4">
        <f t="shared" ref="AC630" si="6031">AA630-E630</f>
        <v>214</v>
      </c>
      <c r="AD630" s="4">
        <f t="shared" si="5791"/>
        <v>108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0.47299999999999998</v>
      </c>
      <c r="I631" s="31">
        <f>VLOOKUP($C631,'Four Factors - Home'!$B:$O,8,FALSE)</f>
        <v>0.30299999999999999</v>
      </c>
      <c r="J631" s="31">
        <f>VLOOKUP($C631,'Four Factors - Home'!$B:$O,9,FALSE)/100</f>
        <v>0.14000000000000001</v>
      </c>
      <c r="K631" s="31">
        <f>VLOOKUP($C631,'Four Factors - Home'!$B:$O,10,FALSE)/100</f>
        <v>0.26500000000000001</v>
      </c>
      <c r="L631" s="31">
        <f>VLOOKUP($C631,'Four Factors - Home'!$B:$O,11,FALSE)/100</f>
        <v>0.49099999999999999</v>
      </c>
      <c r="M631" s="31">
        <f>VLOOKUP($C631,'Four Factors - Home'!$B:$O,12,FALSE)</f>
        <v>0.35399999999999998</v>
      </c>
      <c r="N631" s="31">
        <f>VLOOKUP($C631,'Four Factors - Home'!$B:$O,13,FALSE)/100</f>
        <v>0.154</v>
      </c>
      <c r="O631" s="31">
        <f>VLOOKUP($C631,'Four Factors - Home'!$B:$O,14,FALSE)/100</f>
        <v>0.21199999999999999</v>
      </c>
      <c r="P631" s="17">
        <f>VLOOKUP($C631,'Advanced - Home'!B:T,18,FALSE)</f>
        <v>95.75</v>
      </c>
      <c r="Q631" s="17">
        <f>(P631+'Advanced - Home'!$S$33)/2</f>
        <v>97.262845567206853</v>
      </c>
      <c r="R631" s="31">
        <f t="shared" ref="R631" si="6035">AVERAGE(H631,L630)</f>
        <v>0.498</v>
      </c>
      <c r="S631" s="31">
        <f t="shared" ref="S631" si="6036">AVERAGE(I631,M630)</f>
        <v>0.28749999999999998</v>
      </c>
      <c r="T631" s="31">
        <f t="shared" ref="T631" si="6037">AVERAGE(J631,N630)</f>
        <v>0.14350000000000002</v>
      </c>
      <c r="U631" s="31">
        <f t="shared" ref="U631" si="6038">AVERAGE(K631,O630)</f>
        <v>0.251</v>
      </c>
      <c r="V631" s="17">
        <f>Q631*Q630/'Advanced - Road'!$S$33</f>
        <v>98.784212832041916</v>
      </c>
      <c r="W631" s="17">
        <f t="shared" ref="W631" si="6039">W630</f>
        <v>98.786272113595942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2</v>
      </c>
      <c r="AA631" s="19">
        <f t="shared" ref="AA631" si="6041">AA630</f>
        <v>214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0.54700000000000004</v>
      </c>
      <c r="I632" s="32">
        <f>VLOOKUP($C632,'Four Factors - Road'!$B:$O,8,FALSE)</f>
        <v>0.29399999999999998</v>
      </c>
      <c r="J632" s="32">
        <f>VLOOKUP($C632,'Four Factors - Road'!$B:$O,9,FALSE)/100</f>
        <v>0.157</v>
      </c>
      <c r="K632" s="32">
        <f>VLOOKUP($C632,'Four Factors - Road'!$B:$O,10,FALSE)/100</f>
        <v>0.23899999999999999</v>
      </c>
      <c r="L632" s="32">
        <f>VLOOKUP($C632,'Four Factors - Road'!$B:$O,11,FALSE)/100</f>
        <v>0.52300000000000002</v>
      </c>
      <c r="M632" s="32">
        <f>VLOOKUP($C632,'Four Factors - Road'!$B:$O,12,FALSE)</f>
        <v>0.27200000000000002</v>
      </c>
      <c r="N632" s="32">
        <f>VLOOKUP($C632,'Four Factors - Road'!$B:$O,13,FALSE)/100</f>
        <v>0.14699999999999999</v>
      </c>
      <c r="O632" s="32">
        <f>VLOOKUP($C632,'Four Factors - Road'!$B:$O,14,FALSE)/100</f>
        <v>0.23699999999999999</v>
      </c>
      <c r="P632" s="21">
        <f>VLOOKUP($C632,'Advanced - Road'!B:T,18,FALSE)</f>
        <v>101.87</v>
      </c>
      <c r="Q632" s="21">
        <f>(P632+'Advanced - Road'!$S$33)/2</f>
        <v>100.32490467111535</v>
      </c>
      <c r="R632" s="32">
        <f t="shared" ref="R632" si="6043">AVERAGE(H632,L633)</f>
        <v>0.51900000000000002</v>
      </c>
      <c r="S632" s="32">
        <f t="shared" ref="S632" si="6044">AVERAGE(I632,M633)</f>
        <v>0.27949999999999997</v>
      </c>
      <c r="T632" s="32">
        <f t="shared" ref="T632" si="6045">AVERAGE(J632,N633)</f>
        <v>0.14550000000000002</v>
      </c>
      <c r="U632" s="32">
        <f t="shared" ref="U632" si="6046">AVERAGE(K632,O633)</f>
        <v>0.23249999999999998</v>
      </c>
      <c r="V632" s="21">
        <f>Q632*Q633/'Advanced - Home'!$S$33</f>
        <v>99.920819231211524</v>
      </c>
      <c r="W632" s="21">
        <f t="shared" ref="W632" si="6047">AVERAGE(V632:V633)</f>
        <v>99.918736342503905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2</v>
      </c>
      <c r="AA632" s="23">
        <f t="shared" ref="AA632" si="6049">Y632+Y633</f>
        <v>220</v>
      </c>
      <c r="AB632" s="22">
        <f t="shared" ref="AB632" si="6050">D632-Z632</f>
        <v>-2</v>
      </c>
      <c r="AC632" s="22">
        <f t="shared" ref="AC632" si="6051">AA632-E632</f>
        <v>220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0.53700000000000003</v>
      </c>
      <c r="I633" s="32">
        <f>VLOOKUP($C633,'Four Factors - Home'!$B:$O,8,FALSE)</f>
        <v>0.27100000000000002</v>
      </c>
      <c r="J633" s="32">
        <f>VLOOKUP($C633,'Four Factors - Home'!$B:$O,9,FALSE)/100</f>
        <v>0.13800000000000001</v>
      </c>
      <c r="K633" s="32">
        <f>VLOOKUP($C633,'Four Factors - Home'!$B:$O,10,FALSE)/100</f>
        <v>0.22699999999999998</v>
      </c>
      <c r="L633" s="32">
        <f>VLOOKUP($C633,'Four Factors - Home'!$B:$O,11,FALSE)/100</f>
        <v>0.49099999999999999</v>
      </c>
      <c r="M633" s="32">
        <f>VLOOKUP($C633,'Four Factors - Home'!$B:$O,12,FALSE)</f>
        <v>0.26500000000000001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0.22600000000000001</v>
      </c>
      <c r="P633" s="21">
        <f>VLOOKUP($C633,'Advanced - Home'!B:T,18,FALSE)</f>
        <v>97.98</v>
      </c>
      <c r="Q633" s="21">
        <f>(P633+'Advanced - Home'!$S$33)/2</f>
        <v>98.377845567206862</v>
      </c>
      <c r="R633" s="32">
        <f t="shared" ref="R633" si="6055">AVERAGE(H633,L632)</f>
        <v>0.53</v>
      </c>
      <c r="S633" s="32">
        <f t="shared" ref="S633" si="6056">AVERAGE(I633,M632)</f>
        <v>0.27150000000000002</v>
      </c>
      <c r="T633" s="32">
        <f t="shared" ref="T633" si="6057">AVERAGE(J633,N632)</f>
        <v>0.14250000000000002</v>
      </c>
      <c r="U633" s="32">
        <f t="shared" ref="U633" si="6058">AVERAGE(K633,O632)</f>
        <v>0.23199999999999998</v>
      </c>
      <c r="V633" s="21">
        <f>Q633*Q632/'Advanced - Road'!$S$33</f>
        <v>99.9166534537963</v>
      </c>
      <c r="W633" s="21">
        <f t="shared" ref="W633" si="6059">W632</f>
        <v>99.918736342503905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111</v>
      </c>
      <c r="Z633" s="23">
        <f t="shared" ref="Z633" si="6060">-Z632</f>
        <v>-2</v>
      </c>
      <c r="AA633" s="23">
        <f t="shared" ref="AA633" si="6061">AA632</f>
        <v>220</v>
      </c>
      <c r="AB633" s="22"/>
      <c r="AC633" s="22"/>
      <c r="AD633" s="22">
        <f t="shared" si="5791"/>
        <v>111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0.54700000000000004</v>
      </c>
      <c r="I634" s="31">
        <f>VLOOKUP($C634,'Four Factors - Road'!$B:$O,8,FALSE)</f>
        <v>0.29399999999999998</v>
      </c>
      <c r="J634" s="31">
        <f>VLOOKUP($C634,'Four Factors - Road'!$B:$O,9,FALSE)/100</f>
        <v>0.157</v>
      </c>
      <c r="K634" s="31">
        <f>VLOOKUP($C634,'Four Factors - Road'!$B:$O,10,FALSE)/100</f>
        <v>0.23899999999999999</v>
      </c>
      <c r="L634" s="31">
        <f>VLOOKUP($C634,'Four Factors - Road'!$B:$O,11,FALSE)/100</f>
        <v>0.52300000000000002</v>
      </c>
      <c r="M634" s="31">
        <f>VLOOKUP($C634,'Four Factors - Road'!$B:$O,12,FALSE)</f>
        <v>0.27200000000000002</v>
      </c>
      <c r="N634" s="31">
        <f>VLOOKUP($C634,'Four Factors - Road'!$B:$O,13,FALSE)/100</f>
        <v>0.14699999999999999</v>
      </c>
      <c r="O634" s="31">
        <f>VLOOKUP($C634,'Four Factors - Road'!$B:$O,14,FALSE)/100</f>
        <v>0.23699999999999999</v>
      </c>
      <c r="P634" s="17">
        <f>VLOOKUP($C634,'Advanced - Road'!B:T,18,FALSE)</f>
        <v>101.87</v>
      </c>
      <c r="Q634" s="17">
        <f>(P634+'Advanced - Road'!$S$33)/2</f>
        <v>100.32490467111535</v>
      </c>
      <c r="R634" s="31">
        <f t="shared" ref="R634" si="6063">AVERAGE(H634,L635)</f>
        <v>0.53400000000000003</v>
      </c>
      <c r="S634" s="31">
        <f t="shared" ref="S634" si="6064">AVERAGE(I634,M635)</f>
        <v>0.29549999999999998</v>
      </c>
      <c r="T634" s="31">
        <f t="shared" ref="T634" si="6065">AVERAGE(J634,N635)</f>
        <v>0.16</v>
      </c>
      <c r="U634" s="31">
        <f t="shared" ref="U634" si="6066">AVERAGE(K634,O635)</f>
        <v>0.23649999999999999</v>
      </c>
      <c r="V634" s="17">
        <f>Q634*Q635/'Advanced - Home'!$S$33</f>
        <v>99.915740810422022</v>
      </c>
      <c r="W634" s="17">
        <f t="shared" ref="W634" si="6067">AVERAGE(V634:V635)</f>
        <v>99.913658027576091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110</v>
      </c>
      <c r="Z634" s="19">
        <f t="shared" ref="Z634" si="6068">Y635-Y634</f>
        <v>0</v>
      </c>
      <c r="AA634" s="19">
        <f t="shared" ref="AA634" si="6069">Y634+Y635</f>
        <v>220</v>
      </c>
      <c r="AB634" s="4">
        <f t="shared" ref="AB634" si="6070">D634-Z634</f>
        <v>0</v>
      </c>
      <c r="AC634" s="4">
        <f t="shared" ref="AC634" si="6071">AA634-E634</f>
        <v>220</v>
      </c>
      <c r="AD634" s="4">
        <f t="shared" si="5791"/>
        <v>110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0.53400000000000003</v>
      </c>
      <c r="I635" s="31">
        <f>VLOOKUP($C635,'Four Factors - Home'!$B:$O,8,FALSE)</f>
        <v>0.30099999999999999</v>
      </c>
      <c r="J635" s="31">
        <f>VLOOKUP($C635,'Four Factors - Home'!$B:$O,9,FALSE)/100</f>
        <v>0.14199999999999999</v>
      </c>
      <c r="K635" s="31">
        <f>VLOOKUP($C635,'Four Factors - Home'!$B:$O,10,FALSE)/100</f>
        <v>0.214</v>
      </c>
      <c r="L635" s="31">
        <f>VLOOKUP($C635,'Four Factors - Home'!$B:$O,11,FALSE)/100</f>
        <v>0.52100000000000002</v>
      </c>
      <c r="M635" s="31">
        <f>VLOOKUP($C635,'Four Factors - Home'!$B:$O,12,FALSE)</f>
        <v>0.29699999999999999</v>
      </c>
      <c r="N635" s="31">
        <f>VLOOKUP($C635,'Four Factors - Home'!$B:$O,13,FALSE)/100</f>
        <v>0.16300000000000001</v>
      </c>
      <c r="O635" s="31">
        <f>VLOOKUP($C635,'Four Factors - Home'!$B:$O,14,FALSE)/100</f>
        <v>0.23399999999999999</v>
      </c>
      <c r="P635" s="17">
        <f>VLOOKUP($C635,'Advanced - Home'!B:T,18,FALSE)</f>
        <v>97.97</v>
      </c>
      <c r="Q635" s="17">
        <f>(P635+'Advanced - Home'!$S$33)/2</f>
        <v>98.372845567206866</v>
      </c>
      <c r="R635" s="31">
        <f t="shared" ref="R635" si="6075">AVERAGE(H635,L634)</f>
        <v>0.52849999999999997</v>
      </c>
      <c r="S635" s="31">
        <f t="shared" ref="S635" si="6076">AVERAGE(I635,M634)</f>
        <v>0.28649999999999998</v>
      </c>
      <c r="T635" s="31">
        <f t="shared" ref="T635" si="6077">AVERAGE(J635,N634)</f>
        <v>0.14449999999999999</v>
      </c>
      <c r="U635" s="31">
        <f t="shared" ref="U635" si="6078">AVERAGE(K635,O634)</f>
        <v>0.22549999999999998</v>
      </c>
      <c r="V635" s="17">
        <f>Q635*Q634/'Advanced - Road'!$S$33</f>
        <v>99.911575244730159</v>
      </c>
      <c r="W635" s="17">
        <f t="shared" ref="W635" si="6079">W634</f>
        <v>99.913658027576091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110</v>
      </c>
      <c r="Z635" s="19">
        <f t="shared" ref="Z635" si="6080">-Z634</f>
        <v>0</v>
      </c>
      <c r="AA635" s="19">
        <f t="shared" ref="AA635" si="6081">AA634</f>
        <v>220</v>
      </c>
      <c r="AB635" s="4"/>
      <c r="AC635" s="4"/>
      <c r="AD635" s="4">
        <f t="shared" si="5791"/>
        <v>110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0.54700000000000004</v>
      </c>
      <c r="I636" s="32">
        <f>VLOOKUP($C636,'Four Factors - Road'!$B:$O,8,FALSE)</f>
        <v>0.29399999999999998</v>
      </c>
      <c r="J636" s="32">
        <f>VLOOKUP($C636,'Four Factors - Road'!$B:$O,9,FALSE)/100</f>
        <v>0.157</v>
      </c>
      <c r="K636" s="32">
        <f>VLOOKUP($C636,'Four Factors - Road'!$B:$O,10,FALSE)/100</f>
        <v>0.23899999999999999</v>
      </c>
      <c r="L636" s="32">
        <f>VLOOKUP($C636,'Four Factors - Road'!$B:$O,11,FALSE)/100</f>
        <v>0.52300000000000002</v>
      </c>
      <c r="M636" s="32">
        <f>VLOOKUP($C636,'Four Factors - Road'!$B:$O,12,FALSE)</f>
        <v>0.27200000000000002</v>
      </c>
      <c r="N636" s="32">
        <f>VLOOKUP($C636,'Four Factors - Road'!$B:$O,13,FALSE)/100</f>
        <v>0.14699999999999999</v>
      </c>
      <c r="O636" s="32">
        <f>VLOOKUP($C636,'Four Factors - Road'!$B:$O,14,FALSE)/100</f>
        <v>0.23699999999999999</v>
      </c>
      <c r="P636" s="21">
        <f>VLOOKUP($C636,'Advanced - Road'!B:T,18,FALSE)</f>
        <v>101.87</v>
      </c>
      <c r="Q636" s="21">
        <f>(P636+'Advanced - Road'!$S$33)/2</f>
        <v>100.32490467111535</v>
      </c>
      <c r="R636" s="32">
        <f t="shared" ref="R636" si="6083">AVERAGE(H636,L637)</f>
        <v>0.53649999999999998</v>
      </c>
      <c r="S636" s="32">
        <f t="shared" ref="S636" si="6084">AVERAGE(I636,M637)</f>
        <v>0.28300000000000003</v>
      </c>
      <c r="T636" s="32">
        <f t="shared" ref="T636" si="6085">AVERAGE(J636,N637)</f>
        <v>0.1545</v>
      </c>
      <c r="U636" s="32">
        <f t="shared" ref="U636" si="6086">AVERAGE(K636,O637)</f>
        <v>0.22799999999999998</v>
      </c>
      <c r="V636" s="21">
        <f>Q636*Q637/'Advanced - Home'!$S$33</f>
        <v>99.326643998838435</v>
      </c>
      <c r="W636" s="21">
        <f t="shared" ref="W636" si="6087">AVERAGE(V636:V637)</f>
        <v>99.324573495946822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0.29299999999999998</v>
      </c>
      <c r="J637" s="32">
        <f>VLOOKUP($C637,'Four Factors - Home'!$B:$O,9,FALSE)/100</f>
        <v>0.14899999999999999</v>
      </c>
      <c r="K637" s="32">
        <f>VLOOKUP($C637,'Four Factors - Home'!$B:$O,10,FALSE)/100</f>
        <v>0.27100000000000002</v>
      </c>
      <c r="L637" s="32">
        <f>VLOOKUP($C637,'Four Factors - Home'!$B:$O,11,FALSE)/100</f>
        <v>0.52600000000000002</v>
      </c>
      <c r="M637" s="32">
        <f>VLOOKUP($C637,'Four Factors - Home'!$B:$O,12,FALSE)</f>
        <v>0.27200000000000002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96.81</v>
      </c>
      <c r="Q637" s="21">
        <f>(P637+'Advanced - Home'!$S$33)/2</f>
        <v>97.792845567206854</v>
      </c>
      <c r="R637" s="32">
        <f t="shared" ref="R637" si="6095">AVERAGE(H637,L636)</f>
        <v>0.52350000000000008</v>
      </c>
      <c r="S637" s="32">
        <f t="shared" ref="S637" si="6096">AVERAGE(I637,M636)</f>
        <v>0.28249999999999997</v>
      </c>
      <c r="T637" s="32">
        <f t="shared" ref="T637" si="6097">AVERAGE(J637,N636)</f>
        <v>0.14799999999999999</v>
      </c>
      <c r="U637" s="32">
        <f t="shared" ref="U637" si="6098">AVERAGE(K637,O636)</f>
        <v>0.254</v>
      </c>
      <c r="V637" s="21">
        <f>Q637*Q636/'Advanced - Road'!$S$33</f>
        <v>99.32250299305521</v>
      </c>
      <c r="W637" s="21">
        <f t="shared" ref="W637" si="6099">W636</f>
        <v>99.324573495946822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0.54700000000000004</v>
      </c>
      <c r="I638" s="31">
        <f>VLOOKUP($C638,'Four Factors - Road'!$B:$O,8,FALSE)</f>
        <v>0.29399999999999998</v>
      </c>
      <c r="J638" s="31">
        <f>VLOOKUP($C638,'Four Factors - Road'!$B:$O,9,FALSE)/100</f>
        <v>0.157</v>
      </c>
      <c r="K638" s="31">
        <f>VLOOKUP($C638,'Four Factors - Road'!$B:$O,10,FALSE)/100</f>
        <v>0.23899999999999999</v>
      </c>
      <c r="L638" s="31">
        <f>VLOOKUP($C638,'Four Factors - Road'!$B:$O,11,FALSE)/100</f>
        <v>0.52300000000000002</v>
      </c>
      <c r="M638" s="31">
        <f>VLOOKUP($C638,'Four Factors - Road'!$B:$O,12,FALSE)</f>
        <v>0.27200000000000002</v>
      </c>
      <c r="N638" s="31">
        <f>VLOOKUP($C638,'Four Factors - Road'!$B:$O,13,FALSE)/100</f>
        <v>0.14699999999999999</v>
      </c>
      <c r="O638" s="31">
        <f>VLOOKUP($C638,'Four Factors - Road'!$B:$O,14,FALSE)/100</f>
        <v>0.23699999999999999</v>
      </c>
      <c r="P638" s="17">
        <f>VLOOKUP($C638,'Advanced - Road'!B:T,18,FALSE)</f>
        <v>101.87</v>
      </c>
      <c r="Q638" s="17">
        <f>(P638+'Advanced - Road'!$S$33)/2</f>
        <v>100.32490467111535</v>
      </c>
      <c r="R638" s="31">
        <f t="shared" ref="R638" si="6103">AVERAGE(H638,L639)</f>
        <v>0.52449999999999997</v>
      </c>
      <c r="S638" s="31">
        <f t="shared" ref="S638" si="6104">AVERAGE(I638,M639)</f>
        <v>0.27</v>
      </c>
      <c r="T638" s="31">
        <f t="shared" ref="T638" si="6105">AVERAGE(J638,N639)</f>
        <v>0.14500000000000002</v>
      </c>
      <c r="U638" s="31">
        <f t="shared" ref="U638" si="6106">AVERAGE(K638,O639)</f>
        <v>0.23049999999999998</v>
      </c>
      <c r="V638" s="17">
        <f>Q638*Q639/'Advanced - Home'!$S$33</f>
        <v>101.21581653253749</v>
      </c>
      <c r="W638" s="17">
        <f t="shared" ref="W638" si="6107">AVERAGE(V638:V639)</f>
        <v>101.21370664910269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0.50900000000000001</v>
      </c>
      <c r="I639" s="31">
        <f>VLOOKUP($C639,'Four Factors - Home'!$B:$O,8,FALSE)</f>
        <v>0.26100000000000001</v>
      </c>
      <c r="J639" s="31">
        <f>VLOOKUP($C639,'Four Factors - Home'!$B:$O,9,FALSE)/100</f>
        <v>0.12300000000000001</v>
      </c>
      <c r="K639" s="31">
        <f>VLOOKUP($C639,'Four Factors - Home'!$B:$O,10,FALSE)/100</f>
        <v>0.184</v>
      </c>
      <c r="L639" s="31">
        <f>VLOOKUP($C639,'Four Factors - Home'!$B:$O,11,FALSE)/100</f>
        <v>0.502</v>
      </c>
      <c r="M639" s="31">
        <f>VLOOKUP($C639,'Four Factors - Home'!$B:$O,12,FALSE)</f>
        <v>0.246</v>
      </c>
      <c r="N639" s="31">
        <f>VLOOKUP($C639,'Four Factors - Home'!$B:$O,13,FALSE)/100</f>
        <v>0.13300000000000001</v>
      </c>
      <c r="O639" s="31">
        <f>VLOOKUP($C639,'Four Factors - Home'!$B:$O,14,FALSE)/100</f>
        <v>0.222</v>
      </c>
      <c r="P639" s="17">
        <f>VLOOKUP($C639,'Advanced - Home'!B:T,18,FALSE)</f>
        <v>100.53</v>
      </c>
      <c r="Q639" s="17">
        <f>(P639+'Advanced - Home'!$S$33)/2</f>
        <v>99.652845567206867</v>
      </c>
      <c r="R639" s="31">
        <f t="shared" ref="R639" si="6115">AVERAGE(H639,L638)</f>
        <v>0.51600000000000001</v>
      </c>
      <c r="S639" s="31">
        <f t="shared" ref="S639" si="6116">AVERAGE(I639,M638)</f>
        <v>0.26650000000000001</v>
      </c>
      <c r="T639" s="31">
        <f t="shared" ref="T639" si="6117">AVERAGE(J639,N638)</f>
        <v>0.13500000000000001</v>
      </c>
      <c r="U639" s="31">
        <f t="shared" ref="U639" si="6118">AVERAGE(K639,O638)</f>
        <v>0.21049999999999999</v>
      </c>
      <c r="V639" s="17">
        <f>Q639*Q638/'Advanced - Road'!$S$33</f>
        <v>101.21159676566789</v>
      </c>
      <c r="W639" s="17">
        <f t="shared" ref="W639" si="6119">W638</f>
        <v>101.21370664910269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0.54700000000000004</v>
      </c>
      <c r="I640" s="32">
        <f>VLOOKUP($C640,'Four Factors - Road'!$B:$O,8,FALSE)</f>
        <v>0.29399999999999998</v>
      </c>
      <c r="J640" s="32">
        <f>VLOOKUP($C640,'Four Factors - Road'!$B:$O,9,FALSE)/100</f>
        <v>0.157</v>
      </c>
      <c r="K640" s="32">
        <f>VLOOKUP($C640,'Four Factors - Road'!$B:$O,10,FALSE)/100</f>
        <v>0.23899999999999999</v>
      </c>
      <c r="L640" s="32">
        <f>VLOOKUP($C640,'Four Factors - Road'!$B:$O,11,FALSE)/100</f>
        <v>0.52300000000000002</v>
      </c>
      <c r="M640" s="32">
        <f>VLOOKUP($C640,'Four Factors - Road'!$B:$O,12,FALSE)</f>
        <v>0.27200000000000002</v>
      </c>
      <c r="N640" s="32">
        <f>VLOOKUP($C640,'Four Factors - Road'!$B:$O,13,FALSE)/100</f>
        <v>0.14699999999999999</v>
      </c>
      <c r="O640" s="32">
        <f>VLOOKUP($C640,'Four Factors - Road'!$B:$O,14,FALSE)/100</f>
        <v>0.23699999999999999</v>
      </c>
      <c r="P640" s="21">
        <f>VLOOKUP($C640,'Advanced - Road'!B:T,18,FALSE)</f>
        <v>101.87</v>
      </c>
      <c r="Q640" s="21">
        <f>(P640+'Advanced - Road'!$S$33)/2</f>
        <v>100.32490467111535</v>
      </c>
      <c r="R640" s="32">
        <f t="shared" ref="R640" si="6123">AVERAGE(H640,L641)</f>
        <v>0.52649999999999997</v>
      </c>
      <c r="S640" s="32">
        <f t="shared" ref="S640" si="6124">AVERAGE(I640,M641)</f>
        <v>0.27949999999999997</v>
      </c>
      <c r="T640" s="32">
        <f t="shared" ref="T640" si="6125">AVERAGE(J640,N641)</f>
        <v>0.14350000000000002</v>
      </c>
      <c r="U640" s="32">
        <f t="shared" ref="U640" si="6126">AVERAGE(K640,O641)</f>
        <v>0.254</v>
      </c>
      <c r="V640" s="21">
        <f>Q640*Q641/'Advanced - Home'!$S$33</f>
        <v>99.996995543054211</v>
      </c>
      <c r="W640" s="21">
        <f t="shared" ref="W640" si="6127">AVERAGE(V640:V641)</f>
        <v>99.99491106642148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-3</v>
      </c>
      <c r="AA640" s="23">
        <f t="shared" ref="AA640" si="6129">Y640+Y641</f>
        <v>221</v>
      </c>
      <c r="AB640" s="22">
        <f t="shared" ref="AB640" si="6130">D640-Z640</f>
        <v>3</v>
      </c>
      <c r="AC640" s="22">
        <f t="shared" ref="AC640" si="6131">AA640-E640</f>
        <v>221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0.51700000000000002</v>
      </c>
      <c r="I641" s="32">
        <f>VLOOKUP($C641,'Four Factors - Home'!$B:$O,8,FALSE)</f>
        <v>0.23</v>
      </c>
      <c r="J641" s="32">
        <f>VLOOKUP($C641,'Four Factors - Home'!$B:$O,9,FALSE)/100</f>
        <v>0.14300000000000002</v>
      </c>
      <c r="K641" s="32">
        <f>VLOOKUP($C641,'Four Factors - Home'!$B:$O,10,FALSE)/100</f>
        <v>0.26700000000000002</v>
      </c>
      <c r="L641" s="32">
        <f>VLOOKUP($C641,'Four Factors - Home'!$B:$O,11,FALSE)/100</f>
        <v>0.50600000000000001</v>
      </c>
      <c r="M641" s="32">
        <f>VLOOKUP($C641,'Four Factors - Home'!$B:$O,12,FALSE)</f>
        <v>0.26500000000000001</v>
      </c>
      <c r="N641" s="32">
        <f>VLOOKUP($C641,'Four Factors - Home'!$B:$O,13,FALSE)/100</f>
        <v>0.13</v>
      </c>
      <c r="O641" s="32">
        <f>VLOOKUP($C641,'Four Factors - Home'!$B:$O,14,FALSE)/100</f>
        <v>0.26899999999999996</v>
      </c>
      <c r="P641" s="21">
        <f>VLOOKUP($C641,'Advanced - Home'!B:T,18,FALSE)</f>
        <v>98.13</v>
      </c>
      <c r="Q641" s="21">
        <f>(P641+'Advanced - Home'!$S$33)/2</f>
        <v>98.45284556720685</v>
      </c>
      <c r="R641" s="32">
        <f t="shared" ref="R641" si="6135">AVERAGE(H641,L640)</f>
        <v>0.52</v>
      </c>
      <c r="S641" s="32">
        <f t="shared" ref="S641" si="6136">AVERAGE(I641,M640)</f>
        <v>0.251</v>
      </c>
      <c r="T641" s="32">
        <f t="shared" ref="T641" si="6137">AVERAGE(J641,N640)</f>
        <v>0.14500000000000002</v>
      </c>
      <c r="U641" s="32">
        <f t="shared" ref="U641" si="6138">AVERAGE(K641,O640)</f>
        <v>0.252</v>
      </c>
      <c r="V641" s="21">
        <f>Q641*Q640/'Advanced - Road'!$S$33</f>
        <v>99.992826589788734</v>
      </c>
      <c r="W641" s="21">
        <f t="shared" ref="W641" si="6139">W640</f>
        <v>99.99491106642148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109</v>
      </c>
      <c r="Z641" s="23">
        <f t="shared" ref="Z641" si="6140">-Z640</f>
        <v>3</v>
      </c>
      <c r="AA641" s="23">
        <f t="shared" ref="AA641" si="6141">AA640</f>
        <v>221</v>
      </c>
      <c r="AB641" s="22"/>
      <c r="AC641" s="22"/>
      <c r="AD641" s="22">
        <f t="shared" si="5791"/>
        <v>109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0.54700000000000004</v>
      </c>
      <c r="I642" s="31">
        <f>VLOOKUP($C642,'Four Factors - Road'!$B:$O,8,FALSE)</f>
        <v>0.29399999999999998</v>
      </c>
      <c r="J642" s="31">
        <f>VLOOKUP($C642,'Four Factors - Road'!$B:$O,9,FALSE)/100</f>
        <v>0.157</v>
      </c>
      <c r="K642" s="31">
        <f>VLOOKUP($C642,'Four Factors - Road'!$B:$O,10,FALSE)/100</f>
        <v>0.23899999999999999</v>
      </c>
      <c r="L642" s="31">
        <f>VLOOKUP($C642,'Four Factors - Road'!$B:$O,11,FALSE)/100</f>
        <v>0.52300000000000002</v>
      </c>
      <c r="M642" s="31">
        <f>VLOOKUP($C642,'Four Factors - Road'!$B:$O,12,FALSE)</f>
        <v>0.27200000000000002</v>
      </c>
      <c r="N642" s="31">
        <f>VLOOKUP($C642,'Four Factors - Road'!$B:$O,13,FALSE)/100</f>
        <v>0.14699999999999999</v>
      </c>
      <c r="O642" s="31">
        <f>VLOOKUP($C642,'Four Factors - Road'!$B:$O,14,FALSE)/100</f>
        <v>0.23699999999999999</v>
      </c>
      <c r="P642" s="17">
        <f>VLOOKUP($C642,'Advanced - Road'!B:T,18,FALSE)</f>
        <v>101.87</v>
      </c>
      <c r="Q642" s="17">
        <f>(P642+'Advanced - Road'!$S$33)/2</f>
        <v>100.32490467111535</v>
      </c>
      <c r="R642" s="31">
        <f t="shared" ref="R642" si="6143">AVERAGE(H642,L643)</f>
        <v>0.52350000000000008</v>
      </c>
      <c r="S642" s="31">
        <f t="shared" ref="S642" si="6144">AVERAGE(I642,M643)</f>
        <v>0.28200000000000003</v>
      </c>
      <c r="T642" s="31">
        <f t="shared" ref="T642" si="6145">AVERAGE(J642,N643)</f>
        <v>0.14600000000000002</v>
      </c>
      <c r="U642" s="31">
        <f t="shared" ref="U642" si="6146">AVERAGE(K642,O643)</f>
        <v>0.23149999999999998</v>
      </c>
      <c r="V642" s="17">
        <f>Q642*Q643/'Advanced - Home'!$S$33</f>
        <v>101.12948337911575</v>
      </c>
      <c r="W642" s="17">
        <f t="shared" ref="W642" si="6147">AVERAGE(V642:V643)</f>
        <v>101.12737529532944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0.52</v>
      </c>
      <c r="I643" s="31">
        <f>VLOOKUP($C643,'Four Factors - Home'!$B:$O,8,FALSE)</f>
        <v>0.30199999999999999</v>
      </c>
      <c r="J643" s="31">
        <f>VLOOKUP($C643,'Four Factors - Home'!$B:$O,9,FALSE)/100</f>
        <v>0.14599999999999999</v>
      </c>
      <c r="K643" s="31">
        <f>VLOOKUP($C643,'Four Factors - Home'!$B:$O,10,FALSE)/100</f>
        <v>0.27300000000000002</v>
      </c>
      <c r="L643" s="31">
        <f>VLOOKUP($C643,'Four Factors - Home'!$B:$O,11,FALSE)/100</f>
        <v>0.5</v>
      </c>
      <c r="M643" s="31">
        <f>VLOOKUP($C643,'Four Factors - Home'!$B:$O,12,FALSE)</f>
        <v>0.27</v>
      </c>
      <c r="N643" s="31">
        <f>VLOOKUP($C643,'Four Factors - Home'!$B:$O,13,FALSE)/100</f>
        <v>0.13500000000000001</v>
      </c>
      <c r="O643" s="31">
        <f>VLOOKUP($C643,'Four Factors - Home'!$B:$O,14,FALSE)/100</f>
        <v>0.22399999999999998</v>
      </c>
      <c r="P643" s="17">
        <f>VLOOKUP($C643,'Advanced - Home'!B:T,18,FALSE)</f>
        <v>100.36</v>
      </c>
      <c r="Q643" s="17">
        <f>(P643+'Advanced - Home'!$S$33)/2</f>
        <v>99.567845567206859</v>
      </c>
      <c r="R643" s="31">
        <f t="shared" ref="R643" si="6155">AVERAGE(H643,L642)</f>
        <v>0.52150000000000007</v>
      </c>
      <c r="S643" s="31">
        <f t="shared" ref="S643" si="6156">AVERAGE(I643,M642)</f>
        <v>0.28700000000000003</v>
      </c>
      <c r="T643" s="31">
        <f t="shared" ref="T643" si="6157">AVERAGE(J643,N642)</f>
        <v>0.14649999999999999</v>
      </c>
      <c r="U643" s="31">
        <f t="shared" ref="U643" si="6158">AVERAGE(K643,O642)</f>
        <v>0.255</v>
      </c>
      <c r="V643" s="17">
        <f>Q643*Q642/'Advanced - Road'!$S$33</f>
        <v>101.12526721154312</v>
      </c>
      <c r="W643" s="17">
        <f t="shared" ref="W643" si="6159">W642</f>
        <v>101.12737529532944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0.54700000000000004</v>
      </c>
      <c r="I644" s="32">
        <f>VLOOKUP($C644,'Four Factors - Road'!$B:$O,8,FALSE)</f>
        <v>0.29399999999999998</v>
      </c>
      <c r="J644" s="32">
        <f>VLOOKUP($C644,'Four Factors - Road'!$B:$O,9,FALSE)/100</f>
        <v>0.157</v>
      </c>
      <c r="K644" s="32">
        <f>VLOOKUP($C644,'Four Factors - Road'!$B:$O,10,FALSE)/100</f>
        <v>0.23899999999999999</v>
      </c>
      <c r="L644" s="32">
        <f>VLOOKUP($C644,'Four Factors - Road'!$B:$O,11,FALSE)/100</f>
        <v>0.52300000000000002</v>
      </c>
      <c r="M644" s="32">
        <f>VLOOKUP($C644,'Four Factors - Road'!$B:$O,12,FALSE)</f>
        <v>0.27200000000000002</v>
      </c>
      <c r="N644" s="32">
        <f>VLOOKUP($C644,'Four Factors - Road'!$B:$O,13,FALSE)/100</f>
        <v>0.14699999999999999</v>
      </c>
      <c r="O644" s="32">
        <f>VLOOKUP($C644,'Four Factors - Road'!$B:$O,14,FALSE)/100</f>
        <v>0.23699999999999999</v>
      </c>
      <c r="P644" s="21">
        <f>VLOOKUP($C644,'Advanced - Road'!B:T,18,FALSE)</f>
        <v>101.87</v>
      </c>
      <c r="Q644" s="21">
        <f>(P644+'Advanced - Road'!$S$33)/2</f>
        <v>100.32490467111535</v>
      </c>
      <c r="R644" s="32">
        <f t="shared" ref="R644" si="6163">AVERAGE(H644,L645)</f>
        <v>0.52750000000000008</v>
      </c>
      <c r="S644" s="32">
        <f t="shared" ref="S644" si="6164">AVERAGE(I644,M645)</f>
        <v>0.28200000000000003</v>
      </c>
      <c r="T644" s="32">
        <f t="shared" ref="T644" si="6165">AVERAGE(J644,N645)</f>
        <v>0.14750000000000002</v>
      </c>
      <c r="U644" s="32">
        <f t="shared" ref="U644" si="6166">AVERAGE(K644,O645)</f>
        <v>0.23349999999999999</v>
      </c>
      <c r="V644" s="21">
        <f>Q644*Q645/'Advanced - Home'!$S$33</f>
        <v>99.753231345157587</v>
      </c>
      <c r="W644" s="21">
        <f t="shared" ref="W644" si="6167">AVERAGE(V644:V645)</f>
        <v>99.751151949885269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-3</v>
      </c>
      <c r="AA644" s="23">
        <f t="shared" ref="AA644" si="6169">Y644+Y645</f>
        <v>217</v>
      </c>
      <c r="AB644" s="22">
        <f t="shared" ref="AB644" si="6170">D644-Z644</f>
        <v>3</v>
      </c>
      <c r="AC644" s="22">
        <f t="shared" ref="AC644" si="6171">AA644-E644</f>
        <v>217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0.47499999999999998</v>
      </c>
      <c r="I645" s="32">
        <f>VLOOKUP($C645,'Four Factors - Home'!$B:$O,8,FALSE)</f>
        <v>0.26700000000000002</v>
      </c>
      <c r="J645" s="32">
        <f>VLOOKUP($C645,'Four Factors - Home'!$B:$O,9,FALSE)/100</f>
        <v>0.13100000000000001</v>
      </c>
      <c r="K645" s="32">
        <f>VLOOKUP($C645,'Four Factors - Home'!$B:$O,10,FALSE)/100</f>
        <v>0.23199999999999998</v>
      </c>
      <c r="L645" s="32">
        <f>VLOOKUP($C645,'Four Factors - Home'!$B:$O,11,FALSE)/100</f>
        <v>0.50800000000000001</v>
      </c>
      <c r="M645" s="32">
        <f>VLOOKUP($C645,'Four Factors - Home'!$B:$O,12,FALSE)</f>
        <v>0.27</v>
      </c>
      <c r="N645" s="32">
        <f>VLOOKUP($C645,'Four Factors - Home'!$B:$O,13,FALSE)/100</f>
        <v>0.13800000000000001</v>
      </c>
      <c r="O645" s="32">
        <f>VLOOKUP($C645,'Four Factors - Home'!$B:$O,14,FALSE)/100</f>
        <v>0.22800000000000001</v>
      </c>
      <c r="P645" s="21">
        <f>VLOOKUP($C645,'Advanced - Home'!B:T,18,FALSE)</f>
        <v>97.65</v>
      </c>
      <c r="Q645" s="21">
        <f>(P645+'Advanced - Home'!$S$33)/2</f>
        <v>98.21284556720687</v>
      </c>
      <c r="R645" s="32">
        <f t="shared" ref="R645" si="6175">AVERAGE(H645,L644)</f>
        <v>0.499</v>
      </c>
      <c r="S645" s="32">
        <f t="shared" ref="S645" si="6176">AVERAGE(I645,M644)</f>
        <v>0.26950000000000002</v>
      </c>
      <c r="T645" s="32">
        <f t="shared" ref="T645" si="6177">AVERAGE(J645,N644)</f>
        <v>0.13900000000000001</v>
      </c>
      <c r="U645" s="32">
        <f t="shared" ref="U645" si="6178">AVERAGE(K645,O644)</f>
        <v>0.23449999999999999</v>
      </c>
      <c r="V645" s="21">
        <f>Q645*Q644/'Advanced - Road'!$S$33</f>
        <v>99.749072554612937</v>
      </c>
      <c r="W645" s="21">
        <f t="shared" ref="W645" si="6179">W644</f>
        <v>99.751151949885269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107</v>
      </c>
      <c r="Z645" s="23">
        <f t="shared" ref="Z645" si="6180">-Z644</f>
        <v>3</v>
      </c>
      <c r="AA645" s="23">
        <f t="shared" ref="AA645" si="6181">AA644</f>
        <v>217</v>
      </c>
      <c r="AB645" s="22"/>
      <c r="AC645" s="22"/>
      <c r="AD645" s="22">
        <f t="shared" si="5791"/>
        <v>107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0.54700000000000004</v>
      </c>
      <c r="I646" s="31">
        <f>VLOOKUP($C646,'Four Factors - Road'!$B:$O,8,FALSE)</f>
        <v>0.29399999999999998</v>
      </c>
      <c r="J646" s="31">
        <f>VLOOKUP($C646,'Four Factors - Road'!$B:$O,9,FALSE)/100</f>
        <v>0.157</v>
      </c>
      <c r="K646" s="31">
        <f>VLOOKUP($C646,'Four Factors - Road'!$B:$O,10,FALSE)/100</f>
        <v>0.23899999999999999</v>
      </c>
      <c r="L646" s="31">
        <f>VLOOKUP($C646,'Four Factors - Road'!$B:$O,11,FALSE)/100</f>
        <v>0.52300000000000002</v>
      </c>
      <c r="M646" s="31">
        <f>VLOOKUP($C646,'Four Factors - Road'!$B:$O,12,FALSE)</f>
        <v>0.27200000000000002</v>
      </c>
      <c r="N646" s="31">
        <f>VLOOKUP($C646,'Four Factors - Road'!$B:$O,13,FALSE)/100</f>
        <v>0.14699999999999999</v>
      </c>
      <c r="O646" s="31">
        <f>VLOOKUP($C646,'Four Factors - Road'!$B:$O,14,FALSE)/100</f>
        <v>0.23699999999999999</v>
      </c>
      <c r="P646" s="17">
        <f>VLOOKUP($C646,'Advanced - Road'!B:T,18,FALSE)</f>
        <v>101.87</v>
      </c>
      <c r="Q646" s="17">
        <f>(P646+'Advanced - Road'!$S$33)/2</f>
        <v>100.32490467111535</v>
      </c>
      <c r="R646" s="31">
        <f t="shared" ref="R646" si="6183">AVERAGE(H646,L647)</f>
        <v>0.52</v>
      </c>
      <c r="S646" s="31">
        <f t="shared" ref="S646" si="6184">AVERAGE(I646,M647)</f>
        <v>0.30249999999999999</v>
      </c>
      <c r="T646" s="31">
        <f t="shared" ref="T646" si="6185">AVERAGE(J646,N647)</f>
        <v>0.15000000000000002</v>
      </c>
      <c r="U646" s="31">
        <f t="shared" ref="U646" si="6186">AVERAGE(K646,O647)</f>
        <v>0.23549999999999999</v>
      </c>
      <c r="V646" s="17">
        <f>Q646*Q647/'Advanced - Home'!$S$33</f>
        <v>101.29707126516969</v>
      </c>
      <c r="W646" s="17">
        <f t="shared" ref="W646" si="6187">AVERAGE(V646:V647)</f>
        <v>101.29495968794809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0.50900000000000001</v>
      </c>
      <c r="I647" s="31">
        <f>VLOOKUP($C647,'Four Factors - Home'!$B:$O,8,FALSE)</f>
        <v>0.26500000000000001</v>
      </c>
      <c r="J647" s="31">
        <f>VLOOKUP($C647,'Four Factors - Home'!$B:$O,9,FALSE)/100</f>
        <v>0.16500000000000001</v>
      </c>
      <c r="K647" s="31">
        <f>VLOOKUP($C647,'Four Factors - Home'!$B:$O,10,FALSE)/100</f>
        <v>0.217</v>
      </c>
      <c r="L647" s="31">
        <f>VLOOKUP($C647,'Four Factors - Home'!$B:$O,11,FALSE)/100</f>
        <v>0.49299999999999999</v>
      </c>
      <c r="M647" s="31">
        <f>VLOOKUP($C647,'Four Factors - Home'!$B:$O,12,FALSE)</f>
        <v>0.311</v>
      </c>
      <c r="N647" s="31">
        <f>VLOOKUP($C647,'Four Factors - Home'!$B:$O,13,FALSE)/100</f>
        <v>0.14300000000000002</v>
      </c>
      <c r="O647" s="31">
        <f>VLOOKUP($C647,'Four Factors - Home'!$B:$O,14,FALSE)/100</f>
        <v>0.23199999999999998</v>
      </c>
      <c r="P647" s="17">
        <f>VLOOKUP($C647,'Advanced - Home'!B:T,18,FALSE)</f>
        <v>100.69</v>
      </c>
      <c r="Q647" s="17">
        <f>(P647+'Advanced - Home'!$S$33)/2</f>
        <v>99.732845567206851</v>
      </c>
      <c r="R647" s="31">
        <f t="shared" ref="R647" si="6195">AVERAGE(H647,L646)</f>
        <v>0.51600000000000001</v>
      </c>
      <c r="S647" s="31">
        <f t="shared" ref="S647" si="6196">AVERAGE(I647,M646)</f>
        <v>0.26850000000000002</v>
      </c>
      <c r="T647" s="31">
        <f t="shared" ref="T647" si="6197">AVERAGE(J647,N646)</f>
        <v>0.156</v>
      </c>
      <c r="U647" s="31">
        <f t="shared" ref="U647" si="6198">AVERAGE(K647,O646)</f>
        <v>0.22699999999999998</v>
      </c>
      <c r="V647" s="17">
        <f>Q647*Q646/'Advanced - Road'!$S$33</f>
        <v>101.2928481107265</v>
      </c>
      <c r="W647" s="17">
        <f t="shared" ref="W647" si="6199">W646</f>
        <v>101.29495968794809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0.54700000000000004</v>
      </c>
      <c r="I648" s="32">
        <f>VLOOKUP($C648,'Four Factors - Road'!$B:$O,8,FALSE)</f>
        <v>0.29399999999999998</v>
      </c>
      <c r="J648" s="32">
        <f>VLOOKUP($C648,'Four Factors - Road'!$B:$O,9,FALSE)/100</f>
        <v>0.157</v>
      </c>
      <c r="K648" s="32">
        <f>VLOOKUP($C648,'Four Factors - Road'!$B:$O,10,FALSE)/100</f>
        <v>0.23899999999999999</v>
      </c>
      <c r="L648" s="32">
        <f>VLOOKUP($C648,'Four Factors - Road'!$B:$O,11,FALSE)/100</f>
        <v>0.52300000000000002</v>
      </c>
      <c r="M648" s="32">
        <f>VLOOKUP($C648,'Four Factors - Road'!$B:$O,12,FALSE)</f>
        <v>0.27200000000000002</v>
      </c>
      <c r="N648" s="32">
        <f>VLOOKUP($C648,'Four Factors - Road'!$B:$O,13,FALSE)/100</f>
        <v>0.14699999999999999</v>
      </c>
      <c r="O648" s="32">
        <f>VLOOKUP($C648,'Four Factors - Road'!$B:$O,14,FALSE)/100</f>
        <v>0.23699999999999999</v>
      </c>
      <c r="P648" s="21">
        <f>VLOOKUP($C648,'Advanced - Road'!B:T,18,FALSE)</f>
        <v>101.87</v>
      </c>
      <c r="Q648" s="21">
        <f>(P648+'Advanced - Road'!$S$33)/2</f>
        <v>100.32490467111535</v>
      </c>
      <c r="R648" s="32">
        <f t="shared" ref="R648" si="6203">AVERAGE(H648,L649)</f>
        <v>0.53049999999999997</v>
      </c>
      <c r="S648" s="32">
        <f t="shared" ref="S648" si="6204">AVERAGE(I648,M649)</f>
        <v>0.3155</v>
      </c>
      <c r="T648" s="32">
        <f t="shared" ref="T648" si="6205">AVERAGE(J648,N649)</f>
        <v>0.15000000000000002</v>
      </c>
      <c r="U648" s="32">
        <f t="shared" ref="U648" si="6206">AVERAGE(K648,O649)</f>
        <v>0.22999999999999998</v>
      </c>
      <c r="V648" s="21">
        <f>Q648*Q649/'Advanced - Home'!$S$33</f>
        <v>102.33814752701998</v>
      </c>
      <c r="W648" s="21">
        <f t="shared" ref="W648" si="6207">AVERAGE(V648:V649)</f>
        <v>102.33601424815495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114</v>
      </c>
      <c r="Z648" s="23">
        <f t="shared" ref="Z648" si="6208">Y649-Y648</f>
        <v>-3</v>
      </c>
      <c r="AA648" s="23">
        <f t="shared" ref="AA648" si="6209">Y648+Y649</f>
        <v>225</v>
      </c>
      <c r="AB648" s="22">
        <f t="shared" ref="AB648" si="6210">D648-Z648</f>
        <v>3</v>
      </c>
      <c r="AC648" s="22">
        <f t="shared" ref="AC648" si="6211">AA648-E648</f>
        <v>225</v>
      </c>
      <c r="AD648" s="22">
        <f t="shared" si="5791"/>
        <v>114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0.49700000000000005</v>
      </c>
      <c r="I649" s="32">
        <f>VLOOKUP($C649,'Four Factors - Home'!$B:$O,8,FALSE)</f>
        <v>0.29599999999999999</v>
      </c>
      <c r="J649" s="32">
        <f>VLOOKUP($C649,'Four Factors - Home'!$B:$O,9,FALSE)/100</f>
        <v>0.151</v>
      </c>
      <c r="K649" s="32">
        <f>VLOOKUP($C649,'Four Factors - Home'!$B:$O,10,FALSE)/100</f>
        <v>0.26500000000000001</v>
      </c>
      <c r="L649" s="32">
        <f>VLOOKUP($C649,'Four Factors - Home'!$B:$O,11,FALSE)/100</f>
        <v>0.51400000000000001</v>
      </c>
      <c r="M649" s="32">
        <f>VLOOKUP($C649,'Four Factors - Home'!$B:$O,12,FALSE)</f>
        <v>0.33700000000000002</v>
      </c>
      <c r="N649" s="32">
        <f>VLOOKUP($C649,'Four Factors - Home'!$B:$O,13,FALSE)/100</f>
        <v>0.14300000000000002</v>
      </c>
      <c r="O649" s="32">
        <f>VLOOKUP($C649,'Four Factors - Home'!$B:$O,14,FALSE)/100</f>
        <v>0.221</v>
      </c>
      <c r="P649" s="21">
        <f>VLOOKUP($C649,'Advanced - Home'!B:T,18,FALSE)</f>
        <v>102.74</v>
      </c>
      <c r="Q649" s="21">
        <f>(P649+'Advanced - Home'!$S$33)/2</f>
        <v>100.75784556720686</v>
      </c>
      <c r="R649" s="32">
        <f t="shared" ref="R649" si="6215">AVERAGE(H649,L648)</f>
        <v>0.51</v>
      </c>
      <c r="S649" s="32">
        <f t="shared" ref="S649" si="6216">AVERAGE(I649,M648)</f>
        <v>0.28400000000000003</v>
      </c>
      <c r="T649" s="32">
        <f t="shared" ref="T649" si="6217">AVERAGE(J649,N648)</f>
        <v>0.14899999999999999</v>
      </c>
      <c r="U649" s="32">
        <f t="shared" ref="U649" si="6218">AVERAGE(K649,O648)</f>
        <v>0.251</v>
      </c>
      <c r="V649" s="21">
        <f>Q649*Q648/'Advanced - Road'!$S$33</f>
        <v>102.33388096928994</v>
      </c>
      <c r="W649" s="21">
        <f t="shared" ref="W649" si="6219">W648</f>
        <v>102.33601424815495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3</v>
      </c>
      <c r="AA649" s="23">
        <f t="shared" ref="AA649" si="6221">AA648</f>
        <v>225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0.54700000000000004</v>
      </c>
      <c r="I650" s="31">
        <f>VLOOKUP($C650,'Four Factors - Road'!$B:$O,8,FALSE)</f>
        <v>0.29399999999999998</v>
      </c>
      <c r="J650" s="31">
        <f>VLOOKUP($C650,'Four Factors - Road'!$B:$O,9,FALSE)/100</f>
        <v>0.157</v>
      </c>
      <c r="K650" s="31">
        <f>VLOOKUP($C650,'Four Factors - Road'!$B:$O,10,FALSE)/100</f>
        <v>0.23899999999999999</v>
      </c>
      <c r="L650" s="31">
        <f>VLOOKUP($C650,'Four Factors - Road'!$B:$O,11,FALSE)/100</f>
        <v>0.52300000000000002</v>
      </c>
      <c r="M650" s="31">
        <f>VLOOKUP($C650,'Four Factors - Road'!$B:$O,12,FALSE)</f>
        <v>0.27200000000000002</v>
      </c>
      <c r="N650" s="31">
        <f>VLOOKUP($C650,'Four Factors - Road'!$B:$O,13,FALSE)/100</f>
        <v>0.14699999999999999</v>
      </c>
      <c r="O650" s="31">
        <f>VLOOKUP($C650,'Four Factors - Road'!$B:$O,14,FALSE)/100</f>
        <v>0.23699999999999999</v>
      </c>
      <c r="P650" s="17">
        <f>VLOOKUP($C650,'Advanced - Road'!B:T,18,FALSE)</f>
        <v>101.87</v>
      </c>
      <c r="Q650" s="17">
        <f>(P650+'Advanced - Road'!$S$33)/2</f>
        <v>100.32490467111535</v>
      </c>
      <c r="R650" s="31">
        <f t="shared" ref="R650" si="6223">AVERAGE(H650,L651)</f>
        <v>0.52750000000000008</v>
      </c>
      <c r="S650" s="31">
        <f t="shared" ref="S650" si="6224">AVERAGE(I650,M651)</f>
        <v>0.30499999999999999</v>
      </c>
      <c r="T650" s="31">
        <f t="shared" ref="T650" si="6225">AVERAGE(J650,N651)</f>
        <v>0.14350000000000002</v>
      </c>
      <c r="U650" s="31">
        <f t="shared" ref="U650" si="6226">AVERAGE(K650,O651)</f>
        <v>0.23349999999999999</v>
      </c>
      <c r="V650" s="17">
        <f>Q650*Q651/'Advanced - Home'!$S$33</f>
        <v>100.4337397309524</v>
      </c>
      <c r="W650" s="17">
        <f t="shared" ref="W650" si="6227">AVERAGE(V650:V651)</f>
        <v>100.43164615021558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0.13600000000000001</v>
      </c>
      <c r="K651" s="31">
        <f>VLOOKUP($C651,'Four Factors - Home'!$B:$O,10,FALSE)/100</f>
        <v>0.23100000000000001</v>
      </c>
      <c r="L651" s="31">
        <f>VLOOKUP($C651,'Four Factors - Home'!$B:$O,11,FALSE)/100</f>
        <v>0.50800000000000001</v>
      </c>
      <c r="M651" s="31">
        <f>VLOOKUP($C651,'Four Factors - Home'!$B:$O,12,FALSE)</f>
        <v>0.316</v>
      </c>
      <c r="N651" s="31">
        <f>VLOOKUP($C651,'Four Factors - Home'!$B:$O,13,FALSE)/100</f>
        <v>0.13</v>
      </c>
      <c r="O651" s="31">
        <f>VLOOKUP($C651,'Four Factors - Home'!$B:$O,14,FALSE)/100</f>
        <v>0.22800000000000001</v>
      </c>
      <c r="P651" s="17">
        <f>VLOOKUP($C651,'Advanced - Home'!B:T,18,FALSE)</f>
        <v>98.99</v>
      </c>
      <c r="Q651" s="17">
        <f>(P651+'Advanced - Home'!$S$33)/2</f>
        <v>98.882845567206857</v>
      </c>
      <c r="R651" s="31">
        <f t="shared" ref="R651" si="6235">AVERAGE(H651,L650)</f>
        <v>0.52700000000000002</v>
      </c>
      <c r="S651" s="31">
        <f t="shared" ref="S651" si="6236">AVERAGE(I651,M650)</f>
        <v>0.26950000000000002</v>
      </c>
      <c r="T651" s="31">
        <f t="shared" ref="T651" si="6237">AVERAGE(J651,N650)</f>
        <v>0.14150000000000001</v>
      </c>
      <c r="U651" s="31">
        <f t="shared" ref="U651" si="6238">AVERAGE(K651,O650)</f>
        <v>0.23399999999999999</v>
      </c>
      <c r="V651" s="17">
        <f>Q651*Q650/'Advanced - Road'!$S$33</f>
        <v>100.42955256947877</v>
      </c>
      <c r="W651" s="17">
        <f t="shared" ref="W651" si="6239">W650</f>
        <v>100.43164615021558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0.54700000000000004</v>
      </c>
      <c r="I652" s="32">
        <f>VLOOKUP($C652,'Four Factors - Road'!$B:$O,8,FALSE)</f>
        <v>0.29399999999999998</v>
      </c>
      <c r="J652" s="32">
        <f>VLOOKUP($C652,'Four Factors - Road'!$B:$O,9,FALSE)/100</f>
        <v>0.157</v>
      </c>
      <c r="K652" s="32">
        <f>VLOOKUP($C652,'Four Factors - Road'!$B:$O,10,FALSE)/100</f>
        <v>0.23899999999999999</v>
      </c>
      <c r="L652" s="32">
        <f>VLOOKUP($C652,'Four Factors - Road'!$B:$O,11,FALSE)/100</f>
        <v>0.52300000000000002</v>
      </c>
      <c r="M652" s="32">
        <f>VLOOKUP($C652,'Four Factors - Road'!$B:$O,12,FALSE)</f>
        <v>0.27200000000000002</v>
      </c>
      <c r="N652" s="32">
        <f>VLOOKUP($C652,'Four Factors - Road'!$B:$O,13,FALSE)/100</f>
        <v>0.14699999999999999</v>
      </c>
      <c r="O652" s="32">
        <f>VLOOKUP($C652,'Four Factors - Road'!$B:$O,14,FALSE)/100</f>
        <v>0.23699999999999999</v>
      </c>
      <c r="P652" s="21">
        <f>VLOOKUP($C652,'Advanced - Road'!B:T,18,FALSE)</f>
        <v>101.87</v>
      </c>
      <c r="Q652" s="21">
        <f>(P652+'Advanced - Road'!$S$33)/2</f>
        <v>100.32490467111535</v>
      </c>
      <c r="R652" s="32">
        <f t="shared" ref="R652" si="6243">AVERAGE(H652,L653)</f>
        <v>0.53700000000000003</v>
      </c>
      <c r="S652" s="32">
        <f t="shared" ref="S652" si="6244">AVERAGE(I652,M653)</f>
        <v>0.29349999999999998</v>
      </c>
      <c r="T652" s="32">
        <f t="shared" ref="T652" si="6245">AVERAGE(J652,N653)</f>
        <v>0.15000000000000002</v>
      </c>
      <c r="U652" s="32">
        <f t="shared" ref="U652" si="6246">AVERAGE(K652,O653)</f>
        <v>0.23399999999999999</v>
      </c>
      <c r="V652" s="21">
        <f>Q652*Q653/'Advanced - Home'!$S$33</f>
        <v>99.798937132263191</v>
      </c>
      <c r="W652" s="21">
        <f t="shared" ref="W652" si="6247">AVERAGE(V652:V653)</f>
        <v>99.796856784235786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-2</v>
      </c>
      <c r="AA652" s="23">
        <f t="shared" ref="AA652" si="6249">Y652+Y653</f>
        <v>220</v>
      </c>
      <c r="AB652" s="22">
        <f t="shared" ref="AB652" si="6250">D652-Z652</f>
        <v>2</v>
      </c>
      <c r="AC652" s="22">
        <f t="shared" ref="AC652" si="6251">AA652-E652</f>
        <v>220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0.52900000000000003</v>
      </c>
      <c r="I653" s="32">
        <f>VLOOKUP($C653,'Four Factors - Home'!$B:$O,8,FALSE)</f>
        <v>0.29299999999999998</v>
      </c>
      <c r="J653" s="32">
        <f>VLOOKUP($C653,'Four Factors - Home'!$B:$O,9,FALSE)/100</f>
        <v>0.154</v>
      </c>
      <c r="K653" s="32">
        <f>VLOOKUP($C653,'Four Factors - Home'!$B:$O,10,FALSE)/100</f>
        <v>0.20300000000000001</v>
      </c>
      <c r="L653" s="32">
        <f>VLOOKUP($C653,'Four Factors - Home'!$B:$O,11,FALSE)/100</f>
        <v>0.52700000000000002</v>
      </c>
      <c r="M653" s="32">
        <f>VLOOKUP($C653,'Four Factors - Home'!$B:$O,12,FALSE)</f>
        <v>0.29299999999999998</v>
      </c>
      <c r="N653" s="32">
        <f>VLOOKUP($C653,'Four Factors - Home'!$B:$O,13,FALSE)/100</f>
        <v>0.14300000000000002</v>
      </c>
      <c r="O653" s="32">
        <f>VLOOKUP($C653,'Four Factors - Home'!$B:$O,14,FALSE)/100</f>
        <v>0.22899999999999998</v>
      </c>
      <c r="P653" s="21">
        <f>VLOOKUP($C653,'Advanced - Home'!B:T,18,FALSE)</f>
        <v>97.74</v>
      </c>
      <c r="Q653" s="21">
        <f>(P653+'Advanced - Home'!$S$33)/2</f>
        <v>98.257845567206857</v>
      </c>
      <c r="R653" s="32">
        <f t="shared" ref="R653" si="6255">AVERAGE(H653,L652)</f>
        <v>0.52600000000000002</v>
      </c>
      <c r="S653" s="32">
        <f t="shared" ref="S653" si="6256">AVERAGE(I653,M652)</f>
        <v>0.28249999999999997</v>
      </c>
      <c r="T653" s="32">
        <f t="shared" ref="T653" si="6257">AVERAGE(J653,N652)</f>
        <v>0.15049999999999999</v>
      </c>
      <c r="U653" s="32">
        <f t="shared" ref="U653" si="6258">AVERAGE(K653,O652)</f>
        <v>0.22</v>
      </c>
      <c r="V653" s="21">
        <f>Q653*Q652/'Advanced - Road'!$S$33</f>
        <v>99.79477643620838</v>
      </c>
      <c r="W653" s="21">
        <f t="shared" ref="W653" si="6259">W652</f>
        <v>99.796856784235786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109</v>
      </c>
      <c r="Z653" s="23">
        <f t="shared" ref="Z653" si="6260">-Z652</f>
        <v>2</v>
      </c>
      <c r="AA653" s="23">
        <f t="shared" ref="AA653" si="6261">AA652</f>
        <v>220</v>
      </c>
      <c r="AB653" s="22"/>
      <c r="AC653" s="22"/>
      <c r="AD653" s="22">
        <f t="shared" si="5791"/>
        <v>109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0.54700000000000004</v>
      </c>
      <c r="I654" s="31">
        <f>VLOOKUP($C654,'Four Factors - Road'!$B:$O,8,FALSE)</f>
        <v>0.29399999999999998</v>
      </c>
      <c r="J654" s="31">
        <f>VLOOKUP($C654,'Four Factors - Road'!$B:$O,9,FALSE)/100</f>
        <v>0.157</v>
      </c>
      <c r="K654" s="31">
        <f>VLOOKUP($C654,'Four Factors - Road'!$B:$O,10,FALSE)/100</f>
        <v>0.23899999999999999</v>
      </c>
      <c r="L654" s="31">
        <f>VLOOKUP($C654,'Four Factors - Road'!$B:$O,11,FALSE)/100</f>
        <v>0.52300000000000002</v>
      </c>
      <c r="M654" s="31">
        <f>VLOOKUP($C654,'Four Factors - Road'!$B:$O,12,FALSE)</f>
        <v>0.27200000000000002</v>
      </c>
      <c r="N654" s="31">
        <f>VLOOKUP($C654,'Four Factors - Road'!$B:$O,13,FALSE)/100</f>
        <v>0.14699999999999999</v>
      </c>
      <c r="O654" s="31">
        <f>VLOOKUP($C654,'Four Factors - Road'!$B:$O,14,FALSE)/100</f>
        <v>0.23699999999999999</v>
      </c>
      <c r="P654" s="17">
        <f>VLOOKUP($C654,'Advanced - Road'!B:T,18,FALSE)</f>
        <v>101.87</v>
      </c>
      <c r="Q654" s="17">
        <f>(P654+'Advanced - Road'!$S$33)/2</f>
        <v>100.32490467111535</v>
      </c>
      <c r="R654" s="31">
        <f t="shared" ref="R654" si="6263">AVERAGE(H654,L655)</f>
        <v>0.51800000000000002</v>
      </c>
      <c r="S654" s="31">
        <f t="shared" ref="S654" si="6264">AVERAGE(I654,M655)</f>
        <v>0.27349999999999997</v>
      </c>
      <c r="T654" s="31">
        <f t="shared" ref="T654" si="6265">AVERAGE(J654,N655)</f>
        <v>0.1535</v>
      </c>
      <c r="U654" s="31">
        <f t="shared" ref="U654" si="6266">AVERAGE(K654,O655)</f>
        <v>0.22649999999999998</v>
      </c>
      <c r="V654" s="17">
        <f>Q654*Q655/'Advanced - Home'!$S$33</f>
        <v>99.656741350156807</v>
      </c>
      <c r="W654" s="17">
        <f t="shared" ref="W654" si="6267">AVERAGE(V654:V655)</f>
        <v>99.654663966256308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0.53500000000000003</v>
      </c>
      <c r="I655" s="31">
        <f>VLOOKUP($C655,'Four Factors - Home'!$B:$O,8,FALSE)</f>
        <v>0.28199999999999997</v>
      </c>
      <c r="J655" s="31">
        <f>VLOOKUP($C655,'Four Factors - Home'!$B:$O,9,FALSE)/100</f>
        <v>0.13900000000000001</v>
      </c>
      <c r="K655" s="31">
        <f>VLOOKUP($C655,'Four Factors - Home'!$B:$O,10,FALSE)/100</f>
        <v>0.22500000000000001</v>
      </c>
      <c r="L655" s="31">
        <f>VLOOKUP($C655,'Four Factors - Home'!$B:$O,11,FALSE)/100</f>
        <v>0.48899999999999999</v>
      </c>
      <c r="M655" s="31">
        <f>VLOOKUP($C655,'Four Factors - Home'!$B:$O,12,FALSE)</f>
        <v>0.253</v>
      </c>
      <c r="N655" s="31">
        <f>VLOOKUP($C655,'Four Factors - Home'!$B:$O,13,FALSE)/100</f>
        <v>0.15</v>
      </c>
      <c r="O655" s="31">
        <f>VLOOKUP($C655,'Four Factors - Home'!$B:$O,14,FALSE)/100</f>
        <v>0.214</v>
      </c>
      <c r="P655" s="17">
        <f>VLOOKUP($C655,'Advanced - Home'!B:T,18,FALSE)</f>
        <v>97.46</v>
      </c>
      <c r="Q655" s="17">
        <f>(P655+'Advanced - Home'!$S$33)/2</f>
        <v>98.117845567206857</v>
      </c>
      <c r="R655" s="31">
        <f t="shared" ref="R655" si="6275">AVERAGE(H655,L654)</f>
        <v>0.52900000000000003</v>
      </c>
      <c r="S655" s="31">
        <f t="shared" ref="S655" si="6276">AVERAGE(I655,M654)</f>
        <v>0.27700000000000002</v>
      </c>
      <c r="T655" s="31">
        <f t="shared" ref="T655" si="6277">AVERAGE(J655,N654)</f>
        <v>0.14300000000000002</v>
      </c>
      <c r="U655" s="31">
        <f t="shared" ref="U655" si="6278">AVERAGE(K655,O654)</f>
        <v>0.23099999999999998</v>
      </c>
      <c r="V655" s="17">
        <f>Q655*Q654/'Advanced - Road'!$S$33</f>
        <v>99.652586582355809</v>
      </c>
      <c r="W655" s="17">
        <f t="shared" ref="W655" si="6279">W654</f>
        <v>99.654663966256308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0.54700000000000004</v>
      </c>
      <c r="I656" s="32">
        <f>VLOOKUP($C656,'Four Factors - Road'!$B:$O,8,FALSE)</f>
        <v>0.29399999999999998</v>
      </c>
      <c r="J656" s="32">
        <f>VLOOKUP($C656,'Four Factors - Road'!$B:$O,9,FALSE)/100</f>
        <v>0.157</v>
      </c>
      <c r="K656" s="32">
        <f>VLOOKUP($C656,'Four Factors - Road'!$B:$O,10,FALSE)/100</f>
        <v>0.23899999999999999</v>
      </c>
      <c r="L656" s="32">
        <f>VLOOKUP($C656,'Four Factors - Road'!$B:$O,11,FALSE)/100</f>
        <v>0.52300000000000002</v>
      </c>
      <c r="M656" s="32">
        <f>VLOOKUP($C656,'Four Factors - Road'!$B:$O,12,FALSE)</f>
        <v>0.27200000000000002</v>
      </c>
      <c r="N656" s="32">
        <f>VLOOKUP($C656,'Four Factors - Road'!$B:$O,13,FALSE)/100</f>
        <v>0.14699999999999999</v>
      </c>
      <c r="O656" s="32">
        <f>VLOOKUP($C656,'Four Factors - Road'!$B:$O,14,FALSE)/100</f>
        <v>0.23699999999999999</v>
      </c>
      <c r="P656" s="21">
        <f>VLOOKUP($C656,'Advanced - Road'!B:T,18,FALSE)</f>
        <v>101.87</v>
      </c>
      <c r="Q656" s="21">
        <f>(P656+'Advanced - Road'!$S$33)/2</f>
        <v>100.32490467111535</v>
      </c>
      <c r="R656" s="32">
        <f t="shared" ref="R656" si="6283">AVERAGE(H656,L657)</f>
        <v>0.52500000000000002</v>
      </c>
      <c r="S656" s="32">
        <f t="shared" ref="S656" si="6284">AVERAGE(I656,M657)</f>
        <v>0.28149999999999997</v>
      </c>
      <c r="T656" s="32">
        <f t="shared" ref="T656" si="6285">AVERAGE(J656,N657)</f>
        <v>0.14949999999999999</v>
      </c>
      <c r="U656" s="32">
        <f t="shared" ref="U656" si="6286">AVERAGE(K656,O657)</f>
        <v>0.23899999999999999</v>
      </c>
      <c r="V656" s="21">
        <f>Q656*Q657/'Advanced - Home'!$S$33</f>
        <v>99.677055033314858</v>
      </c>
      <c r="W656" s="21">
        <f t="shared" ref="W656" si="6287">AVERAGE(V656:V657)</f>
        <v>99.674977225967666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</v>
      </c>
      <c r="J657" s="32">
        <f>VLOOKUP($C657,'Four Factors - Home'!$B:$O,9,FALSE)/100</f>
        <v>0.129</v>
      </c>
      <c r="K657" s="32">
        <f>VLOOKUP($C657,'Four Factors - Home'!$B:$O,10,FALSE)/100</f>
        <v>0.26700000000000002</v>
      </c>
      <c r="L657" s="32">
        <f>VLOOKUP($C657,'Four Factors - Home'!$B:$O,11,FALSE)/100</f>
        <v>0.503</v>
      </c>
      <c r="M657" s="32">
        <f>VLOOKUP($C657,'Four Factors - Home'!$B:$O,12,FALSE)</f>
        <v>0.26900000000000002</v>
      </c>
      <c r="N657" s="32">
        <f>VLOOKUP($C657,'Four Factors - Home'!$B:$O,13,FALSE)/100</f>
        <v>0.14199999999999999</v>
      </c>
      <c r="O657" s="32">
        <f>VLOOKUP($C657,'Four Factors - Home'!$B:$O,14,FALSE)/100</f>
        <v>0.23899999999999999</v>
      </c>
      <c r="P657" s="21">
        <f>VLOOKUP($C657,'Advanced - Home'!B:T,18,FALSE)</f>
        <v>97.5</v>
      </c>
      <c r="Q657" s="21">
        <f>(P657+'Advanced - Home'!$S$33)/2</f>
        <v>98.137845567206853</v>
      </c>
      <c r="R657" s="32">
        <f t="shared" ref="R657" si="6295">AVERAGE(H657,L656)</f>
        <v>0.52449999999999997</v>
      </c>
      <c r="S657" s="32">
        <f t="shared" ref="S657" si="6296">AVERAGE(I657,M656)</f>
        <v>0.29100000000000004</v>
      </c>
      <c r="T657" s="32">
        <f t="shared" ref="T657" si="6297">AVERAGE(J657,N656)</f>
        <v>0.13800000000000001</v>
      </c>
      <c r="U657" s="32">
        <f t="shared" ref="U657" si="6298">AVERAGE(K657,O656)</f>
        <v>0.252</v>
      </c>
      <c r="V657" s="21">
        <f>Q657*Q656/'Advanced - Road'!$S$33</f>
        <v>99.67289941862046</v>
      </c>
      <c r="W657" s="21">
        <f t="shared" ref="W657" si="6299">W656</f>
        <v>99.674977225967666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0.54700000000000004</v>
      </c>
      <c r="I658" s="31">
        <f>VLOOKUP($C658,'Four Factors - Road'!$B:$O,8,FALSE)</f>
        <v>0.29399999999999998</v>
      </c>
      <c r="J658" s="31">
        <f>VLOOKUP($C658,'Four Factors - Road'!$B:$O,9,FALSE)/100</f>
        <v>0.157</v>
      </c>
      <c r="K658" s="31">
        <f>VLOOKUP($C658,'Four Factors - Road'!$B:$O,10,FALSE)/100</f>
        <v>0.23899999999999999</v>
      </c>
      <c r="L658" s="31">
        <f>VLOOKUP($C658,'Four Factors - Road'!$B:$O,11,FALSE)/100</f>
        <v>0.52300000000000002</v>
      </c>
      <c r="M658" s="31">
        <f>VLOOKUP($C658,'Four Factors - Road'!$B:$O,12,FALSE)</f>
        <v>0.27200000000000002</v>
      </c>
      <c r="N658" s="31">
        <f>VLOOKUP($C658,'Four Factors - Road'!$B:$O,13,FALSE)/100</f>
        <v>0.14699999999999999</v>
      </c>
      <c r="O658" s="31">
        <f>VLOOKUP($C658,'Four Factors - Road'!$B:$O,14,FALSE)/100</f>
        <v>0.23699999999999999</v>
      </c>
      <c r="P658" s="17">
        <f>VLOOKUP($C658,'Advanced - Road'!B:T,18,FALSE)</f>
        <v>101.87</v>
      </c>
      <c r="Q658" s="17">
        <f>(P658+'Advanced - Road'!$S$33)/2</f>
        <v>100.32490467111535</v>
      </c>
      <c r="R658" s="31">
        <f t="shared" ref="R658" si="6303">AVERAGE(H658,L659)</f>
        <v>0.51700000000000002</v>
      </c>
      <c r="S658" s="31">
        <f t="shared" ref="S658" si="6304">AVERAGE(I658,M659)</f>
        <v>0.26549999999999996</v>
      </c>
      <c r="T658" s="31">
        <f t="shared" ref="T658" si="6305">AVERAGE(J658,N659)</f>
        <v>0.14550000000000002</v>
      </c>
      <c r="U658" s="31">
        <f t="shared" ref="U658" si="6306">AVERAGE(K658,O659)</f>
        <v>0.2225</v>
      </c>
      <c r="V658" s="17">
        <f>Q658*Q659/'Advanced - Home'!$S$33</f>
        <v>97.767568816457768</v>
      </c>
      <c r="W658" s="17">
        <f t="shared" ref="W658" si="6307">AVERAGE(V658:V659)</f>
        <v>97.765530813100469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106</v>
      </c>
      <c r="Z658" s="19">
        <f t="shared" ref="Z658" si="6308">Y659-Y658</f>
        <v>2</v>
      </c>
      <c r="AA658" s="19">
        <f t="shared" ref="AA658" si="6309">Y658+Y659</f>
        <v>214</v>
      </c>
      <c r="AB658" s="4">
        <f t="shared" ref="AB658" si="6310">D658-Z658</f>
        <v>-2</v>
      </c>
      <c r="AC658" s="4">
        <f t="shared" ref="AC658" si="6311">AA658-E658</f>
        <v>214</v>
      </c>
      <c r="AD658" s="4">
        <f t="shared" si="5791"/>
        <v>106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0.52600000000000002</v>
      </c>
      <c r="I659" s="31">
        <f>VLOOKUP($C659,'Four Factors - Home'!$B:$O,8,FALSE)</f>
        <v>0.307</v>
      </c>
      <c r="J659" s="31">
        <f>VLOOKUP($C659,'Four Factors - Home'!$B:$O,9,FALSE)/100</f>
        <v>0.14499999999999999</v>
      </c>
      <c r="K659" s="31">
        <f>VLOOKUP($C659,'Four Factors - Home'!$B:$O,10,FALSE)/100</f>
        <v>0.217</v>
      </c>
      <c r="L659" s="31">
        <f>VLOOKUP($C659,'Four Factors - Home'!$B:$O,11,FALSE)/100</f>
        <v>0.48700000000000004</v>
      </c>
      <c r="M659" s="31">
        <f>VLOOKUP($C659,'Four Factors - Home'!$B:$O,12,FALSE)</f>
        <v>0.23699999999999999</v>
      </c>
      <c r="N659" s="31">
        <f>VLOOKUP($C659,'Four Factors - Home'!$B:$O,13,FALSE)/100</f>
        <v>0.13400000000000001</v>
      </c>
      <c r="O659" s="31">
        <f>VLOOKUP($C659,'Four Factors - Home'!$B:$O,14,FALSE)/100</f>
        <v>0.20600000000000002</v>
      </c>
      <c r="P659" s="17">
        <f>VLOOKUP($C659,'Advanced - Home'!B:T,18,FALSE)</f>
        <v>93.74</v>
      </c>
      <c r="Q659" s="17">
        <f>(P659+'Advanced - Home'!$S$33)/2</f>
        <v>96.257845567206857</v>
      </c>
      <c r="R659" s="31">
        <f t="shared" ref="R659" si="6315">AVERAGE(H659,L658)</f>
        <v>0.52449999999999997</v>
      </c>
      <c r="S659" s="31">
        <f t="shared" ref="S659" si="6316">AVERAGE(I659,M658)</f>
        <v>0.28949999999999998</v>
      </c>
      <c r="T659" s="31">
        <f t="shared" ref="T659" si="6317">AVERAGE(J659,N658)</f>
        <v>0.14599999999999999</v>
      </c>
      <c r="U659" s="31">
        <f t="shared" ref="U659" si="6318">AVERAGE(K659,O658)</f>
        <v>0.22699999999999998</v>
      </c>
      <c r="V659" s="17">
        <f>Q659*Q658/'Advanced - Road'!$S$33</f>
        <v>97.763492809743155</v>
      </c>
      <c r="W659" s="17">
        <f t="shared" ref="W659" si="6319">W658</f>
        <v>97.765530813100469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-2</v>
      </c>
      <c r="AA659" s="19">
        <f t="shared" ref="AA659" si="6321">AA658</f>
        <v>214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0.54700000000000004</v>
      </c>
      <c r="I660" s="32">
        <f>VLOOKUP($C660,'Four Factors - Road'!$B:$O,8,FALSE)</f>
        <v>0.29399999999999998</v>
      </c>
      <c r="J660" s="32">
        <f>VLOOKUP($C660,'Four Factors - Road'!$B:$O,9,FALSE)/100</f>
        <v>0.157</v>
      </c>
      <c r="K660" s="32">
        <f>VLOOKUP($C660,'Four Factors - Road'!$B:$O,10,FALSE)/100</f>
        <v>0.23899999999999999</v>
      </c>
      <c r="L660" s="32">
        <f>VLOOKUP($C660,'Four Factors - Road'!$B:$O,11,FALSE)/100</f>
        <v>0.52300000000000002</v>
      </c>
      <c r="M660" s="32">
        <f>VLOOKUP($C660,'Four Factors - Road'!$B:$O,12,FALSE)</f>
        <v>0.27200000000000002</v>
      </c>
      <c r="N660" s="32">
        <f>VLOOKUP($C660,'Four Factors - Road'!$B:$O,13,FALSE)/100</f>
        <v>0.14699999999999999</v>
      </c>
      <c r="O660" s="32">
        <f>VLOOKUP($C660,'Four Factors - Road'!$B:$O,14,FALSE)/100</f>
        <v>0.23699999999999999</v>
      </c>
      <c r="P660" s="21">
        <f>VLOOKUP($C660,'Advanced - Road'!B:T,18,FALSE)</f>
        <v>101.87</v>
      </c>
      <c r="Q660" s="21">
        <f>(P660+'Advanced - Road'!$S$33)/2</f>
        <v>100.32490467111535</v>
      </c>
      <c r="R660" s="32">
        <f t="shared" ref="R660" si="6323">AVERAGE(H660,L661)</f>
        <v>0.53300000000000003</v>
      </c>
      <c r="S660" s="32">
        <f t="shared" ref="S660" si="6324">AVERAGE(I660,M661)</f>
        <v>0.29199999999999998</v>
      </c>
      <c r="T660" s="32">
        <f t="shared" ref="T660" si="6325">AVERAGE(J660,N661)</f>
        <v>0.1595</v>
      </c>
      <c r="U660" s="32">
        <f t="shared" ref="U660" si="6326">AVERAGE(K660,O661)</f>
        <v>0.247</v>
      </c>
      <c r="V660" s="21">
        <f>Q660*Q661/'Advanced - Home'!$S$33</f>
        <v>100.58609235463781</v>
      </c>
      <c r="W660" s="21">
        <f t="shared" ref="W660" si="6327">AVERAGE(V660:V661)</f>
        <v>100.58399559805073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0.25900000000000001</v>
      </c>
      <c r="J661" s="32">
        <f>VLOOKUP($C661,'Four Factors - Home'!$B:$O,9,FALSE)/100</f>
        <v>0.14699999999999999</v>
      </c>
      <c r="K661" s="32">
        <f>VLOOKUP($C661,'Four Factors - Home'!$B:$O,10,FALSE)/100</f>
        <v>0.25</v>
      </c>
      <c r="L661" s="32">
        <f>VLOOKUP($C661,'Four Factors - Home'!$B:$O,11,FALSE)/100</f>
        <v>0.51900000000000002</v>
      </c>
      <c r="M661" s="32">
        <f>VLOOKUP($C661,'Four Factors - Home'!$B:$O,12,FALSE)</f>
        <v>0.28999999999999998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0.255</v>
      </c>
      <c r="P661" s="21">
        <f>VLOOKUP($C661,'Advanced - Home'!B:T,18,FALSE)</f>
        <v>99.29</v>
      </c>
      <c r="Q661" s="21">
        <f>(P661+'Advanced - Home'!$S$33)/2</f>
        <v>99.032845567206863</v>
      </c>
      <c r="R661" s="32">
        <f t="shared" ref="R661" si="6335">AVERAGE(H661,L660)</f>
        <v>0.53150000000000008</v>
      </c>
      <c r="S661" s="32">
        <f t="shared" ref="S661" si="6336">AVERAGE(I661,M660)</f>
        <v>0.26550000000000001</v>
      </c>
      <c r="T661" s="32">
        <f t="shared" ref="T661" si="6337">AVERAGE(J661,N660)</f>
        <v>0.14699999999999999</v>
      </c>
      <c r="U661" s="32">
        <f t="shared" ref="U661" si="6338">AVERAGE(K661,O660)</f>
        <v>0.24349999999999999</v>
      </c>
      <c r="V661" s="21">
        <f>Q661*Q660/'Advanced - Road'!$S$33</f>
        <v>100.58189884146367</v>
      </c>
      <c r="W661" s="21">
        <f t="shared" ref="W661" si="6339">W660</f>
        <v>100.58399559805073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</v>
      </c>
      <c r="I662" s="31">
        <f>VLOOKUP($C662,'Four Factors - Road'!$B:$O,8,FALSE)</f>
        <v>0.27900000000000003</v>
      </c>
      <c r="J662" s="31">
        <f>VLOOKUP($C662,'Four Factors - Road'!$B:$O,9,FALSE)/100</f>
        <v>0.152</v>
      </c>
      <c r="K662" s="31">
        <f>VLOOKUP($C662,'Four Factors - Road'!$B:$O,10,FALSE)/100</f>
        <v>0.21</v>
      </c>
      <c r="L662" s="31">
        <f>VLOOKUP($C662,'Four Factors - Road'!$B:$O,11,FALSE)/100</f>
        <v>0.52400000000000002</v>
      </c>
      <c r="M662" s="31">
        <f>VLOOKUP($C662,'Four Factors - Road'!$B:$O,12,FALSE)</f>
        <v>0.29299999999999998</v>
      </c>
      <c r="N662" s="31">
        <f>VLOOKUP($C662,'Four Factors - Road'!$B:$O,13,FALSE)/100</f>
        <v>0.153</v>
      </c>
      <c r="O662" s="31">
        <f>VLOOKUP($C662,'Four Factors - Road'!$B:$O,14,FALSE)/100</f>
        <v>0.25700000000000001</v>
      </c>
      <c r="P662" s="17">
        <f>VLOOKUP($C662,'Advanced - Road'!B:T,18,FALSE)</f>
        <v>98.75</v>
      </c>
      <c r="Q662" s="17">
        <f>(P662+'Advanced - Road'!$S$33)/2</f>
        <v>98.764904671115346</v>
      </c>
      <c r="R662" s="31">
        <f t="shared" ref="R662" si="6343">AVERAGE(H662,L663)</f>
        <v>0.51150000000000007</v>
      </c>
      <c r="S662" s="31">
        <f t="shared" ref="S662" si="6344">AVERAGE(I662,M663)</f>
        <v>0.251</v>
      </c>
      <c r="T662" s="31">
        <f t="shared" ref="T662" si="6345">AVERAGE(J662,N663)</f>
        <v>0.156</v>
      </c>
      <c r="U662" s="31">
        <f t="shared" ref="U662" si="6346">AVERAGE(K662,O663)</f>
        <v>0.22899999999999998</v>
      </c>
      <c r="V662" s="17">
        <f>Q662*Q663/'Advanced - Home'!$S$33</f>
        <v>98.992034298281467</v>
      </c>
      <c r="W662" s="17">
        <f t="shared" ref="W662" si="6347">AVERAGE(V662:V663)</f>
        <v>98.989970770460445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0.51200000000000001</v>
      </c>
      <c r="I663" s="31">
        <f>VLOOKUP($C663,'Four Factors - Home'!$B:$O,8,FALSE)</f>
        <v>0.30199999999999999</v>
      </c>
      <c r="J663" s="31">
        <f>VLOOKUP($C663,'Four Factors - Home'!$B:$O,9,FALSE)/100</f>
        <v>0.152</v>
      </c>
      <c r="K663" s="31">
        <f>VLOOKUP($C663,'Four Factors - Home'!$B:$O,10,FALSE)/100</f>
        <v>0.247</v>
      </c>
      <c r="L663" s="31">
        <f>VLOOKUP($C663,'Four Factors - Home'!$B:$O,11,FALSE)/100</f>
        <v>0.52300000000000002</v>
      </c>
      <c r="M663" s="31">
        <f>VLOOKUP($C663,'Four Factors - Home'!$B:$O,12,FALSE)</f>
        <v>0.223</v>
      </c>
      <c r="N663" s="31">
        <f>VLOOKUP($C663,'Four Factors - Home'!$B:$O,13,FALSE)/100</f>
        <v>0.16</v>
      </c>
      <c r="O663" s="31">
        <f>VLOOKUP($C663,'Four Factors - Home'!$B:$O,14,FALSE)/100</f>
        <v>0.248</v>
      </c>
      <c r="P663" s="17">
        <f>VLOOKUP($C663,'Advanced - Home'!B:T,18,FALSE)</f>
        <v>99.23</v>
      </c>
      <c r="Q663" s="17">
        <f>(P663+'Advanced - Home'!$S$33)/2</f>
        <v>99.002845567206862</v>
      </c>
      <c r="R663" s="31">
        <f t="shared" ref="R663" si="6355">AVERAGE(H663,L662)</f>
        <v>0.51800000000000002</v>
      </c>
      <c r="S663" s="31">
        <f t="shared" ref="S663" si="6356">AVERAGE(I663,M662)</f>
        <v>0.29749999999999999</v>
      </c>
      <c r="T663" s="31">
        <f t="shared" ref="T663" si="6357">AVERAGE(J663,N662)</f>
        <v>0.1525</v>
      </c>
      <c r="U663" s="31">
        <f t="shared" ref="U663" si="6358">AVERAGE(K663,O662)</f>
        <v>0.252</v>
      </c>
      <c r="V663" s="17">
        <f>Q663*Q662/'Advanced - Road'!$S$33</f>
        <v>98.987907242639423</v>
      </c>
      <c r="W663" s="17">
        <f t="shared" ref="W663" si="6359">W662</f>
        <v>98.989970770460445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</v>
      </c>
      <c r="I664" s="32">
        <f>VLOOKUP($C664,'Four Factors - Road'!$B:$O,8,FALSE)</f>
        <v>0.27900000000000003</v>
      </c>
      <c r="J664" s="32">
        <f>VLOOKUP($C664,'Four Factors - Road'!$B:$O,9,FALSE)/100</f>
        <v>0.152</v>
      </c>
      <c r="K664" s="32">
        <f>VLOOKUP($C664,'Four Factors - Road'!$B:$O,10,FALSE)/100</f>
        <v>0.21</v>
      </c>
      <c r="L664" s="32">
        <f>VLOOKUP($C664,'Four Factors - Road'!$B:$O,11,FALSE)/100</f>
        <v>0.52400000000000002</v>
      </c>
      <c r="M664" s="32">
        <f>VLOOKUP($C664,'Four Factors - Road'!$B:$O,12,FALSE)</f>
        <v>0.29299999999999998</v>
      </c>
      <c r="N664" s="32">
        <f>VLOOKUP($C664,'Four Factors - Road'!$B:$O,13,FALSE)/100</f>
        <v>0.153</v>
      </c>
      <c r="O664" s="32">
        <f>VLOOKUP($C664,'Four Factors - Road'!$B:$O,14,FALSE)/100</f>
        <v>0.25700000000000001</v>
      </c>
      <c r="P664" s="21">
        <f>VLOOKUP($C664,'Advanced - Road'!B:T,18,FALSE)</f>
        <v>98.75</v>
      </c>
      <c r="Q664" s="21">
        <f>(P664+'Advanced - Road'!$S$33)/2</f>
        <v>98.764904671115346</v>
      </c>
      <c r="R664" s="32">
        <f t="shared" ref="R664" si="6363">AVERAGE(H664,L665)</f>
        <v>0.504</v>
      </c>
      <c r="S664" s="32">
        <f t="shared" ref="S664" si="6364">AVERAGE(I664,M665)</f>
        <v>0.27800000000000002</v>
      </c>
      <c r="T664" s="32">
        <f t="shared" ref="T664" si="6365">AVERAGE(J664,N665)</f>
        <v>0.13950000000000001</v>
      </c>
      <c r="U664" s="32">
        <f t="shared" ref="U664" si="6366">AVERAGE(K664,O665)</f>
        <v>0.22649999999999998</v>
      </c>
      <c r="V664" s="21">
        <f>Q664*Q665/'Advanced - Home'!$S$33</f>
        <v>100.81183555137342</v>
      </c>
      <c r="W664" s="21">
        <f t="shared" ref="W664" si="6367">AVERAGE(V664:V665)</f>
        <v>100.80973408908079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108</v>
      </c>
      <c r="Z664" s="23">
        <f t="shared" ref="Z664" si="6368">Y665-Y664</f>
        <v>-1</v>
      </c>
      <c r="AA664" s="23">
        <f t="shared" ref="AA664" si="6369">Y664+Y665</f>
        <v>215</v>
      </c>
      <c r="AB664" s="22">
        <f t="shared" ref="AB664" si="6370">D664-Z664</f>
        <v>1</v>
      </c>
      <c r="AC664" s="22">
        <f t="shared" ref="AC664" si="6371">AA664-E664</f>
        <v>215</v>
      </c>
      <c r="AD664" s="22">
        <f t="shared" si="5791"/>
        <v>108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0.499</v>
      </c>
      <c r="I665" s="32">
        <f>VLOOKUP($C665,'Four Factors - Home'!$B:$O,8,FALSE)</f>
        <v>0.28399999999999997</v>
      </c>
      <c r="J665" s="32">
        <f>VLOOKUP($C665,'Four Factors - Home'!$B:$O,9,FALSE)/100</f>
        <v>0.16600000000000001</v>
      </c>
      <c r="K665" s="32">
        <f>VLOOKUP($C665,'Four Factors - Home'!$B:$O,10,FALSE)/100</f>
        <v>0.20399999999999999</v>
      </c>
      <c r="L665" s="32">
        <f>VLOOKUP($C665,'Four Factors - Home'!$B:$O,11,FALSE)/100</f>
        <v>0.50800000000000001</v>
      </c>
      <c r="M665" s="32">
        <f>VLOOKUP($C665,'Four Factors - Home'!$B:$O,12,FALSE)</f>
        <v>0.27700000000000002</v>
      </c>
      <c r="N665" s="32">
        <f>VLOOKUP($C665,'Four Factors - Home'!$B:$O,13,FALSE)/100</f>
        <v>0.127</v>
      </c>
      <c r="O665" s="32">
        <f>VLOOKUP($C665,'Four Factors - Home'!$B:$O,14,FALSE)/100</f>
        <v>0.24299999999999999</v>
      </c>
      <c r="P665" s="21">
        <f>VLOOKUP($C665,'Advanced - Home'!B:T,18,FALSE)</f>
        <v>102.87</v>
      </c>
      <c r="Q665" s="21">
        <f>(P665+'Advanced - Home'!$S$33)/2</f>
        <v>100.82284556720685</v>
      </c>
      <c r="R665" s="32">
        <f t="shared" ref="R665" si="6375">AVERAGE(H665,L664)</f>
        <v>0.51150000000000007</v>
      </c>
      <c r="S665" s="32">
        <f t="shared" ref="S665" si="6376">AVERAGE(I665,M664)</f>
        <v>0.28849999999999998</v>
      </c>
      <c r="T665" s="32">
        <f t="shared" ref="T665" si="6377">AVERAGE(J665,N664)</f>
        <v>0.1595</v>
      </c>
      <c r="U665" s="32">
        <f t="shared" ref="U665" si="6378">AVERAGE(K665,O664)</f>
        <v>0.23049999999999998</v>
      </c>
      <c r="V665" s="21">
        <f>Q665*Q664/'Advanced - Road'!$S$33</f>
        <v>100.80763262678815</v>
      </c>
      <c r="W665" s="21">
        <f t="shared" ref="W665" si="6379">W664</f>
        <v>100.80973408908079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1</v>
      </c>
      <c r="AA665" s="23">
        <f t="shared" ref="AA665" si="6381">AA664</f>
        <v>215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</v>
      </c>
      <c r="I666" s="31">
        <f>VLOOKUP($C666,'Four Factors - Road'!$B:$O,8,FALSE)</f>
        <v>0.27900000000000003</v>
      </c>
      <c r="J666" s="31">
        <f>VLOOKUP($C666,'Four Factors - Road'!$B:$O,9,FALSE)/100</f>
        <v>0.152</v>
      </c>
      <c r="K666" s="31">
        <f>VLOOKUP($C666,'Four Factors - Road'!$B:$O,10,FALSE)/100</f>
        <v>0.21</v>
      </c>
      <c r="L666" s="31">
        <f>VLOOKUP($C666,'Four Factors - Road'!$B:$O,11,FALSE)/100</f>
        <v>0.52400000000000002</v>
      </c>
      <c r="M666" s="31">
        <f>VLOOKUP($C666,'Four Factors - Road'!$B:$O,12,FALSE)</f>
        <v>0.29299999999999998</v>
      </c>
      <c r="N666" s="31">
        <f>VLOOKUP($C666,'Four Factors - Road'!$B:$O,13,FALSE)/100</f>
        <v>0.153</v>
      </c>
      <c r="O666" s="31">
        <f>VLOOKUP($C666,'Four Factors - Road'!$B:$O,14,FALSE)/100</f>
        <v>0.25700000000000001</v>
      </c>
      <c r="P666" s="17">
        <f>VLOOKUP($C666,'Advanced - Road'!B:T,18,FALSE)</f>
        <v>98.75</v>
      </c>
      <c r="Q666" s="17">
        <f>(P666+'Advanced - Road'!$S$33)/2</f>
        <v>98.764904671115346</v>
      </c>
      <c r="R666" s="31">
        <f t="shared" ref="R666" si="6383">AVERAGE(H666,L667)</f>
        <v>0.4995</v>
      </c>
      <c r="S666" s="31">
        <f t="shared" ref="S666" si="6384">AVERAGE(I666,M667)</f>
        <v>0.26800000000000002</v>
      </c>
      <c r="T666" s="31">
        <f t="shared" ref="T666" si="6385">AVERAGE(J666,N667)</f>
        <v>0.14449999999999999</v>
      </c>
      <c r="U666" s="31">
        <f t="shared" ref="U666" si="6386">AVERAGE(K666,O667)</f>
        <v>0.23149999999999998</v>
      </c>
      <c r="V666" s="17">
        <f>Q666*Q667/'Advanced - Home'!$S$33</f>
        <v>99.212010273929963</v>
      </c>
      <c r="W666" s="17">
        <f t="shared" ref="W666" si="6387">AVERAGE(V666:V667)</f>
        <v>99.209942160623356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105</v>
      </c>
      <c r="Z666" s="19">
        <f t="shared" ref="Z666" si="6388">Y667-Y666</f>
        <v>5</v>
      </c>
      <c r="AA666" s="19">
        <f t="shared" ref="AA666" si="6389">Y666+Y667</f>
        <v>215</v>
      </c>
      <c r="AB666" s="4">
        <f t="shared" ref="AB666" si="6390">D666-Z666</f>
        <v>-5</v>
      </c>
      <c r="AC666" s="4">
        <f t="shared" ref="AC666" si="6391">AA666-E666</f>
        <v>215</v>
      </c>
      <c r="AD666" s="4">
        <f t="shared" si="5791"/>
        <v>105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0.53100000000000003</v>
      </c>
      <c r="I667" s="31">
        <f>VLOOKUP($C667,'Four Factors - Home'!$B:$O,8,FALSE)</f>
        <v>0.26100000000000001</v>
      </c>
      <c r="J667" s="31">
        <f>VLOOKUP($C667,'Four Factors - Home'!$B:$O,9,FALSE)/100</f>
        <v>0.14000000000000001</v>
      </c>
      <c r="K667" s="31">
        <f>VLOOKUP($C667,'Four Factors - Home'!$B:$O,10,FALSE)/100</f>
        <v>0.22899999999999998</v>
      </c>
      <c r="L667" s="31">
        <f>VLOOKUP($C667,'Four Factors - Home'!$B:$O,11,FALSE)/100</f>
        <v>0.499</v>
      </c>
      <c r="M667" s="31">
        <f>VLOOKUP($C667,'Four Factors - Home'!$B:$O,12,FALSE)</f>
        <v>0.25700000000000001</v>
      </c>
      <c r="N667" s="31">
        <f>VLOOKUP($C667,'Four Factors - Home'!$B:$O,13,FALSE)/100</f>
        <v>0.13699999999999998</v>
      </c>
      <c r="O667" s="31">
        <f>VLOOKUP($C667,'Four Factors - Home'!$B:$O,14,FALSE)/100</f>
        <v>0.253</v>
      </c>
      <c r="P667" s="17">
        <f>VLOOKUP($C667,'Advanced - Home'!B:T,18,FALSE)</f>
        <v>99.67</v>
      </c>
      <c r="Q667" s="17">
        <f>(P667+'Advanced - Home'!$S$33)/2</f>
        <v>99.222845567206861</v>
      </c>
      <c r="R667" s="31">
        <f t="shared" ref="R667" si="6395">AVERAGE(H667,L666)</f>
        <v>0.52750000000000008</v>
      </c>
      <c r="S667" s="31">
        <f t="shared" ref="S667" si="6396">AVERAGE(I667,M666)</f>
        <v>0.27700000000000002</v>
      </c>
      <c r="T667" s="31">
        <f t="shared" ref="T667" si="6397">AVERAGE(J667,N666)</f>
        <v>0.14650000000000002</v>
      </c>
      <c r="U667" s="31">
        <f t="shared" ref="U667" si="6398">AVERAGE(K667,O666)</f>
        <v>0.24299999999999999</v>
      </c>
      <c r="V667" s="17">
        <f>Q667*Q666/'Advanced - Road'!$S$33</f>
        <v>99.20787404731675</v>
      </c>
      <c r="W667" s="17">
        <f t="shared" ref="W667" si="6399">W666</f>
        <v>99.209942160623356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-5</v>
      </c>
      <c r="AA667" s="19">
        <f t="shared" ref="AA667" si="6401">AA666</f>
        <v>215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</v>
      </c>
      <c r="I668" s="32">
        <f>VLOOKUP($C668,'Four Factors - Road'!$B:$O,8,FALSE)</f>
        <v>0.27900000000000003</v>
      </c>
      <c r="J668" s="32">
        <f>VLOOKUP($C668,'Four Factors - Road'!$B:$O,9,FALSE)/100</f>
        <v>0.152</v>
      </c>
      <c r="K668" s="32">
        <f>VLOOKUP($C668,'Four Factors - Road'!$B:$O,10,FALSE)/100</f>
        <v>0.21</v>
      </c>
      <c r="L668" s="32">
        <f>VLOOKUP($C668,'Four Factors - Road'!$B:$O,11,FALSE)/100</f>
        <v>0.52400000000000002</v>
      </c>
      <c r="M668" s="32">
        <f>VLOOKUP($C668,'Four Factors - Road'!$B:$O,12,FALSE)</f>
        <v>0.29299999999999998</v>
      </c>
      <c r="N668" s="32">
        <f>VLOOKUP($C668,'Four Factors - Road'!$B:$O,13,FALSE)/100</f>
        <v>0.153</v>
      </c>
      <c r="O668" s="32">
        <f>VLOOKUP($C668,'Four Factors - Road'!$B:$O,14,FALSE)/100</f>
        <v>0.25700000000000001</v>
      </c>
      <c r="P668" s="21">
        <f>VLOOKUP($C668,'Advanced - Road'!B:T,18,FALSE)</f>
        <v>98.75</v>
      </c>
      <c r="Q668" s="21">
        <f>(P668+'Advanced - Road'!$S$33)/2</f>
        <v>98.764904671115346</v>
      </c>
      <c r="R668" s="32">
        <f t="shared" ref="R668" si="6403">AVERAGE(H668,L669)</f>
        <v>0.502</v>
      </c>
      <c r="S668" s="32">
        <f t="shared" ref="S668" si="6404">AVERAGE(I668,M669)</f>
        <v>0.23850000000000002</v>
      </c>
      <c r="T668" s="32">
        <f t="shared" ref="T668" si="6405">AVERAGE(J668,N669)</f>
        <v>0.14150000000000001</v>
      </c>
      <c r="U668" s="32">
        <f t="shared" ref="U668" si="6406">AVERAGE(K668,O669)</f>
        <v>0.20400000000000001</v>
      </c>
      <c r="V668" s="21">
        <f>Q668*Q669/'Advanced - Home'!$S$33</f>
        <v>98.522085623032453</v>
      </c>
      <c r="W668" s="21">
        <f t="shared" ref="W668" si="6407">AVERAGE(V668:V669)</f>
        <v>98.520031891476066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103</v>
      </c>
      <c r="Z668" s="23">
        <f t="shared" ref="Z668" si="6408">Y669-Y668</f>
        <v>6</v>
      </c>
      <c r="AA668" s="23">
        <f t="shared" ref="AA668" si="6409">Y668+Y669</f>
        <v>212</v>
      </c>
      <c r="AB668" s="22">
        <f t="shared" ref="AB668" si="6410">D668-Z668</f>
        <v>-6</v>
      </c>
      <c r="AC668" s="22">
        <f t="shared" ref="AC668" si="6411">AA668-E668</f>
        <v>212</v>
      </c>
      <c r="AD668" s="22">
        <f t="shared" si="5791"/>
        <v>103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0.504</v>
      </c>
      <c r="I669" s="32">
        <f>VLOOKUP($C669,'Four Factors - Home'!$B:$O,8,FALSE)</f>
        <v>0.29599999999999999</v>
      </c>
      <c r="J669" s="32">
        <f>VLOOKUP($C669,'Four Factors - Home'!$B:$O,9,FALSE)/100</f>
        <v>0.114</v>
      </c>
      <c r="K669" s="32">
        <f>VLOOKUP($C669,'Four Factors - Home'!$B:$O,10,FALSE)/100</f>
        <v>0.20499999999999999</v>
      </c>
      <c r="L669" s="32">
        <f>VLOOKUP($C669,'Four Factors - Home'!$B:$O,11,FALSE)/100</f>
        <v>0.504</v>
      </c>
      <c r="M669" s="32">
        <f>VLOOKUP($C669,'Four Factors - Home'!$B:$O,12,FALSE)</f>
        <v>0.19800000000000001</v>
      </c>
      <c r="N669" s="32">
        <f>VLOOKUP($C669,'Four Factors - Home'!$B:$O,13,FALSE)/100</f>
        <v>0.13100000000000001</v>
      </c>
      <c r="O669" s="32">
        <f>VLOOKUP($C669,'Four Factors - Home'!$B:$O,14,FALSE)/100</f>
        <v>0.19800000000000001</v>
      </c>
      <c r="P669" s="21">
        <f>VLOOKUP($C669,'Advanced - Home'!B:T,18,FALSE)</f>
        <v>98.29</v>
      </c>
      <c r="Q669" s="21">
        <f>(P669+'Advanced - Home'!$S$33)/2</f>
        <v>98.532845567206863</v>
      </c>
      <c r="R669" s="32">
        <f t="shared" ref="R669" si="6415">AVERAGE(H669,L668)</f>
        <v>0.51400000000000001</v>
      </c>
      <c r="S669" s="32">
        <f t="shared" ref="S669" si="6416">AVERAGE(I669,M668)</f>
        <v>0.29449999999999998</v>
      </c>
      <c r="T669" s="32">
        <f t="shared" ref="T669" si="6417">AVERAGE(J669,N668)</f>
        <v>0.13350000000000001</v>
      </c>
      <c r="U669" s="32">
        <f t="shared" ref="U669" si="6418">AVERAGE(K669,O668)</f>
        <v>0.23099999999999998</v>
      </c>
      <c r="V669" s="21">
        <f>Q669*Q668/'Advanced - Road'!$S$33</f>
        <v>98.517978159919693</v>
      </c>
      <c r="W669" s="21">
        <f t="shared" ref="W669" si="6419">W668</f>
        <v>98.520031891476066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-6</v>
      </c>
      <c r="AA669" s="23">
        <f t="shared" ref="AA669" si="6421">AA668</f>
        <v>212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</v>
      </c>
      <c r="I670" s="31">
        <f>VLOOKUP($C670,'Four Factors - Road'!$B:$O,8,FALSE)</f>
        <v>0.27900000000000003</v>
      </c>
      <c r="J670" s="31">
        <f>VLOOKUP($C670,'Four Factors - Road'!$B:$O,9,FALSE)/100</f>
        <v>0.152</v>
      </c>
      <c r="K670" s="31">
        <f>VLOOKUP($C670,'Four Factors - Road'!$B:$O,10,FALSE)/100</f>
        <v>0.21</v>
      </c>
      <c r="L670" s="31">
        <f>VLOOKUP($C670,'Four Factors - Road'!$B:$O,11,FALSE)/100</f>
        <v>0.52400000000000002</v>
      </c>
      <c r="M670" s="31">
        <f>VLOOKUP($C670,'Four Factors - Road'!$B:$O,12,FALSE)</f>
        <v>0.29299999999999998</v>
      </c>
      <c r="N670" s="31">
        <f>VLOOKUP($C670,'Four Factors - Road'!$B:$O,13,FALSE)/100</f>
        <v>0.153</v>
      </c>
      <c r="O670" s="31">
        <f>VLOOKUP($C670,'Four Factors - Road'!$B:$O,14,FALSE)/100</f>
        <v>0.25700000000000001</v>
      </c>
      <c r="P670" s="17">
        <f>VLOOKUP($C670,'Advanced - Road'!B:T,18,FALSE)</f>
        <v>98.75</v>
      </c>
      <c r="Q670" s="17">
        <f>(P670+'Advanced - Road'!$S$33)/2</f>
        <v>98.764904671115346</v>
      </c>
      <c r="R670" s="31">
        <f t="shared" ref="R670" si="6423">AVERAGE(H670,L671)</f>
        <v>0.50700000000000001</v>
      </c>
      <c r="S670" s="31">
        <f t="shared" ref="S670" si="6424">AVERAGE(I670,M671)</f>
        <v>0.253</v>
      </c>
      <c r="T670" s="31">
        <f t="shared" ref="T670" si="6425">AVERAGE(J670,N671)</f>
        <v>0.14500000000000002</v>
      </c>
      <c r="U670" s="31">
        <f t="shared" ref="U670" si="6426">AVERAGE(K670,O671)</f>
        <v>0.21050000000000002</v>
      </c>
      <c r="V670" s="17">
        <f>Q670*Q671/'Advanced - Home'!$S$33</f>
        <v>98.112130395687558</v>
      </c>
      <c r="W670" s="17">
        <f t="shared" ref="W670" si="6427">AVERAGE(V670:V671)</f>
        <v>98.110085209808858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3</v>
      </c>
      <c r="AA670" s="19">
        <f t="shared" ref="AA670" si="6430">Y670+Y671</f>
        <v>211</v>
      </c>
      <c r="AB670" s="4">
        <f t="shared" ref="AB670" si="6431">D670-Z670</f>
        <v>-3</v>
      </c>
      <c r="AC670" s="4">
        <f t="shared" ref="AC670" si="6432">AA670-E670</f>
        <v>211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</v>
      </c>
      <c r="I671" s="31">
        <f>VLOOKUP($C671,'Four Factors - Home'!$B:$O,8,FALSE)</f>
        <v>0.27500000000000002</v>
      </c>
      <c r="J671" s="31">
        <f>VLOOKUP($C671,'Four Factors - Home'!$B:$O,9,FALSE)/100</f>
        <v>0.13100000000000001</v>
      </c>
      <c r="K671" s="31">
        <f>VLOOKUP($C671,'Four Factors - Home'!$B:$O,10,FALSE)/100</f>
        <v>0.28999999999999998</v>
      </c>
      <c r="L671" s="31">
        <f>VLOOKUP($C671,'Four Factors - Home'!$B:$O,11,FALSE)/100</f>
        <v>0.51400000000000001</v>
      </c>
      <c r="M671" s="31">
        <f>VLOOKUP($C671,'Four Factors - Home'!$B:$O,12,FALSE)</f>
        <v>0.22700000000000001</v>
      </c>
      <c r="N671" s="31">
        <f>VLOOKUP($C671,'Four Factors - Home'!$B:$O,13,FALSE)/100</f>
        <v>0.13800000000000001</v>
      </c>
      <c r="O671" s="31">
        <f>VLOOKUP($C671,'Four Factors - Home'!$B:$O,14,FALSE)/100</f>
        <v>0.21100000000000002</v>
      </c>
      <c r="P671" s="17">
        <f>VLOOKUP($C671,'Advanced - Home'!B:T,18,FALSE)</f>
        <v>97.47</v>
      </c>
      <c r="Q671" s="17">
        <f>(P671+'Advanced - Home'!$S$33)/2</f>
        <v>98.122845567206866</v>
      </c>
      <c r="R671" s="31">
        <f t="shared" ref="R671" si="6437">AVERAGE(H671,L670)</f>
        <v>0.497</v>
      </c>
      <c r="S671" s="31">
        <f t="shared" ref="S671" si="6438">AVERAGE(I671,M670)</f>
        <v>0.28400000000000003</v>
      </c>
      <c r="T671" s="31">
        <f t="shared" ref="T671" si="6439">AVERAGE(J671,N670)</f>
        <v>0.14200000000000002</v>
      </c>
      <c r="U671" s="31">
        <f t="shared" ref="U671" si="6440">AVERAGE(K671,O670)</f>
        <v>0.27349999999999997</v>
      </c>
      <c r="V671" s="17">
        <f>Q671*Q670/'Advanced - Road'!$S$33</f>
        <v>98.108040023930144</v>
      </c>
      <c r="W671" s="17">
        <f t="shared" ref="W671" si="6441">W670</f>
        <v>98.110085209808858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107</v>
      </c>
      <c r="Z671" s="19">
        <f t="shared" ref="Z671" si="6442">-Z670</f>
        <v>-3</v>
      </c>
      <c r="AA671" s="19">
        <f t="shared" ref="AA671" si="6443">AA670</f>
        <v>211</v>
      </c>
      <c r="AB671" s="4"/>
      <c r="AC671" s="4"/>
      <c r="AD671" s="4">
        <f t="shared" si="6433"/>
        <v>107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</v>
      </c>
      <c r="I672" s="32">
        <f>VLOOKUP($C672,'Four Factors - Road'!$B:$O,8,FALSE)</f>
        <v>0.27900000000000003</v>
      </c>
      <c r="J672" s="32">
        <f>VLOOKUP($C672,'Four Factors - Road'!$B:$O,9,FALSE)/100</f>
        <v>0.152</v>
      </c>
      <c r="K672" s="32">
        <f>VLOOKUP($C672,'Four Factors - Road'!$B:$O,10,FALSE)/100</f>
        <v>0.21</v>
      </c>
      <c r="L672" s="32">
        <f>VLOOKUP($C672,'Four Factors - Road'!$B:$O,11,FALSE)/100</f>
        <v>0.52400000000000002</v>
      </c>
      <c r="M672" s="32">
        <f>VLOOKUP($C672,'Four Factors - Road'!$B:$O,12,FALSE)</f>
        <v>0.29299999999999998</v>
      </c>
      <c r="N672" s="32">
        <f>VLOOKUP($C672,'Four Factors - Road'!$B:$O,13,FALSE)/100</f>
        <v>0.153</v>
      </c>
      <c r="O672" s="32">
        <f>VLOOKUP($C672,'Four Factors - Road'!$B:$O,14,FALSE)/100</f>
        <v>0.25700000000000001</v>
      </c>
      <c r="P672" s="21">
        <f>VLOOKUP($C672,'Advanced - Road'!B:T,18,FALSE)</f>
        <v>98.75</v>
      </c>
      <c r="Q672" s="21">
        <f>(P672+'Advanced - Road'!$S$33)/2</f>
        <v>98.764904671115346</v>
      </c>
      <c r="R672" s="32">
        <f t="shared" ref="R672" si="6445">AVERAGE(H672,L673)</f>
        <v>0.498</v>
      </c>
      <c r="S672" s="32">
        <f t="shared" ref="S672" si="6446">AVERAGE(I672,M673)</f>
        <v>0.2445</v>
      </c>
      <c r="T672" s="32">
        <f t="shared" ref="T672" si="6447">AVERAGE(J672,N673)</f>
        <v>0.13900000000000001</v>
      </c>
      <c r="U672" s="32">
        <f t="shared" ref="U672" si="6448">AVERAGE(K672,O673)</f>
        <v>0.223</v>
      </c>
      <c r="V672" s="21">
        <f>Q672*Q673/'Advanced - Home'!$S$33</f>
        <v>98.627074156864666</v>
      </c>
      <c r="W672" s="21">
        <f t="shared" ref="W672" si="6449">AVERAGE(V672:V673)</f>
        <v>98.625018236781074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104</v>
      </c>
      <c r="Z672" s="23">
        <f t="shared" ref="Z672" si="6450">Y673-Y672</f>
        <v>8</v>
      </c>
      <c r="AA672" s="23">
        <f t="shared" ref="AA672" si="6451">Y672+Y673</f>
        <v>216</v>
      </c>
      <c r="AB672" s="22">
        <f t="shared" ref="AB672" si="6452">D672-Z672</f>
        <v>-8</v>
      </c>
      <c r="AC672" s="22">
        <f t="shared" ref="AC672" si="6453">AA672-E672</f>
        <v>216</v>
      </c>
      <c r="AD672" s="22">
        <f t="shared" si="6433"/>
        <v>104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0.55700000000000005</v>
      </c>
      <c r="I673" s="32">
        <f>VLOOKUP($C673,'Four Factors - Home'!$B:$O,8,FALSE)</f>
        <v>0.28000000000000003</v>
      </c>
      <c r="J673" s="32">
        <f>VLOOKUP($C673,'Four Factors - Home'!$B:$O,9,FALSE)/100</f>
        <v>0.13</v>
      </c>
      <c r="K673" s="32">
        <f>VLOOKUP($C673,'Four Factors - Home'!$B:$O,10,FALSE)/100</f>
        <v>0.23399999999999999</v>
      </c>
      <c r="L673" s="32">
        <f>VLOOKUP($C673,'Four Factors - Home'!$B:$O,11,FALSE)/100</f>
        <v>0.496</v>
      </c>
      <c r="M673" s="32">
        <f>VLOOKUP($C673,'Four Factors - Home'!$B:$O,12,FALSE)</f>
        <v>0.21</v>
      </c>
      <c r="N673" s="32">
        <f>VLOOKUP($C673,'Four Factors - Home'!$B:$O,13,FALSE)/100</f>
        <v>0.126</v>
      </c>
      <c r="O673" s="32">
        <f>VLOOKUP($C673,'Four Factors - Home'!$B:$O,14,FALSE)/100</f>
        <v>0.23600000000000002</v>
      </c>
      <c r="P673" s="21">
        <f>VLOOKUP($C673,'Advanced - Home'!B:T,18,FALSE)</f>
        <v>98.5</v>
      </c>
      <c r="Q673" s="21">
        <f>(P673+'Advanced - Home'!$S$33)/2</f>
        <v>98.637845567206853</v>
      </c>
      <c r="R673" s="32">
        <f t="shared" ref="R673" si="6457">AVERAGE(H673,L672)</f>
        <v>0.54049999999999998</v>
      </c>
      <c r="S673" s="32">
        <f t="shared" ref="S673" si="6458">AVERAGE(I673,M672)</f>
        <v>0.28649999999999998</v>
      </c>
      <c r="T673" s="32">
        <f t="shared" ref="T673" si="6459">AVERAGE(J673,N672)</f>
        <v>0.14150000000000001</v>
      </c>
      <c r="U673" s="32">
        <f t="shared" ref="U673" si="6460">AVERAGE(K673,O672)</f>
        <v>0.2455</v>
      </c>
      <c r="V673" s="21">
        <f>Q673*Q672/'Advanced - Road'!$S$33</f>
        <v>98.622962316697496</v>
      </c>
      <c r="W673" s="21">
        <f t="shared" ref="W673" si="6461">W672</f>
        <v>98.625018236781074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112</v>
      </c>
      <c r="Z673" s="23">
        <f t="shared" ref="Z673" si="6462">-Z672</f>
        <v>-8</v>
      </c>
      <c r="AA673" s="23">
        <f t="shared" ref="AA673" si="6463">AA672</f>
        <v>216</v>
      </c>
      <c r="AB673" s="22"/>
      <c r="AC673" s="22"/>
      <c r="AD673" s="22">
        <f t="shared" si="6433"/>
        <v>112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</v>
      </c>
      <c r="I674" s="31">
        <f>VLOOKUP($C674,'Four Factors - Road'!$B:$O,8,FALSE)</f>
        <v>0.27900000000000003</v>
      </c>
      <c r="J674" s="31">
        <f>VLOOKUP($C674,'Four Factors - Road'!$B:$O,9,FALSE)/100</f>
        <v>0.152</v>
      </c>
      <c r="K674" s="31">
        <f>VLOOKUP($C674,'Four Factors - Road'!$B:$O,10,FALSE)/100</f>
        <v>0.21</v>
      </c>
      <c r="L674" s="31">
        <f>VLOOKUP($C674,'Four Factors - Road'!$B:$O,11,FALSE)/100</f>
        <v>0.52400000000000002</v>
      </c>
      <c r="M674" s="31">
        <f>VLOOKUP($C674,'Four Factors - Road'!$B:$O,12,FALSE)</f>
        <v>0.29299999999999998</v>
      </c>
      <c r="N674" s="31">
        <f>VLOOKUP($C674,'Four Factors - Road'!$B:$O,13,FALSE)/100</f>
        <v>0.153</v>
      </c>
      <c r="O674" s="31">
        <f>VLOOKUP($C674,'Four Factors - Road'!$B:$O,14,FALSE)/100</f>
        <v>0.25700000000000001</v>
      </c>
      <c r="P674" s="17">
        <f>VLOOKUP($C674,'Advanced - Road'!B:T,18,FALSE)</f>
        <v>98.75</v>
      </c>
      <c r="Q674" s="17">
        <f>(P674+'Advanced - Road'!$S$33)/2</f>
        <v>98.764904671115346</v>
      </c>
      <c r="R674" s="31">
        <f t="shared" ref="R674" si="6465">AVERAGE(H674,L675)</f>
        <v>0.50150000000000006</v>
      </c>
      <c r="S674" s="31">
        <f t="shared" ref="S674" si="6466">AVERAGE(I674,M675)</f>
        <v>0.27700000000000002</v>
      </c>
      <c r="T674" s="31">
        <f t="shared" ref="T674" si="6467">AVERAGE(J674,N675)</f>
        <v>0.1545</v>
      </c>
      <c r="U674" s="31">
        <f t="shared" ref="U674" si="6468">AVERAGE(K674,O675)</f>
        <v>0.2155</v>
      </c>
      <c r="V674" s="17">
        <f>Q674*Q675/'Advanced - Home'!$S$33</f>
        <v>96.377319860459792</v>
      </c>
      <c r="W674" s="17">
        <f t="shared" ref="W674" si="6469">AVERAGE(V674:V675)</f>
        <v>96.375310837387815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5</v>
      </c>
      <c r="AA674" s="19">
        <f t="shared" ref="AA674" si="6471">Y674+Y675</f>
        <v>207</v>
      </c>
      <c r="AB674" s="4">
        <f t="shared" ref="AB674" si="6472">D674-Z674</f>
        <v>-5</v>
      </c>
      <c r="AC674" s="4">
        <f t="shared" ref="AC674" si="6473">AA674-E674</f>
        <v>207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0.51500000000000001</v>
      </c>
      <c r="I675" s="31">
        <f>VLOOKUP($C675,'Four Factors - Home'!$B:$O,8,FALSE)</f>
        <v>0.255</v>
      </c>
      <c r="J675" s="31">
        <f>VLOOKUP($C675,'Four Factors - Home'!$B:$O,9,FALSE)/100</f>
        <v>0.129</v>
      </c>
      <c r="K675" s="31">
        <f>VLOOKUP($C675,'Four Factors - Home'!$B:$O,10,FALSE)/100</f>
        <v>0.188</v>
      </c>
      <c r="L675" s="31">
        <f>VLOOKUP($C675,'Four Factors - Home'!$B:$O,11,FALSE)/100</f>
        <v>0.503</v>
      </c>
      <c r="M675" s="31">
        <f>VLOOKUP($C675,'Four Factors - Home'!$B:$O,12,FALSE)</f>
        <v>0.27500000000000002</v>
      </c>
      <c r="N675" s="31">
        <f>VLOOKUP($C675,'Four Factors - Home'!$B:$O,13,FALSE)/100</f>
        <v>0.157</v>
      </c>
      <c r="O675" s="31">
        <f>VLOOKUP($C675,'Four Factors - Home'!$B:$O,14,FALSE)/100</f>
        <v>0.221</v>
      </c>
      <c r="P675" s="17">
        <f>VLOOKUP($C675,'Advanced - Home'!B:T,18,FALSE)</f>
        <v>94</v>
      </c>
      <c r="Q675" s="17">
        <f>(P675+'Advanced - Home'!$S$33)/2</f>
        <v>96.387845567206853</v>
      </c>
      <c r="R675" s="31">
        <f t="shared" ref="R675" si="6477">AVERAGE(H675,L674)</f>
        <v>0.51950000000000007</v>
      </c>
      <c r="S675" s="31">
        <f t="shared" ref="S675" si="6478">AVERAGE(I675,M674)</f>
        <v>0.27400000000000002</v>
      </c>
      <c r="T675" s="31">
        <f t="shared" ref="T675" si="6479">AVERAGE(J675,N674)</f>
        <v>0.14100000000000001</v>
      </c>
      <c r="U675" s="31">
        <f t="shared" ref="U675" si="6480">AVERAGE(K675,O674)</f>
        <v>0.2225</v>
      </c>
      <c r="V675" s="17">
        <f>Q675*Q674/'Advanced - Road'!$S$33</f>
        <v>96.373301814315823</v>
      </c>
      <c r="W675" s="17">
        <f t="shared" ref="W675" si="6481">W674</f>
        <v>96.375310837387815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-5</v>
      </c>
      <c r="AA675" s="19">
        <f t="shared" ref="AA675" si="6483">AA674</f>
        <v>207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</v>
      </c>
      <c r="I676" s="32">
        <f>VLOOKUP($C676,'Four Factors - Road'!$B:$O,8,FALSE)</f>
        <v>0.27900000000000003</v>
      </c>
      <c r="J676" s="32">
        <f>VLOOKUP($C676,'Four Factors - Road'!$B:$O,9,FALSE)/100</f>
        <v>0.152</v>
      </c>
      <c r="K676" s="32">
        <f>VLOOKUP($C676,'Four Factors - Road'!$B:$O,10,FALSE)/100</f>
        <v>0.21</v>
      </c>
      <c r="L676" s="32">
        <f>VLOOKUP($C676,'Four Factors - Road'!$B:$O,11,FALSE)/100</f>
        <v>0.52400000000000002</v>
      </c>
      <c r="M676" s="32">
        <f>VLOOKUP($C676,'Four Factors - Road'!$B:$O,12,FALSE)</f>
        <v>0.29299999999999998</v>
      </c>
      <c r="N676" s="32">
        <f>VLOOKUP($C676,'Four Factors - Road'!$B:$O,13,FALSE)/100</f>
        <v>0.153</v>
      </c>
      <c r="O676" s="32">
        <f>VLOOKUP($C676,'Four Factors - Road'!$B:$O,14,FALSE)/100</f>
        <v>0.25700000000000001</v>
      </c>
      <c r="P676" s="21">
        <f>VLOOKUP($C676,'Advanced - Road'!B:T,18,FALSE)</f>
        <v>98.75</v>
      </c>
      <c r="Q676" s="21">
        <f>(P676+'Advanced - Road'!$S$33)/2</f>
        <v>98.764904671115346</v>
      </c>
      <c r="R676" s="32">
        <f t="shared" ref="R676" si="6485">AVERAGE(H676,L677)</f>
        <v>0.51600000000000001</v>
      </c>
      <c r="S676" s="32">
        <f t="shared" ref="S676" si="6486">AVERAGE(I676,M677)</f>
        <v>0.26700000000000002</v>
      </c>
      <c r="T676" s="32">
        <f t="shared" ref="T676" si="6487">AVERAGE(J676,N677)</f>
        <v>0.13500000000000001</v>
      </c>
      <c r="U676" s="32">
        <f t="shared" ref="U676" si="6488">AVERAGE(K676,O677)</f>
        <v>0.21050000000000002</v>
      </c>
      <c r="V676" s="21">
        <f>Q676*Q677/'Advanced - Home'!$S$33</f>
        <v>99.426986795586416</v>
      </c>
      <c r="W676" s="21">
        <f t="shared" ref="W676" si="6489">AVERAGE(V676:V677)</f>
        <v>99.424914201009813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108</v>
      </c>
      <c r="Z676" s="23">
        <f t="shared" ref="Z676" si="6490">Y677-Y676</f>
        <v>4</v>
      </c>
      <c r="AA676" s="23">
        <f t="shared" ref="AA676" si="6491">Y676+Y677</f>
        <v>220</v>
      </c>
      <c r="AB676" s="22">
        <f t="shared" ref="AB676" si="6492">D676-Z676</f>
        <v>-4</v>
      </c>
      <c r="AC676" s="22">
        <f t="shared" ref="AC676" si="6493">AA676-E676</f>
        <v>220</v>
      </c>
      <c r="AD676" s="22">
        <f t="shared" si="6433"/>
        <v>108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0.54500000000000004</v>
      </c>
      <c r="I677" s="32">
        <f>VLOOKUP($C677,'Four Factors - Home'!$B:$O,8,FALSE)</f>
        <v>0.28699999999999998</v>
      </c>
      <c r="J677" s="32">
        <f>VLOOKUP($C677,'Four Factors - Home'!$B:$O,9,FALSE)/100</f>
        <v>0.14599999999999999</v>
      </c>
      <c r="K677" s="32">
        <f>VLOOKUP($C677,'Four Factors - Home'!$B:$O,10,FALSE)/100</f>
        <v>0.27399999999999997</v>
      </c>
      <c r="L677" s="32">
        <f>VLOOKUP($C677,'Four Factors - Home'!$B:$O,11,FALSE)/100</f>
        <v>0.53200000000000003</v>
      </c>
      <c r="M677" s="32">
        <f>VLOOKUP($C677,'Four Factors - Home'!$B:$O,12,FALSE)</f>
        <v>0.255</v>
      </c>
      <c r="N677" s="32">
        <f>VLOOKUP($C677,'Four Factors - Home'!$B:$O,13,FALSE)/100</f>
        <v>0.11800000000000001</v>
      </c>
      <c r="O677" s="32">
        <f>VLOOKUP($C677,'Four Factors - Home'!$B:$O,14,FALSE)/100</f>
        <v>0.21100000000000002</v>
      </c>
      <c r="P677" s="21">
        <f>VLOOKUP($C677,'Advanced - Home'!B:T,18,FALSE)</f>
        <v>100.1</v>
      </c>
      <c r="Q677" s="21">
        <f>(P677+'Advanced - Home'!$S$33)/2</f>
        <v>99.437845567206864</v>
      </c>
      <c r="R677" s="32">
        <f t="shared" ref="R677" si="6497">AVERAGE(H677,L676)</f>
        <v>0.53449999999999998</v>
      </c>
      <c r="S677" s="32">
        <f t="shared" ref="S677" si="6498">AVERAGE(I677,M676)</f>
        <v>0.28999999999999998</v>
      </c>
      <c r="T677" s="32">
        <f t="shared" ref="T677" si="6499">AVERAGE(J677,N676)</f>
        <v>0.14949999999999999</v>
      </c>
      <c r="U677" s="32">
        <f t="shared" ref="U677" si="6500">AVERAGE(K677,O676)</f>
        <v>0.26549999999999996</v>
      </c>
      <c r="V677" s="21">
        <f>Q677*Q676/'Advanced - Road'!$S$33</f>
        <v>99.422841606433209</v>
      </c>
      <c r="W677" s="21">
        <f t="shared" ref="W677" si="6501">W676</f>
        <v>99.424914201009813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-4</v>
      </c>
      <c r="AA677" s="23">
        <f t="shared" ref="AA677" si="6503">AA676</f>
        <v>220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</v>
      </c>
      <c r="I678" s="31">
        <f>VLOOKUP($C678,'Four Factors - Road'!$B:$O,8,FALSE)</f>
        <v>0.27900000000000003</v>
      </c>
      <c r="J678" s="31">
        <f>VLOOKUP($C678,'Four Factors - Road'!$B:$O,9,FALSE)/100</f>
        <v>0.152</v>
      </c>
      <c r="K678" s="31">
        <f>VLOOKUP($C678,'Four Factors - Road'!$B:$O,10,FALSE)/100</f>
        <v>0.21</v>
      </c>
      <c r="L678" s="31">
        <f>VLOOKUP($C678,'Four Factors - Road'!$B:$O,11,FALSE)/100</f>
        <v>0.52400000000000002</v>
      </c>
      <c r="M678" s="31">
        <f>VLOOKUP($C678,'Four Factors - Road'!$B:$O,12,FALSE)</f>
        <v>0.29299999999999998</v>
      </c>
      <c r="N678" s="31">
        <f>VLOOKUP($C678,'Four Factors - Road'!$B:$O,13,FALSE)/100</f>
        <v>0.153</v>
      </c>
      <c r="O678" s="31">
        <f>VLOOKUP($C678,'Four Factors - Road'!$B:$O,14,FALSE)/100</f>
        <v>0.25700000000000001</v>
      </c>
      <c r="P678" s="17">
        <f>VLOOKUP($C678,'Advanced - Road'!B:T,18,FALSE)</f>
        <v>98.75</v>
      </c>
      <c r="Q678" s="17">
        <f>(P678+'Advanced - Road'!$S$33)/2</f>
        <v>98.764904671115346</v>
      </c>
      <c r="R678" s="31">
        <f t="shared" ref="R678" si="6505">AVERAGE(H678,L679)</f>
        <v>0.4945</v>
      </c>
      <c r="S678" s="31">
        <f t="shared" ref="S678" si="6506">AVERAGE(I678,M679)</f>
        <v>0.27250000000000002</v>
      </c>
      <c r="T678" s="31">
        <f t="shared" ref="T678" si="6507">AVERAGE(J678,N679)</f>
        <v>0.14400000000000002</v>
      </c>
      <c r="U678" s="31">
        <f t="shared" ref="U678" si="6508">AVERAGE(K678,O679)</f>
        <v>0.19900000000000001</v>
      </c>
      <c r="V678" s="17">
        <f>Q678*Q679/'Advanced - Home'!$S$33</f>
        <v>98.372102003272119</v>
      </c>
      <c r="W678" s="17">
        <f t="shared" ref="W678" si="6509">AVERAGE(V678:V679)</f>
        <v>98.370051398183179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102</v>
      </c>
      <c r="Z678" s="19">
        <f t="shared" ref="Z678" si="6510">Y679-Y678</f>
        <v>6</v>
      </c>
      <c r="AA678" s="19">
        <f t="shared" ref="AA678" si="6511">Y678+Y679</f>
        <v>210</v>
      </c>
      <c r="AB678" s="4">
        <f t="shared" ref="AB678" si="6512">D678-Z678</f>
        <v>-6</v>
      </c>
      <c r="AC678" s="4">
        <f t="shared" ref="AC678" si="6513">AA678-E678</f>
        <v>210</v>
      </c>
      <c r="AD678" s="4">
        <f t="shared" si="6433"/>
        <v>102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</v>
      </c>
      <c r="I679" s="31">
        <f>VLOOKUP($C679,'Four Factors - Home'!$B:$O,8,FALSE)</f>
        <v>0.22600000000000001</v>
      </c>
      <c r="J679" s="31">
        <f>VLOOKUP($C679,'Four Factors - Home'!$B:$O,9,FALSE)/100</f>
        <v>0.12</v>
      </c>
      <c r="K679" s="31">
        <f>VLOOKUP($C679,'Four Factors - Home'!$B:$O,10,FALSE)/100</f>
        <v>0.24100000000000002</v>
      </c>
      <c r="L679" s="31">
        <f>VLOOKUP($C679,'Four Factors - Home'!$B:$O,11,FALSE)/100</f>
        <v>0.48899999999999999</v>
      </c>
      <c r="M679" s="31">
        <f>VLOOKUP($C679,'Four Factors - Home'!$B:$O,12,FALSE)</f>
        <v>0.26600000000000001</v>
      </c>
      <c r="N679" s="31">
        <f>VLOOKUP($C679,'Four Factors - Home'!$B:$O,13,FALSE)/100</f>
        <v>0.13600000000000001</v>
      </c>
      <c r="O679" s="31">
        <f>VLOOKUP($C679,'Four Factors - Home'!$B:$O,14,FALSE)/100</f>
        <v>0.188</v>
      </c>
      <c r="P679" s="17">
        <f>VLOOKUP($C679,'Advanced - Home'!B:T,18,FALSE)</f>
        <v>97.99</v>
      </c>
      <c r="Q679" s="17">
        <f>(P679+'Advanced - Home'!$S$33)/2</f>
        <v>98.382845567206857</v>
      </c>
      <c r="R679" s="31">
        <f t="shared" ref="R679" si="6517">AVERAGE(H679,L678)</f>
        <v>0.51200000000000001</v>
      </c>
      <c r="S679" s="31">
        <f t="shared" ref="S679" si="6518">AVERAGE(I679,M678)</f>
        <v>0.25950000000000001</v>
      </c>
      <c r="T679" s="31">
        <f t="shared" ref="T679" si="6519">AVERAGE(J679,N678)</f>
        <v>0.13650000000000001</v>
      </c>
      <c r="U679" s="31">
        <f t="shared" ref="U679" si="6520">AVERAGE(K679,O678)</f>
        <v>0.249</v>
      </c>
      <c r="V679" s="17">
        <f>Q679*Q678/'Advanced - Road'!$S$33</f>
        <v>98.368000793094239</v>
      </c>
      <c r="W679" s="17">
        <f t="shared" ref="W679" si="6521">W678</f>
        <v>98.370051398183179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108</v>
      </c>
      <c r="Z679" s="19">
        <f t="shared" ref="Z679" si="6522">-Z678</f>
        <v>-6</v>
      </c>
      <c r="AA679" s="19">
        <f t="shared" ref="AA679" si="6523">AA678</f>
        <v>210</v>
      </c>
      <c r="AB679" s="4"/>
      <c r="AC679" s="4"/>
      <c r="AD679" s="4">
        <f t="shared" si="6433"/>
        <v>108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</v>
      </c>
      <c r="I680" s="32">
        <f>VLOOKUP($C680,'Four Factors - Road'!$B:$O,8,FALSE)</f>
        <v>0.27900000000000003</v>
      </c>
      <c r="J680" s="32">
        <f>VLOOKUP($C680,'Four Factors - Road'!$B:$O,9,FALSE)/100</f>
        <v>0.152</v>
      </c>
      <c r="K680" s="32">
        <f>VLOOKUP($C680,'Four Factors - Road'!$B:$O,10,FALSE)/100</f>
        <v>0.21</v>
      </c>
      <c r="L680" s="32">
        <f>VLOOKUP($C680,'Four Factors - Road'!$B:$O,11,FALSE)/100</f>
        <v>0.52400000000000002</v>
      </c>
      <c r="M680" s="32">
        <f>VLOOKUP($C680,'Four Factors - Road'!$B:$O,12,FALSE)</f>
        <v>0.29299999999999998</v>
      </c>
      <c r="N680" s="32">
        <f>VLOOKUP($C680,'Four Factors - Road'!$B:$O,13,FALSE)/100</f>
        <v>0.153</v>
      </c>
      <c r="O680" s="32">
        <f>VLOOKUP($C680,'Four Factors - Road'!$B:$O,14,FALSE)/100</f>
        <v>0.25700000000000001</v>
      </c>
      <c r="P680" s="21">
        <f>VLOOKUP($C680,'Advanced - Road'!B:T,18,FALSE)</f>
        <v>98.75</v>
      </c>
      <c r="Q680" s="21">
        <f>(P680+'Advanced - Road'!$S$33)/2</f>
        <v>98.764904671115346</v>
      </c>
      <c r="R680" s="32">
        <f t="shared" ref="R680" si="6525">AVERAGE(H680,L681)</f>
        <v>0.48749999999999999</v>
      </c>
      <c r="S680" s="32">
        <f t="shared" ref="S680" si="6526">AVERAGE(I680,M681)</f>
        <v>0.26500000000000001</v>
      </c>
      <c r="T680" s="32">
        <f t="shared" ref="T680" si="6527">AVERAGE(J680,N681)</f>
        <v>0.14849999999999999</v>
      </c>
      <c r="U680" s="32">
        <f t="shared" ref="U680" si="6528">AVERAGE(K680,O681)</f>
        <v>0.224</v>
      </c>
      <c r="V680" s="21">
        <f>Q680*Q681/'Advanced - Home'!$S$33</f>
        <v>100.62685575366902</v>
      </c>
      <c r="W680" s="21">
        <f t="shared" ref="W680" si="6529">AVERAGE(V680:V681)</f>
        <v>100.62475814735291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104</v>
      </c>
      <c r="Z680" s="23">
        <f t="shared" ref="Z680" si="6530">Y681-Y680</f>
        <v>11</v>
      </c>
      <c r="AA680" s="23">
        <f t="shared" ref="AA680" si="6531">Y680+Y681</f>
        <v>219</v>
      </c>
      <c r="AB680" s="22">
        <f t="shared" ref="AB680" si="6532">D680-Z680</f>
        <v>-11</v>
      </c>
      <c r="AC680" s="22">
        <f t="shared" ref="AC680" si="6533">AA680-E680</f>
        <v>219</v>
      </c>
      <c r="AD680" s="22">
        <f t="shared" si="6433"/>
        <v>104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0.58599999999999997</v>
      </c>
      <c r="I681" s="32">
        <f>VLOOKUP($C681,'Four Factors - Home'!$B:$O,8,FALSE)</f>
        <v>0.255</v>
      </c>
      <c r="J681" s="32">
        <f>VLOOKUP($C681,'Four Factors - Home'!$B:$O,9,FALSE)/100</f>
        <v>0.14300000000000002</v>
      </c>
      <c r="K681" s="32">
        <f>VLOOKUP($C681,'Four Factors - Home'!$B:$O,10,FALSE)/100</f>
        <v>0.22600000000000001</v>
      </c>
      <c r="L681" s="32">
        <f>VLOOKUP($C681,'Four Factors - Home'!$B:$O,11,FALSE)/100</f>
        <v>0.47499999999999998</v>
      </c>
      <c r="M681" s="32">
        <f>VLOOKUP($C681,'Four Factors - Home'!$B:$O,12,FALSE)</f>
        <v>0.251</v>
      </c>
      <c r="N681" s="32">
        <f>VLOOKUP($C681,'Four Factors - Home'!$B:$O,13,FALSE)/100</f>
        <v>0.14499999999999999</v>
      </c>
      <c r="O681" s="32">
        <f>VLOOKUP($C681,'Four Factors - Home'!$B:$O,14,FALSE)/100</f>
        <v>0.23800000000000002</v>
      </c>
      <c r="P681" s="21">
        <f>VLOOKUP($C681,'Advanced - Home'!B:T,18,FALSE)</f>
        <v>102.5</v>
      </c>
      <c r="Q681" s="21">
        <f>(P681+'Advanced - Home'!$S$33)/2</f>
        <v>100.63784556720685</v>
      </c>
      <c r="R681" s="32">
        <f t="shared" ref="R681" si="6537">AVERAGE(H681,L680)</f>
        <v>0.55499999999999994</v>
      </c>
      <c r="S681" s="32">
        <f t="shared" ref="S681" si="6538">AVERAGE(I681,M680)</f>
        <v>0.27400000000000002</v>
      </c>
      <c r="T681" s="32">
        <f t="shared" ref="T681" si="6539">AVERAGE(J681,N680)</f>
        <v>0.14800000000000002</v>
      </c>
      <c r="U681" s="32">
        <f t="shared" ref="U681" si="6540">AVERAGE(K681,O680)</f>
        <v>0.24149999999999999</v>
      </c>
      <c r="V681" s="21">
        <f>Q681*Q680/'Advanced - Road'!$S$33</f>
        <v>100.62266054103678</v>
      </c>
      <c r="W681" s="21">
        <f t="shared" ref="W681" si="6541">W680</f>
        <v>100.62475814735291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115</v>
      </c>
      <c r="Z681" s="23">
        <f t="shared" ref="Z681" si="6542">-Z680</f>
        <v>-11</v>
      </c>
      <c r="AA681" s="23">
        <f t="shared" ref="AA681" si="6543">AA680</f>
        <v>219</v>
      </c>
      <c r="AB681" s="22"/>
      <c r="AC681" s="22"/>
      <c r="AD681" s="22">
        <f t="shared" si="6433"/>
        <v>115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</v>
      </c>
      <c r="I682" s="31">
        <f>VLOOKUP($C682,'Four Factors - Road'!$B:$O,8,FALSE)</f>
        <v>0.27900000000000003</v>
      </c>
      <c r="J682" s="31">
        <f>VLOOKUP($C682,'Four Factors - Road'!$B:$O,9,FALSE)/100</f>
        <v>0.152</v>
      </c>
      <c r="K682" s="31">
        <f>VLOOKUP($C682,'Four Factors - Road'!$B:$O,10,FALSE)/100</f>
        <v>0.21</v>
      </c>
      <c r="L682" s="31">
        <f>VLOOKUP($C682,'Four Factors - Road'!$B:$O,11,FALSE)/100</f>
        <v>0.52400000000000002</v>
      </c>
      <c r="M682" s="31">
        <f>VLOOKUP($C682,'Four Factors - Road'!$B:$O,12,FALSE)</f>
        <v>0.29299999999999998</v>
      </c>
      <c r="N682" s="31">
        <f>VLOOKUP($C682,'Four Factors - Road'!$B:$O,13,FALSE)/100</f>
        <v>0.153</v>
      </c>
      <c r="O682" s="31">
        <f>VLOOKUP($C682,'Four Factors - Road'!$B:$O,14,FALSE)/100</f>
        <v>0.25700000000000001</v>
      </c>
      <c r="P682" s="17">
        <f>VLOOKUP($C682,'Advanced - Road'!B:T,18,FALSE)</f>
        <v>98.75</v>
      </c>
      <c r="Q682" s="17">
        <f>(P682+'Advanced - Road'!$S$33)/2</f>
        <v>98.764904671115346</v>
      </c>
      <c r="R682" s="31">
        <f t="shared" ref="R682" si="6545">AVERAGE(H682,L683)</f>
        <v>0.50750000000000006</v>
      </c>
      <c r="S682" s="31">
        <f t="shared" ref="S682" si="6546">AVERAGE(I682,M683)</f>
        <v>0.25800000000000001</v>
      </c>
      <c r="T682" s="31">
        <f t="shared" ref="T682" si="6547">AVERAGE(J682,N683)</f>
        <v>0.1525</v>
      </c>
      <c r="U682" s="31">
        <f t="shared" ref="U682" si="6548">AVERAGE(K682,O683)</f>
        <v>0.22599999999999998</v>
      </c>
      <c r="V682" s="17">
        <f>Q682*Q683/'Advanced - Home'!$S$33</f>
        <v>100.61185739169301</v>
      </c>
      <c r="W682" s="17">
        <f t="shared" ref="W682" si="6549">AVERAGE(V682:V683)</f>
        <v>100.60976009802363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106</v>
      </c>
      <c r="Z682" s="19">
        <f t="shared" ref="Z682" si="6550">Y683-Y682</f>
        <v>8</v>
      </c>
      <c r="AA682" s="19">
        <f t="shared" ref="AA682" si="6551">Y682+Y683</f>
        <v>220</v>
      </c>
      <c r="AB682" s="4">
        <f t="shared" ref="AB682" si="6552">D682-Z682</f>
        <v>-8</v>
      </c>
      <c r="AC682" s="4">
        <f t="shared" ref="AC682" si="6553">AA682-E682</f>
        <v>220</v>
      </c>
      <c r="AD682" s="4">
        <f t="shared" si="6433"/>
        <v>106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0.54700000000000004</v>
      </c>
      <c r="I683" s="31">
        <f>VLOOKUP($C683,'Four Factors - Home'!$B:$O,8,FALSE)</f>
        <v>0.316</v>
      </c>
      <c r="J683" s="31">
        <f>VLOOKUP($C683,'Four Factors - Home'!$B:$O,9,FALSE)/100</f>
        <v>0.13500000000000001</v>
      </c>
      <c r="K683" s="31">
        <f>VLOOKUP($C683,'Four Factors - Home'!$B:$O,10,FALSE)/100</f>
        <v>0.253</v>
      </c>
      <c r="L683" s="31">
        <f>VLOOKUP($C683,'Four Factors - Home'!$B:$O,11,FALSE)/100</f>
        <v>0.51500000000000001</v>
      </c>
      <c r="M683" s="31">
        <f>VLOOKUP($C683,'Four Factors - Home'!$B:$O,12,FALSE)</f>
        <v>0.23699999999999999</v>
      </c>
      <c r="N683" s="31">
        <f>VLOOKUP($C683,'Four Factors - Home'!$B:$O,13,FALSE)/100</f>
        <v>0.153</v>
      </c>
      <c r="O683" s="31">
        <f>VLOOKUP($C683,'Four Factors - Home'!$B:$O,14,FALSE)/100</f>
        <v>0.24199999999999999</v>
      </c>
      <c r="P683" s="17">
        <f>VLOOKUP($C683,'Advanced - Home'!B:T,18,FALSE)</f>
        <v>102.47</v>
      </c>
      <c r="Q683" s="17">
        <f>(P683+'Advanced - Home'!$S$33)/2</f>
        <v>100.62284556720687</v>
      </c>
      <c r="R683" s="31">
        <f t="shared" ref="R683" si="6557">AVERAGE(H683,L682)</f>
        <v>0.53550000000000009</v>
      </c>
      <c r="S683" s="31">
        <f t="shared" ref="S683" si="6558">AVERAGE(I683,M682)</f>
        <v>0.30449999999999999</v>
      </c>
      <c r="T683" s="31">
        <f t="shared" ref="T683" si="6559">AVERAGE(J683,N682)</f>
        <v>0.14400000000000002</v>
      </c>
      <c r="U683" s="31">
        <f t="shared" ref="U683" si="6560">AVERAGE(K683,O682)</f>
        <v>0.255</v>
      </c>
      <c r="V683" s="17">
        <f>Q683*Q682/'Advanced - Road'!$S$33</f>
        <v>100.60766280435425</v>
      </c>
      <c r="W683" s="17">
        <f t="shared" ref="W683" si="6561">W682</f>
        <v>100.60976009802363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-8</v>
      </c>
      <c r="AA683" s="19">
        <f t="shared" ref="AA683" si="6563">AA682</f>
        <v>220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</v>
      </c>
      <c r="I684" s="32">
        <f>VLOOKUP($C684,'Four Factors - Road'!$B:$O,8,FALSE)</f>
        <v>0.27900000000000003</v>
      </c>
      <c r="J684" s="32">
        <f>VLOOKUP($C684,'Four Factors - Road'!$B:$O,9,FALSE)/100</f>
        <v>0.152</v>
      </c>
      <c r="K684" s="32">
        <f>VLOOKUP($C684,'Four Factors - Road'!$B:$O,10,FALSE)/100</f>
        <v>0.21</v>
      </c>
      <c r="L684" s="32">
        <f>VLOOKUP($C684,'Four Factors - Road'!$B:$O,11,FALSE)/100</f>
        <v>0.52400000000000002</v>
      </c>
      <c r="M684" s="32">
        <f>VLOOKUP($C684,'Four Factors - Road'!$B:$O,12,FALSE)</f>
        <v>0.29299999999999998</v>
      </c>
      <c r="N684" s="32">
        <f>VLOOKUP($C684,'Four Factors - Road'!$B:$O,13,FALSE)/100</f>
        <v>0.153</v>
      </c>
      <c r="O684" s="32">
        <f>VLOOKUP($C684,'Four Factors - Road'!$B:$O,14,FALSE)/100</f>
        <v>0.25700000000000001</v>
      </c>
      <c r="P684" s="21">
        <f>VLOOKUP($C684,'Advanced - Road'!B:T,18,FALSE)</f>
        <v>98.75</v>
      </c>
      <c r="Q684" s="21">
        <f>(P684+'Advanced - Road'!$S$33)/2</f>
        <v>98.764904671115346</v>
      </c>
      <c r="R684" s="32">
        <f t="shared" ref="R684" si="6565">AVERAGE(H684,L685)</f>
        <v>0.4965</v>
      </c>
      <c r="S684" s="32">
        <f t="shared" ref="S684" si="6566">AVERAGE(I684,M685)</f>
        <v>0.27550000000000002</v>
      </c>
      <c r="T684" s="32">
        <f t="shared" ref="T684" si="6567">AVERAGE(J684,N685)</f>
        <v>0.14899999999999999</v>
      </c>
      <c r="U684" s="32">
        <f t="shared" ref="U684" si="6568">AVERAGE(K684,O685)</f>
        <v>0.22449999999999998</v>
      </c>
      <c r="V684" s="21">
        <f>Q684*Q685/'Advanced - Home'!$S$33</f>
        <v>98.422096543192254</v>
      </c>
      <c r="W684" s="21">
        <f t="shared" ref="W684" si="6569">AVERAGE(V684:V685)</f>
        <v>98.420044895947498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103</v>
      </c>
      <c r="Z684" s="23">
        <f t="shared" ref="Z684" si="6570">Y685-Y684</f>
        <v>5</v>
      </c>
      <c r="AA684" s="23">
        <f t="shared" ref="AA684" si="6571">Y684+Y685</f>
        <v>211</v>
      </c>
      <c r="AB684" s="22">
        <f t="shared" ref="AB684" si="6572">D684-Z684</f>
        <v>-5</v>
      </c>
      <c r="AC684" s="22">
        <f t="shared" ref="AC684" si="6573">AA684-E684</f>
        <v>211</v>
      </c>
      <c r="AD684" s="22">
        <f t="shared" si="6433"/>
        <v>103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0.52500000000000002</v>
      </c>
      <c r="I685" s="32">
        <f>VLOOKUP($C685,'Four Factors - Home'!$B:$O,8,FALSE)</f>
        <v>0.251</v>
      </c>
      <c r="J685" s="32">
        <f>VLOOKUP($C685,'Four Factors - Home'!$B:$O,9,FALSE)/100</f>
        <v>0.129</v>
      </c>
      <c r="K685" s="32">
        <f>VLOOKUP($C685,'Four Factors - Home'!$B:$O,10,FALSE)/100</f>
        <v>0.19699999999999998</v>
      </c>
      <c r="L685" s="32">
        <f>VLOOKUP($C685,'Four Factors - Home'!$B:$O,11,FALSE)/100</f>
        <v>0.49299999999999999</v>
      </c>
      <c r="M685" s="32">
        <f>VLOOKUP($C685,'Four Factors - Home'!$B:$O,12,FALSE)</f>
        <v>0.27200000000000002</v>
      </c>
      <c r="N685" s="32">
        <f>VLOOKUP($C685,'Four Factors - Home'!$B:$O,13,FALSE)/100</f>
        <v>0.14599999999999999</v>
      </c>
      <c r="O685" s="32">
        <f>VLOOKUP($C685,'Four Factors - Home'!$B:$O,14,FALSE)/100</f>
        <v>0.23899999999999999</v>
      </c>
      <c r="P685" s="21">
        <f>VLOOKUP($C685,'Advanced - Home'!B:T,18,FALSE)</f>
        <v>98.09</v>
      </c>
      <c r="Q685" s="21">
        <f>(P685+'Advanced - Home'!$S$33)/2</f>
        <v>98.432845567206869</v>
      </c>
      <c r="R685" s="32">
        <f t="shared" ref="R685" si="6577">AVERAGE(H685,L684)</f>
        <v>0.52449999999999997</v>
      </c>
      <c r="S685" s="32">
        <f t="shared" ref="S685" si="6578">AVERAGE(I685,M684)</f>
        <v>0.27200000000000002</v>
      </c>
      <c r="T685" s="32">
        <f t="shared" ref="T685" si="6579">AVERAGE(J685,N684)</f>
        <v>0.14100000000000001</v>
      </c>
      <c r="U685" s="32">
        <f t="shared" ref="U685" si="6580">AVERAGE(K685,O684)</f>
        <v>0.22699999999999998</v>
      </c>
      <c r="V685" s="21">
        <f>Q685*Q684/'Advanced - Road'!$S$33</f>
        <v>98.417993248702743</v>
      </c>
      <c r="W685" s="21">
        <f t="shared" ref="W685" si="6581">W684</f>
        <v>98.420044895947498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108</v>
      </c>
      <c r="Z685" s="23">
        <f t="shared" ref="Z685" si="6582">-Z684</f>
        <v>-5</v>
      </c>
      <c r="AA685" s="23">
        <f t="shared" ref="AA685" si="6583">AA684</f>
        <v>211</v>
      </c>
      <c r="AB685" s="22"/>
      <c r="AC685" s="22"/>
      <c r="AD685" s="22">
        <f t="shared" si="6433"/>
        <v>108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</v>
      </c>
      <c r="I686" s="31">
        <f>VLOOKUP($C686,'Four Factors - Road'!$B:$O,8,FALSE)</f>
        <v>0.27900000000000003</v>
      </c>
      <c r="J686" s="31">
        <f>VLOOKUP($C686,'Four Factors - Road'!$B:$O,9,FALSE)/100</f>
        <v>0.152</v>
      </c>
      <c r="K686" s="31">
        <f>VLOOKUP($C686,'Four Factors - Road'!$B:$O,10,FALSE)/100</f>
        <v>0.21</v>
      </c>
      <c r="L686" s="31">
        <f>VLOOKUP($C686,'Four Factors - Road'!$B:$O,11,FALSE)/100</f>
        <v>0.52400000000000002</v>
      </c>
      <c r="M686" s="31">
        <f>VLOOKUP($C686,'Four Factors - Road'!$B:$O,12,FALSE)</f>
        <v>0.29299999999999998</v>
      </c>
      <c r="N686" s="31">
        <f>VLOOKUP($C686,'Four Factors - Road'!$B:$O,13,FALSE)/100</f>
        <v>0.153</v>
      </c>
      <c r="O686" s="31">
        <f>VLOOKUP($C686,'Four Factors - Road'!$B:$O,14,FALSE)/100</f>
        <v>0.25700000000000001</v>
      </c>
      <c r="P686" s="17">
        <f>VLOOKUP($C686,'Advanced - Road'!B:T,18,FALSE)</f>
        <v>98.75</v>
      </c>
      <c r="Q686" s="17">
        <f>(P686+'Advanced - Road'!$S$33)/2</f>
        <v>98.764904671115346</v>
      </c>
      <c r="R686" s="31">
        <f t="shared" ref="R686" si="6585">AVERAGE(H686,L687)</f>
        <v>0.49350000000000005</v>
      </c>
      <c r="S686" s="31">
        <f t="shared" ref="S686" si="6586">AVERAGE(I686,M687)</f>
        <v>0.27800000000000002</v>
      </c>
      <c r="T686" s="31">
        <f t="shared" ref="T686" si="6587">AVERAGE(J686,N687)</f>
        <v>0.14949999999999999</v>
      </c>
      <c r="U686" s="31">
        <f t="shared" ref="U686" si="6588">AVERAGE(K686,O687)</f>
        <v>0.22249999999999998</v>
      </c>
      <c r="V686" s="17">
        <f>Q686*Q687/'Advanced - Home'!$S$33</f>
        <v>98.562081254968547</v>
      </c>
      <c r="W686" s="17">
        <f t="shared" ref="W686" si="6589">AVERAGE(V686:V687)</f>
        <v>98.560026689687504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103</v>
      </c>
      <c r="Z686" s="19">
        <f t="shared" ref="Z686" si="6590">Y687-Y686</f>
        <v>8</v>
      </c>
      <c r="AA686" s="19">
        <f t="shared" ref="AA686" si="6591">Y686+Y687</f>
        <v>214</v>
      </c>
      <c r="AB686" s="4">
        <f t="shared" ref="AB686" si="6592">D686-Z686</f>
        <v>-8</v>
      </c>
      <c r="AC686" s="4">
        <f t="shared" ref="AC686" si="6593">AA686-E686</f>
        <v>214</v>
      </c>
      <c r="AD686" s="4">
        <f t="shared" si="6433"/>
        <v>103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0.31</v>
      </c>
      <c r="J687" s="31">
        <f>VLOOKUP($C687,'Four Factors - Home'!$B:$O,9,FALSE)/100</f>
        <v>0.13600000000000001</v>
      </c>
      <c r="K687" s="31">
        <f>VLOOKUP($C687,'Four Factors - Home'!$B:$O,10,FALSE)/100</f>
        <v>0.21600000000000003</v>
      </c>
      <c r="L687" s="31">
        <f>VLOOKUP($C687,'Four Factors - Home'!$B:$O,11,FALSE)/100</f>
        <v>0.48700000000000004</v>
      </c>
      <c r="M687" s="31">
        <f>VLOOKUP($C687,'Four Factors - Home'!$B:$O,12,FALSE)</f>
        <v>0.27700000000000002</v>
      </c>
      <c r="N687" s="31">
        <f>VLOOKUP($C687,'Four Factors - Home'!$B:$O,13,FALSE)/100</f>
        <v>0.14699999999999999</v>
      </c>
      <c r="O687" s="31">
        <f>VLOOKUP($C687,'Four Factors - Home'!$B:$O,14,FALSE)/100</f>
        <v>0.23499999999999999</v>
      </c>
      <c r="P687" s="17">
        <f>VLOOKUP($C687,'Advanced - Home'!B:T,18,FALSE)</f>
        <v>98.37</v>
      </c>
      <c r="Q687" s="17">
        <f>(P687+'Advanced - Home'!$S$33)/2</f>
        <v>98.572845567206855</v>
      </c>
      <c r="R687" s="31">
        <f t="shared" ref="R687" si="6597">AVERAGE(H687,L686)</f>
        <v>0.53200000000000003</v>
      </c>
      <c r="S687" s="31">
        <f t="shared" ref="S687" si="6598">AVERAGE(I687,M686)</f>
        <v>0.30149999999999999</v>
      </c>
      <c r="T687" s="31">
        <f t="shared" ref="T687" si="6599">AVERAGE(J687,N686)</f>
        <v>0.14450000000000002</v>
      </c>
      <c r="U687" s="31">
        <f t="shared" ref="U687" si="6600">AVERAGE(K687,O686)</f>
        <v>0.23650000000000002</v>
      </c>
      <c r="V687" s="17">
        <f>Q687*Q686/'Advanced - Road'!$S$33</f>
        <v>98.557972124406476</v>
      </c>
      <c r="W687" s="17">
        <f t="shared" ref="W687" si="6601">W686</f>
        <v>98.560026689687504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-8</v>
      </c>
      <c r="AA687" s="19">
        <f t="shared" ref="AA687" si="6603">AA686</f>
        <v>214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</v>
      </c>
      <c r="I688" s="32">
        <f>VLOOKUP($C688,'Four Factors - Road'!$B:$O,8,FALSE)</f>
        <v>0.27900000000000003</v>
      </c>
      <c r="J688" s="32">
        <f>VLOOKUP($C688,'Four Factors - Road'!$B:$O,9,FALSE)/100</f>
        <v>0.152</v>
      </c>
      <c r="K688" s="32">
        <f>VLOOKUP($C688,'Four Factors - Road'!$B:$O,10,FALSE)/100</f>
        <v>0.21</v>
      </c>
      <c r="L688" s="32">
        <f>VLOOKUP($C688,'Four Factors - Road'!$B:$O,11,FALSE)/100</f>
        <v>0.52400000000000002</v>
      </c>
      <c r="M688" s="32">
        <f>VLOOKUP($C688,'Four Factors - Road'!$B:$O,12,FALSE)</f>
        <v>0.29299999999999998</v>
      </c>
      <c r="N688" s="32">
        <f>VLOOKUP($C688,'Four Factors - Road'!$B:$O,13,FALSE)/100</f>
        <v>0.153</v>
      </c>
      <c r="O688" s="32">
        <f>VLOOKUP($C688,'Four Factors - Road'!$B:$O,14,FALSE)/100</f>
        <v>0.25700000000000001</v>
      </c>
      <c r="P688" s="21">
        <f>VLOOKUP($C688,'Advanced - Road'!B:T,18,FALSE)</f>
        <v>98.75</v>
      </c>
      <c r="Q688" s="21">
        <f>(P688+'Advanced - Road'!$S$33)/2</f>
        <v>98.764904671115346</v>
      </c>
      <c r="R688" s="32">
        <f t="shared" ref="R688" si="6605">AVERAGE(H688,L689)</f>
        <v>0.51750000000000007</v>
      </c>
      <c r="S688" s="32">
        <f t="shared" ref="S688" si="6606">AVERAGE(I688,M689)</f>
        <v>0.27800000000000002</v>
      </c>
      <c r="T688" s="32">
        <f t="shared" ref="T688" si="6607">AVERAGE(J688,N689)</f>
        <v>0.14750000000000002</v>
      </c>
      <c r="U688" s="32">
        <f t="shared" ref="U688" si="6608">AVERAGE(K688,O689)</f>
        <v>0.22099999999999997</v>
      </c>
      <c r="V688" s="21">
        <f>Q688*Q689/'Advanced - Home'!$S$33</f>
        <v>99.581969869338764</v>
      </c>
      <c r="W688" s="21">
        <f t="shared" ref="W688" si="6609">AVERAGE(V688:V689)</f>
        <v>99.57989404407914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0.51800000000000002</v>
      </c>
      <c r="I689" s="32">
        <f>VLOOKUP($C689,'Four Factors - Home'!$B:$O,8,FALSE)</f>
        <v>0.26300000000000001</v>
      </c>
      <c r="J689" s="32">
        <f>VLOOKUP($C689,'Four Factors - Home'!$B:$O,9,FALSE)/100</f>
        <v>0.14499999999999999</v>
      </c>
      <c r="K689" s="32">
        <f>VLOOKUP($C689,'Four Factors - Home'!$B:$O,10,FALSE)/100</f>
        <v>0.26100000000000001</v>
      </c>
      <c r="L689" s="32">
        <f>VLOOKUP($C689,'Four Factors - Home'!$B:$O,11,FALSE)/100</f>
        <v>0.53500000000000003</v>
      </c>
      <c r="M689" s="32">
        <f>VLOOKUP($C689,'Four Factors - Home'!$B:$O,12,FALSE)</f>
        <v>0.27700000000000002</v>
      </c>
      <c r="N689" s="32">
        <f>VLOOKUP($C689,'Four Factors - Home'!$B:$O,13,FALSE)/100</f>
        <v>0.14300000000000002</v>
      </c>
      <c r="O689" s="32">
        <f>VLOOKUP($C689,'Four Factors - Home'!$B:$O,14,FALSE)/100</f>
        <v>0.23199999999999998</v>
      </c>
      <c r="P689" s="21">
        <f>VLOOKUP($C689,'Advanced - Home'!B:T,18,FALSE)</f>
        <v>100.41</v>
      </c>
      <c r="Q689" s="21">
        <f>(P689+'Advanced - Home'!$S$33)/2</f>
        <v>99.592845567206865</v>
      </c>
      <c r="R689" s="32">
        <f t="shared" ref="R689" si="6617">AVERAGE(H689,L688)</f>
        <v>0.52100000000000002</v>
      </c>
      <c r="S689" s="32">
        <f t="shared" ref="S689" si="6618">AVERAGE(I689,M688)</f>
        <v>0.27800000000000002</v>
      </c>
      <c r="T689" s="32">
        <f t="shared" ref="T689" si="6619">AVERAGE(J689,N688)</f>
        <v>0.14899999999999999</v>
      </c>
      <c r="U689" s="32">
        <f t="shared" ref="U689" si="6620">AVERAGE(K689,O688)</f>
        <v>0.25900000000000001</v>
      </c>
      <c r="V689" s="21">
        <f>Q689*Q688/'Advanced - Road'!$S$33</f>
        <v>99.577818218819516</v>
      </c>
      <c r="W689" s="21">
        <f t="shared" ref="W689" si="6621">W688</f>
        <v>99.57989404407914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</v>
      </c>
      <c r="I690" s="31">
        <f>VLOOKUP($C690,'Four Factors - Road'!$B:$O,8,FALSE)</f>
        <v>0.27900000000000003</v>
      </c>
      <c r="J690" s="31">
        <f>VLOOKUP($C690,'Four Factors - Road'!$B:$O,9,FALSE)/100</f>
        <v>0.152</v>
      </c>
      <c r="K690" s="31">
        <f>VLOOKUP($C690,'Four Factors - Road'!$B:$O,10,FALSE)/100</f>
        <v>0.21</v>
      </c>
      <c r="L690" s="31">
        <f>VLOOKUP($C690,'Four Factors - Road'!$B:$O,11,FALSE)/100</f>
        <v>0.52400000000000002</v>
      </c>
      <c r="M690" s="31">
        <f>VLOOKUP($C690,'Four Factors - Road'!$B:$O,12,FALSE)</f>
        <v>0.29299999999999998</v>
      </c>
      <c r="N690" s="31">
        <f>VLOOKUP($C690,'Four Factors - Road'!$B:$O,13,FALSE)/100</f>
        <v>0.153</v>
      </c>
      <c r="O690" s="31">
        <f>VLOOKUP($C690,'Four Factors - Road'!$B:$O,14,FALSE)/100</f>
        <v>0.25700000000000001</v>
      </c>
      <c r="P690" s="17">
        <f>VLOOKUP($C690,'Advanced - Road'!B:T,18,FALSE)</f>
        <v>98.75</v>
      </c>
      <c r="Q690" s="17">
        <f>(P690+'Advanced - Road'!$S$33)/2</f>
        <v>98.764904671115346</v>
      </c>
      <c r="R690" s="31">
        <f t="shared" ref="R690" si="6625">AVERAGE(H690,L691)</f>
        <v>0.4955</v>
      </c>
      <c r="S690" s="31">
        <f t="shared" ref="S690" si="6626">AVERAGE(I690,M691)</f>
        <v>0.3165</v>
      </c>
      <c r="T690" s="31">
        <f t="shared" ref="T690" si="6627">AVERAGE(J690,N691)</f>
        <v>0.153</v>
      </c>
      <c r="U690" s="31">
        <f t="shared" ref="U690" si="6628">AVERAGE(K690,O691)</f>
        <v>0.21099999999999999</v>
      </c>
      <c r="V690" s="17">
        <f>Q690*Q691/'Advanced - Home'!$S$33</f>
        <v>97.252224309061674</v>
      </c>
      <c r="W690" s="17">
        <f t="shared" ref="W690" si="6629">AVERAGE(V690:V691)</f>
        <v>97.250197048262947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3</v>
      </c>
      <c r="AA690" s="19">
        <f t="shared" ref="AA690" si="6631">Y690+Y691</f>
        <v>207</v>
      </c>
      <c r="AB690" s="4">
        <f t="shared" ref="AB690" si="6632">D690-Z690</f>
        <v>-3</v>
      </c>
      <c r="AC690" s="4">
        <f t="shared" ref="AC690" si="6633">AA690-E690</f>
        <v>207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0.47299999999999998</v>
      </c>
      <c r="I691" s="31">
        <f>VLOOKUP($C691,'Four Factors - Home'!$B:$O,8,FALSE)</f>
        <v>0.30299999999999999</v>
      </c>
      <c r="J691" s="31">
        <f>VLOOKUP($C691,'Four Factors - Home'!$B:$O,9,FALSE)/100</f>
        <v>0.14000000000000001</v>
      </c>
      <c r="K691" s="31">
        <f>VLOOKUP($C691,'Four Factors - Home'!$B:$O,10,FALSE)/100</f>
        <v>0.26500000000000001</v>
      </c>
      <c r="L691" s="31">
        <f>VLOOKUP($C691,'Four Factors - Home'!$B:$O,11,FALSE)/100</f>
        <v>0.49099999999999999</v>
      </c>
      <c r="M691" s="31">
        <f>VLOOKUP($C691,'Four Factors - Home'!$B:$O,12,FALSE)</f>
        <v>0.35399999999999998</v>
      </c>
      <c r="N691" s="31">
        <f>VLOOKUP($C691,'Four Factors - Home'!$B:$O,13,FALSE)/100</f>
        <v>0.154</v>
      </c>
      <c r="O691" s="31">
        <f>VLOOKUP($C691,'Four Factors - Home'!$B:$O,14,FALSE)/100</f>
        <v>0.21199999999999999</v>
      </c>
      <c r="P691" s="17">
        <f>VLOOKUP($C691,'Advanced - Home'!B:T,18,FALSE)</f>
        <v>95.75</v>
      </c>
      <c r="Q691" s="17">
        <f>(P691+'Advanced - Home'!$S$33)/2</f>
        <v>97.262845567206853</v>
      </c>
      <c r="R691" s="31">
        <f t="shared" ref="R691" si="6637">AVERAGE(H691,L690)</f>
        <v>0.4985</v>
      </c>
      <c r="S691" s="31">
        <f t="shared" ref="S691" si="6638">AVERAGE(I691,M690)</f>
        <v>0.29799999999999999</v>
      </c>
      <c r="T691" s="31">
        <f t="shared" ref="T691" si="6639">AVERAGE(J691,N690)</f>
        <v>0.14650000000000002</v>
      </c>
      <c r="U691" s="31">
        <f t="shared" ref="U691" si="6640">AVERAGE(K691,O690)</f>
        <v>0.26100000000000001</v>
      </c>
      <c r="V691" s="17">
        <f>Q691*Q690/'Advanced - Road'!$S$33</f>
        <v>97.248169787464235</v>
      </c>
      <c r="W691" s="17">
        <f t="shared" ref="W691" si="6641">W690</f>
        <v>97.250197048262947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105</v>
      </c>
      <c r="Z691" s="19">
        <f t="shared" ref="Z691" si="6642">-Z690</f>
        <v>-3</v>
      </c>
      <c r="AA691" s="19">
        <f t="shared" ref="AA691" si="6643">AA690</f>
        <v>207</v>
      </c>
      <c r="AB691" s="4"/>
      <c r="AC691" s="4"/>
      <c r="AD691" s="4">
        <f t="shared" si="6433"/>
        <v>105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</v>
      </c>
      <c r="I692" s="32">
        <f>VLOOKUP($C692,'Four Factors - Road'!$B:$O,8,FALSE)</f>
        <v>0.27900000000000003</v>
      </c>
      <c r="J692" s="32">
        <f>VLOOKUP($C692,'Four Factors - Road'!$B:$O,9,FALSE)/100</f>
        <v>0.152</v>
      </c>
      <c r="K692" s="32">
        <f>VLOOKUP($C692,'Four Factors - Road'!$B:$O,10,FALSE)/100</f>
        <v>0.21</v>
      </c>
      <c r="L692" s="32">
        <f>VLOOKUP($C692,'Four Factors - Road'!$B:$O,11,FALSE)/100</f>
        <v>0.52400000000000002</v>
      </c>
      <c r="M692" s="32">
        <f>VLOOKUP($C692,'Four Factors - Road'!$B:$O,12,FALSE)</f>
        <v>0.29299999999999998</v>
      </c>
      <c r="N692" s="32">
        <f>VLOOKUP($C692,'Four Factors - Road'!$B:$O,13,FALSE)/100</f>
        <v>0.153</v>
      </c>
      <c r="O692" s="32">
        <f>VLOOKUP($C692,'Four Factors - Road'!$B:$O,14,FALSE)/100</f>
        <v>0.25700000000000001</v>
      </c>
      <c r="P692" s="21">
        <f>VLOOKUP($C692,'Advanced - Road'!B:T,18,FALSE)</f>
        <v>98.75</v>
      </c>
      <c r="Q692" s="21">
        <f>(P692+'Advanced - Road'!$S$33)/2</f>
        <v>98.764904671115346</v>
      </c>
      <c r="R692" s="32">
        <f t="shared" ref="R692" si="6645">AVERAGE(H692,L693)</f>
        <v>0.4955</v>
      </c>
      <c r="S692" s="32">
        <f t="shared" ref="S692" si="6646">AVERAGE(I692,M693)</f>
        <v>0.27200000000000002</v>
      </c>
      <c r="T692" s="32">
        <f t="shared" ref="T692" si="6647">AVERAGE(J692,N693)</f>
        <v>0.14300000000000002</v>
      </c>
      <c r="U692" s="32">
        <f t="shared" ref="U692" si="6648">AVERAGE(K692,O693)</f>
        <v>0.218</v>
      </c>
      <c r="V692" s="21">
        <f>Q692*Q693/'Advanced - Home'!$S$33</f>
        <v>98.367102549280119</v>
      </c>
      <c r="W692" s="21">
        <f t="shared" ref="W692" si="6649">AVERAGE(V692:V693)</f>
        <v>98.365052048406767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0.53700000000000003</v>
      </c>
      <c r="I693" s="32">
        <f>VLOOKUP($C693,'Four Factors - Home'!$B:$O,8,FALSE)</f>
        <v>0.27100000000000002</v>
      </c>
      <c r="J693" s="32">
        <f>VLOOKUP($C693,'Four Factors - Home'!$B:$O,9,FALSE)/100</f>
        <v>0.13800000000000001</v>
      </c>
      <c r="K693" s="32">
        <f>VLOOKUP($C693,'Four Factors - Home'!$B:$O,10,FALSE)/100</f>
        <v>0.22699999999999998</v>
      </c>
      <c r="L693" s="32">
        <f>VLOOKUP($C693,'Four Factors - Home'!$B:$O,11,FALSE)/100</f>
        <v>0.49099999999999999</v>
      </c>
      <c r="M693" s="32">
        <f>VLOOKUP($C693,'Four Factors - Home'!$B:$O,12,FALSE)</f>
        <v>0.26500000000000001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0.22600000000000001</v>
      </c>
      <c r="P693" s="21">
        <f>VLOOKUP($C693,'Advanced - Home'!B:T,18,FALSE)</f>
        <v>97.98</v>
      </c>
      <c r="Q693" s="21">
        <f>(P693+'Advanced - Home'!$S$33)/2</f>
        <v>98.377845567206862</v>
      </c>
      <c r="R693" s="32">
        <f t="shared" ref="R693" si="6657">AVERAGE(H693,L692)</f>
        <v>0.53049999999999997</v>
      </c>
      <c r="S693" s="32">
        <f t="shared" ref="S693" si="6658">AVERAGE(I693,M692)</f>
        <v>0.28200000000000003</v>
      </c>
      <c r="T693" s="32">
        <f t="shared" ref="T693" si="6659">AVERAGE(J693,N692)</f>
        <v>0.14550000000000002</v>
      </c>
      <c r="U693" s="32">
        <f t="shared" ref="U693" si="6660">AVERAGE(K693,O692)</f>
        <v>0.24199999999999999</v>
      </c>
      <c r="V693" s="21">
        <f>Q693*Q692/'Advanced - Road'!$S$33</f>
        <v>98.363001547533401</v>
      </c>
      <c r="W693" s="21">
        <f t="shared" ref="W693" si="6661">W692</f>
        <v>98.365052048406767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</v>
      </c>
      <c r="I694" s="31">
        <f>VLOOKUP($C694,'Four Factors - Road'!$B:$O,8,FALSE)</f>
        <v>0.27900000000000003</v>
      </c>
      <c r="J694" s="31">
        <f>VLOOKUP($C694,'Four Factors - Road'!$B:$O,9,FALSE)/100</f>
        <v>0.152</v>
      </c>
      <c r="K694" s="31">
        <f>VLOOKUP($C694,'Four Factors - Road'!$B:$O,10,FALSE)/100</f>
        <v>0.21</v>
      </c>
      <c r="L694" s="31">
        <f>VLOOKUP($C694,'Four Factors - Road'!$B:$O,11,FALSE)/100</f>
        <v>0.52400000000000002</v>
      </c>
      <c r="M694" s="31">
        <f>VLOOKUP($C694,'Four Factors - Road'!$B:$O,12,FALSE)</f>
        <v>0.29299999999999998</v>
      </c>
      <c r="N694" s="31">
        <f>VLOOKUP($C694,'Four Factors - Road'!$B:$O,13,FALSE)/100</f>
        <v>0.153</v>
      </c>
      <c r="O694" s="31">
        <f>VLOOKUP($C694,'Four Factors - Road'!$B:$O,14,FALSE)/100</f>
        <v>0.25700000000000001</v>
      </c>
      <c r="P694" s="17">
        <f>VLOOKUP($C694,'Advanced - Road'!B:T,18,FALSE)</f>
        <v>98.75</v>
      </c>
      <c r="Q694" s="17">
        <f>(P694+'Advanced - Road'!$S$33)/2</f>
        <v>98.764904671115346</v>
      </c>
      <c r="R694" s="31">
        <f t="shared" ref="R694" si="6665">AVERAGE(H694,L695)</f>
        <v>0.51049999999999995</v>
      </c>
      <c r="S694" s="31">
        <f t="shared" ref="S694" si="6666">AVERAGE(I694,M695)</f>
        <v>0.28800000000000003</v>
      </c>
      <c r="T694" s="31">
        <f t="shared" ref="T694" si="6667">AVERAGE(J694,N695)</f>
        <v>0.1575</v>
      </c>
      <c r="U694" s="31">
        <f t="shared" ref="U694" si="6668">AVERAGE(K694,O695)</f>
        <v>0.22199999999999998</v>
      </c>
      <c r="V694" s="17">
        <f>Q694*Q695/'Advanced - Home'!$S$33</f>
        <v>98.362103095288106</v>
      </c>
      <c r="W694" s="17">
        <f t="shared" ref="W694" si="6669">AVERAGE(V694:V695)</f>
        <v>98.360052698630327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104</v>
      </c>
      <c r="Z694" s="19">
        <f t="shared" ref="Z694" si="6670">Y695-Y694</f>
        <v>5</v>
      </c>
      <c r="AA694" s="19">
        <f t="shared" ref="AA694" si="6671">Y694+Y695</f>
        <v>213</v>
      </c>
      <c r="AB694" s="4">
        <f t="shared" ref="AB694" si="6672">D694-Z694</f>
        <v>-5</v>
      </c>
      <c r="AC694" s="4">
        <f t="shared" ref="AC694" si="6673">AA694-E694</f>
        <v>213</v>
      </c>
      <c r="AD694" s="4">
        <f t="shared" si="6433"/>
        <v>104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0.53400000000000003</v>
      </c>
      <c r="I695" s="31">
        <f>VLOOKUP($C695,'Four Factors - Home'!$B:$O,8,FALSE)</f>
        <v>0.30099999999999999</v>
      </c>
      <c r="J695" s="31">
        <f>VLOOKUP($C695,'Four Factors - Home'!$B:$O,9,FALSE)/100</f>
        <v>0.14199999999999999</v>
      </c>
      <c r="K695" s="31">
        <f>VLOOKUP($C695,'Four Factors - Home'!$B:$O,10,FALSE)/100</f>
        <v>0.214</v>
      </c>
      <c r="L695" s="31">
        <f>VLOOKUP($C695,'Four Factors - Home'!$B:$O,11,FALSE)/100</f>
        <v>0.52100000000000002</v>
      </c>
      <c r="M695" s="31">
        <f>VLOOKUP($C695,'Four Factors - Home'!$B:$O,12,FALSE)</f>
        <v>0.29699999999999999</v>
      </c>
      <c r="N695" s="31">
        <f>VLOOKUP($C695,'Four Factors - Home'!$B:$O,13,FALSE)/100</f>
        <v>0.16300000000000001</v>
      </c>
      <c r="O695" s="31">
        <f>VLOOKUP($C695,'Four Factors - Home'!$B:$O,14,FALSE)/100</f>
        <v>0.23399999999999999</v>
      </c>
      <c r="P695" s="17">
        <f>VLOOKUP($C695,'Advanced - Home'!B:T,18,FALSE)</f>
        <v>97.97</v>
      </c>
      <c r="Q695" s="17">
        <f>(P695+'Advanced - Home'!$S$33)/2</f>
        <v>98.372845567206866</v>
      </c>
      <c r="R695" s="31">
        <f t="shared" ref="R695" si="6677">AVERAGE(H695,L694)</f>
        <v>0.52900000000000003</v>
      </c>
      <c r="S695" s="31">
        <f t="shared" ref="S695" si="6678">AVERAGE(I695,M694)</f>
        <v>0.29699999999999999</v>
      </c>
      <c r="T695" s="31">
        <f t="shared" ref="T695" si="6679">AVERAGE(J695,N694)</f>
        <v>0.14749999999999999</v>
      </c>
      <c r="U695" s="31">
        <f t="shared" ref="U695" si="6680">AVERAGE(K695,O694)</f>
        <v>0.23549999999999999</v>
      </c>
      <c r="V695" s="17">
        <f>Q695*Q694/'Advanced - Road'!$S$33</f>
        <v>98.358002301972547</v>
      </c>
      <c r="W695" s="17">
        <f t="shared" ref="W695" si="6681">W694</f>
        <v>98.360052698630327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109</v>
      </c>
      <c r="Z695" s="19">
        <f t="shared" ref="Z695" si="6682">-Z694</f>
        <v>-5</v>
      </c>
      <c r="AA695" s="19">
        <f t="shared" ref="AA695" si="6683">AA694</f>
        <v>213</v>
      </c>
      <c r="AB695" s="4"/>
      <c r="AC695" s="4"/>
      <c r="AD695" s="4">
        <f t="shared" si="6433"/>
        <v>109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</v>
      </c>
      <c r="I696" s="32">
        <f>VLOOKUP($C696,'Four Factors - Road'!$B:$O,8,FALSE)</f>
        <v>0.27900000000000003</v>
      </c>
      <c r="J696" s="32">
        <f>VLOOKUP($C696,'Four Factors - Road'!$B:$O,9,FALSE)/100</f>
        <v>0.152</v>
      </c>
      <c r="K696" s="32">
        <f>VLOOKUP($C696,'Four Factors - Road'!$B:$O,10,FALSE)/100</f>
        <v>0.21</v>
      </c>
      <c r="L696" s="32">
        <f>VLOOKUP($C696,'Four Factors - Road'!$B:$O,11,FALSE)/100</f>
        <v>0.52400000000000002</v>
      </c>
      <c r="M696" s="32">
        <f>VLOOKUP($C696,'Four Factors - Road'!$B:$O,12,FALSE)</f>
        <v>0.29299999999999998</v>
      </c>
      <c r="N696" s="32">
        <f>VLOOKUP($C696,'Four Factors - Road'!$B:$O,13,FALSE)/100</f>
        <v>0.153</v>
      </c>
      <c r="O696" s="32">
        <f>VLOOKUP($C696,'Four Factors - Road'!$B:$O,14,FALSE)/100</f>
        <v>0.25700000000000001</v>
      </c>
      <c r="P696" s="21">
        <f>VLOOKUP($C696,'Advanced - Road'!B:T,18,FALSE)</f>
        <v>98.75</v>
      </c>
      <c r="Q696" s="21">
        <f>(P696+'Advanced - Road'!$S$33)/2</f>
        <v>98.764904671115346</v>
      </c>
      <c r="R696" s="32">
        <f t="shared" ref="R696" si="6685">AVERAGE(H696,L697)</f>
        <v>0.51300000000000001</v>
      </c>
      <c r="S696" s="32">
        <f t="shared" ref="S696" si="6686">AVERAGE(I696,M697)</f>
        <v>0.27550000000000002</v>
      </c>
      <c r="T696" s="32">
        <f t="shared" ref="T696" si="6687">AVERAGE(J696,N697)</f>
        <v>0.152</v>
      </c>
      <c r="U696" s="32">
        <f t="shared" ref="U696" si="6688">AVERAGE(K696,O697)</f>
        <v>0.2135</v>
      </c>
      <c r="V696" s="21">
        <f>Q696*Q697/'Advanced - Home'!$S$33</f>
        <v>97.782166432214822</v>
      </c>
      <c r="W696" s="21">
        <f t="shared" ref="W696" si="6689">AVERAGE(V696:V697)</f>
        <v>97.780128124564484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104</v>
      </c>
      <c r="Z696" s="23">
        <f t="shared" ref="Z696" si="6690">Y697-Y696</f>
        <v>5</v>
      </c>
      <c r="AA696" s="23">
        <f t="shared" ref="AA696" si="6691">Y696+Y697</f>
        <v>213</v>
      </c>
      <c r="AB696" s="22">
        <f t="shared" ref="AB696" si="6692">D696-Z696</f>
        <v>-5</v>
      </c>
      <c r="AC696" s="22">
        <f t="shared" ref="AC696" si="6693">AA696-E696</f>
        <v>213</v>
      </c>
      <c r="AD696" s="22">
        <f t="shared" si="6433"/>
        <v>104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0.29299999999999998</v>
      </c>
      <c r="J697" s="32">
        <f>VLOOKUP($C697,'Four Factors - Home'!$B:$O,9,FALSE)/100</f>
        <v>0.14899999999999999</v>
      </c>
      <c r="K697" s="32">
        <f>VLOOKUP($C697,'Four Factors - Home'!$B:$O,10,FALSE)/100</f>
        <v>0.27100000000000002</v>
      </c>
      <c r="L697" s="32">
        <f>VLOOKUP($C697,'Four Factors - Home'!$B:$O,11,FALSE)/100</f>
        <v>0.52600000000000002</v>
      </c>
      <c r="M697" s="32">
        <f>VLOOKUP($C697,'Four Factors - Home'!$B:$O,12,FALSE)</f>
        <v>0.27200000000000002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96.81</v>
      </c>
      <c r="Q697" s="21">
        <f>(P697+'Advanced - Home'!$S$33)/2</f>
        <v>97.792845567206854</v>
      </c>
      <c r="R697" s="32">
        <f t="shared" ref="R697" si="6697">AVERAGE(H697,L696)</f>
        <v>0.52400000000000002</v>
      </c>
      <c r="S697" s="32">
        <f t="shared" ref="S697" si="6698">AVERAGE(I697,M696)</f>
        <v>0.29299999999999998</v>
      </c>
      <c r="T697" s="32">
        <f t="shared" ref="T697" si="6699">AVERAGE(J697,N696)</f>
        <v>0.151</v>
      </c>
      <c r="U697" s="32">
        <f t="shared" ref="U697" si="6700">AVERAGE(K697,O696)</f>
        <v>0.26400000000000001</v>
      </c>
      <c r="V697" s="21">
        <f>Q697*Q696/'Advanced - Road'!$S$33</f>
        <v>97.778089816914147</v>
      </c>
      <c r="W697" s="21">
        <f t="shared" ref="W697" si="6701">W696</f>
        <v>97.780128124564484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-5</v>
      </c>
      <c r="AA697" s="23">
        <f t="shared" ref="AA697" si="6703">AA696</f>
        <v>213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</v>
      </c>
      <c r="I698" s="31">
        <f>VLOOKUP($C698,'Four Factors - Road'!$B:$O,8,FALSE)</f>
        <v>0.27900000000000003</v>
      </c>
      <c r="J698" s="31">
        <f>VLOOKUP($C698,'Four Factors - Road'!$B:$O,9,FALSE)/100</f>
        <v>0.152</v>
      </c>
      <c r="K698" s="31">
        <f>VLOOKUP($C698,'Four Factors - Road'!$B:$O,10,FALSE)/100</f>
        <v>0.21</v>
      </c>
      <c r="L698" s="31">
        <f>VLOOKUP($C698,'Four Factors - Road'!$B:$O,11,FALSE)/100</f>
        <v>0.52400000000000002</v>
      </c>
      <c r="M698" s="31">
        <f>VLOOKUP($C698,'Four Factors - Road'!$B:$O,12,FALSE)</f>
        <v>0.29299999999999998</v>
      </c>
      <c r="N698" s="31">
        <f>VLOOKUP($C698,'Four Factors - Road'!$B:$O,13,FALSE)/100</f>
        <v>0.153</v>
      </c>
      <c r="O698" s="31">
        <f>VLOOKUP($C698,'Four Factors - Road'!$B:$O,14,FALSE)/100</f>
        <v>0.25700000000000001</v>
      </c>
      <c r="P698" s="17">
        <f>VLOOKUP($C698,'Advanced - Road'!B:T,18,FALSE)</f>
        <v>98.75</v>
      </c>
      <c r="Q698" s="17">
        <f>(P698+'Advanced - Road'!$S$33)/2</f>
        <v>98.764904671115346</v>
      </c>
      <c r="R698" s="31">
        <f t="shared" ref="R698" si="6705">AVERAGE(H698,L699)</f>
        <v>0.501</v>
      </c>
      <c r="S698" s="31">
        <f t="shared" ref="S698" si="6706">AVERAGE(I698,M699)</f>
        <v>0.26250000000000001</v>
      </c>
      <c r="T698" s="31">
        <f t="shared" ref="T698" si="6707">AVERAGE(J698,N699)</f>
        <v>0.14250000000000002</v>
      </c>
      <c r="U698" s="31">
        <f t="shared" ref="U698" si="6708">AVERAGE(K698,O699)</f>
        <v>0.216</v>
      </c>
      <c r="V698" s="17">
        <f>Q698*Q699/'Advanced - Home'!$S$33</f>
        <v>99.641963317242883</v>
      </c>
      <c r="W698" s="17">
        <f t="shared" ref="W698" si="6709">AVERAGE(V698:V699)</f>
        <v>99.639886241396283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105</v>
      </c>
      <c r="Z698" s="19">
        <f t="shared" ref="Z698" si="6710">Y699-Y698</f>
        <v>4</v>
      </c>
      <c r="AA698" s="19">
        <f t="shared" ref="AA698" si="6711">Y698+Y699</f>
        <v>214</v>
      </c>
      <c r="AB698" s="4">
        <f t="shared" ref="AB698" si="6712">D698-Z698</f>
        <v>-4</v>
      </c>
      <c r="AC698" s="4">
        <f t="shared" ref="AC698" si="6713">AA698-E698</f>
        <v>214</v>
      </c>
      <c r="AD698" s="4">
        <f t="shared" si="6433"/>
        <v>105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0.50900000000000001</v>
      </c>
      <c r="I699" s="31">
        <f>VLOOKUP($C699,'Four Factors - Home'!$B:$O,8,FALSE)</f>
        <v>0.26100000000000001</v>
      </c>
      <c r="J699" s="31">
        <f>VLOOKUP($C699,'Four Factors - Home'!$B:$O,9,FALSE)/100</f>
        <v>0.12300000000000001</v>
      </c>
      <c r="K699" s="31">
        <f>VLOOKUP($C699,'Four Factors - Home'!$B:$O,10,FALSE)/100</f>
        <v>0.184</v>
      </c>
      <c r="L699" s="31">
        <f>VLOOKUP($C699,'Four Factors - Home'!$B:$O,11,FALSE)/100</f>
        <v>0.502</v>
      </c>
      <c r="M699" s="31">
        <f>VLOOKUP($C699,'Four Factors - Home'!$B:$O,12,FALSE)</f>
        <v>0.246</v>
      </c>
      <c r="N699" s="31">
        <f>VLOOKUP($C699,'Four Factors - Home'!$B:$O,13,FALSE)/100</f>
        <v>0.13300000000000001</v>
      </c>
      <c r="O699" s="31">
        <f>VLOOKUP($C699,'Four Factors - Home'!$B:$O,14,FALSE)/100</f>
        <v>0.222</v>
      </c>
      <c r="P699" s="17">
        <f>VLOOKUP($C699,'Advanced - Home'!B:T,18,FALSE)</f>
        <v>100.53</v>
      </c>
      <c r="Q699" s="17">
        <f>(P699+'Advanced - Home'!$S$33)/2</f>
        <v>99.652845567206867</v>
      </c>
      <c r="R699" s="31">
        <f t="shared" ref="R699" si="6717">AVERAGE(H699,L698)</f>
        <v>0.51649999999999996</v>
      </c>
      <c r="S699" s="31">
        <f t="shared" ref="S699" si="6718">AVERAGE(I699,M698)</f>
        <v>0.27700000000000002</v>
      </c>
      <c r="T699" s="31">
        <f t="shared" ref="T699" si="6719">AVERAGE(J699,N698)</f>
        <v>0.13800000000000001</v>
      </c>
      <c r="U699" s="31">
        <f t="shared" ref="U699" si="6720">AVERAGE(K699,O698)</f>
        <v>0.2205</v>
      </c>
      <c r="V699" s="17">
        <f>Q699*Q698/'Advanced - Road'!$S$33</f>
        <v>99.637809165549683</v>
      </c>
      <c r="W699" s="17">
        <f t="shared" ref="W699" si="6721">W698</f>
        <v>99.639886241396283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-4</v>
      </c>
      <c r="AA699" s="19">
        <f t="shared" ref="AA699" si="6723">AA698</f>
        <v>214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</v>
      </c>
      <c r="I700" s="32">
        <f>VLOOKUP($C700,'Four Factors - Road'!$B:$O,8,FALSE)</f>
        <v>0.27900000000000003</v>
      </c>
      <c r="J700" s="32">
        <f>VLOOKUP($C700,'Four Factors - Road'!$B:$O,9,FALSE)/100</f>
        <v>0.152</v>
      </c>
      <c r="K700" s="32">
        <f>VLOOKUP($C700,'Four Factors - Road'!$B:$O,10,FALSE)/100</f>
        <v>0.21</v>
      </c>
      <c r="L700" s="32">
        <f>VLOOKUP($C700,'Four Factors - Road'!$B:$O,11,FALSE)/100</f>
        <v>0.52400000000000002</v>
      </c>
      <c r="M700" s="32">
        <f>VLOOKUP($C700,'Four Factors - Road'!$B:$O,12,FALSE)</f>
        <v>0.29299999999999998</v>
      </c>
      <c r="N700" s="32">
        <f>VLOOKUP($C700,'Four Factors - Road'!$B:$O,13,FALSE)/100</f>
        <v>0.153</v>
      </c>
      <c r="O700" s="32">
        <f>VLOOKUP($C700,'Four Factors - Road'!$B:$O,14,FALSE)/100</f>
        <v>0.25700000000000001</v>
      </c>
      <c r="P700" s="21">
        <f>VLOOKUP($C700,'Advanced - Road'!B:T,18,FALSE)</f>
        <v>98.75</v>
      </c>
      <c r="Q700" s="21">
        <f>(P700+'Advanced - Road'!$S$33)/2</f>
        <v>98.764904671115346</v>
      </c>
      <c r="R700" s="32">
        <f t="shared" ref="R700" si="6725">AVERAGE(H700,L701)</f>
        <v>0.503</v>
      </c>
      <c r="S700" s="32">
        <f t="shared" ref="S700" si="6726">AVERAGE(I700,M701)</f>
        <v>0.27200000000000002</v>
      </c>
      <c r="T700" s="32">
        <f t="shared" ref="T700" si="6727">AVERAGE(J700,N701)</f>
        <v>0.14100000000000001</v>
      </c>
      <c r="U700" s="32">
        <f t="shared" ref="U700" si="6728">AVERAGE(K700,O701)</f>
        <v>0.23949999999999999</v>
      </c>
      <c r="V700" s="21">
        <f>Q700*Q701/'Advanced - Home'!$S$33</f>
        <v>98.442094359160279</v>
      </c>
      <c r="W700" s="21">
        <f t="shared" ref="W700" si="6729">AVERAGE(V700:V701)</f>
        <v>98.440042295053189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106</v>
      </c>
      <c r="Z700" s="23">
        <f t="shared" ref="Z700" si="6730">Y701-Y700</f>
        <v>2</v>
      </c>
      <c r="AA700" s="23">
        <f t="shared" ref="AA700" si="6731">Y700+Y701</f>
        <v>214</v>
      </c>
      <c r="AB700" s="22">
        <f t="shared" ref="AB700" si="6732">D700-Z700</f>
        <v>-2</v>
      </c>
      <c r="AC700" s="22">
        <f t="shared" ref="AC700" si="6733">AA700-E700</f>
        <v>214</v>
      </c>
      <c r="AD700" s="22">
        <f t="shared" si="6433"/>
        <v>106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0.51700000000000002</v>
      </c>
      <c r="I701" s="32">
        <f>VLOOKUP($C701,'Four Factors - Home'!$B:$O,8,FALSE)</f>
        <v>0.23</v>
      </c>
      <c r="J701" s="32">
        <f>VLOOKUP($C701,'Four Factors - Home'!$B:$O,9,FALSE)/100</f>
        <v>0.14300000000000002</v>
      </c>
      <c r="K701" s="32">
        <f>VLOOKUP($C701,'Four Factors - Home'!$B:$O,10,FALSE)/100</f>
        <v>0.26700000000000002</v>
      </c>
      <c r="L701" s="32">
        <f>VLOOKUP($C701,'Four Factors - Home'!$B:$O,11,FALSE)/100</f>
        <v>0.50600000000000001</v>
      </c>
      <c r="M701" s="32">
        <f>VLOOKUP($C701,'Four Factors - Home'!$B:$O,12,FALSE)</f>
        <v>0.26500000000000001</v>
      </c>
      <c r="N701" s="32">
        <f>VLOOKUP($C701,'Four Factors - Home'!$B:$O,13,FALSE)/100</f>
        <v>0.13</v>
      </c>
      <c r="O701" s="32">
        <f>VLOOKUP($C701,'Four Factors - Home'!$B:$O,14,FALSE)/100</f>
        <v>0.26899999999999996</v>
      </c>
      <c r="P701" s="21">
        <f>VLOOKUP($C701,'Advanced - Home'!B:T,18,FALSE)</f>
        <v>98.13</v>
      </c>
      <c r="Q701" s="21">
        <f>(P701+'Advanced - Home'!$S$33)/2</f>
        <v>98.45284556720685</v>
      </c>
      <c r="R701" s="32">
        <f t="shared" ref="R701" si="6737">AVERAGE(H701,L700)</f>
        <v>0.52049999999999996</v>
      </c>
      <c r="S701" s="32">
        <f t="shared" ref="S701" si="6738">AVERAGE(I701,M700)</f>
        <v>0.26150000000000001</v>
      </c>
      <c r="T701" s="32">
        <f t="shared" ref="T701" si="6739">AVERAGE(J701,N700)</f>
        <v>0.14800000000000002</v>
      </c>
      <c r="U701" s="32">
        <f t="shared" ref="U701" si="6740">AVERAGE(K701,O700)</f>
        <v>0.26200000000000001</v>
      </c>
      <c r="V701" s="21">
        <f>Q701*Q700/'Advanced - Road'!$S$33</f>
        <v>98.437990230946113</v>
      </c>
      <c r="W701" s="21">
        <f t="shared" ref="W701" si="6741">W700</f>
        <v>98.440042295053189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108</v>
      </c>
      <c r="Z701" s="23">
        <f t="shared" ref="Z701" si="6742">-Z700</f>
        <v>-2</v>
      </c>
      <c r="AA701" s="23">
        <f t="shared" ref="AA701" si="6743">AA700</f>
        <v>214</v>
      </c>
      <c r="AB701" s="22"/>
      <c r="AC701" s="22"/>
      <c r="AD701" s="22">
        <f t="shared" si="6433"/>
        <v>108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</v>
      </c>
      <c r="I702" s="31">
        <f>VLOOKUP($C702,'Four Factors - Road'!$B:$O,8,FALSE)</f>
        <v>0.27900000000000003</v>
      </c>
      <c r="J702" s="31">
        <f>VLOOKUP($C702,'Four Factors - Road'!$B:$O,9,FALSE)/100</f>
        <v>0.152</v>
      </c>
      <c r="K702" s="31">
        <f>VLOOKUP($C702,'Four Factors - Road'!$B:$O,10,FALSE)/100</f>
        <v>0.21</v>
      </c>
      <c r="L702" s="31">
        <f>VLOOKUP($C702,'Four Factors - Road'!$B:$O,11,FALSE)/100</f>
        <v>0.52400000000000002</v>
      </c>
      <c r="M702" s="31">
        <f>VLOOKUP($C702,'Four Factors - Road'!$B:$O,12,FALSE)</f>
        <v>0.29299999999999998</v>
      </c>
      <c r="N702" s="31">
        <f>VLOOKUP($C702,'Four Factors - Road'!$B:$O,13,FALSE)/100</f>
        <v>0.153</v>
      </c>
      <c r="O702" s="31">
        <f>VLOOKUP($C702,'Four Factors - Road'!$B:$O,14,FALSE)/100</f>
        <v>0.25700000000000001</v>
      </c>
      <c r="P702" s="17">
        <f>VLOOKUP($C702,'Advanced - Road'!B:T,18,FALSE)</f>
        <v>98.75</v>
      </c>
      <c r="Q702" s="17">
        <f>(P702+'Advanced - Road'!$S$33)/2</f>
        <v>98.764904671115346</v>
      </c>
      <c r="R702" s="31">
        <f t="shared" ref="R702" si="6745">AVERAGE(H702,L703)</f>
        <v>0.5</v>
      </c>
      <c r="S702" s="31">
        <f t="shared" ref="S702" si="6746">AVERAGE(I702,M703)</f>
        <v>0.27450000000000002</v>
      </c>
      <c r="T702" s="31">
        <f t="shared" ref="T702" si="6747">AVERAGE(J702,N703)</f>
        <v>0.14350000000000002</v>
      </c>
      <c r="U702" s="31">
        <f t="shared" ref="U702" si="6748">AVERAGE(K702,O703)</f>
        <v>0.21699999999999997</v>
      </c>
      <c r="V702" s="17">
        <f>Q702*Q703/'Advanced - Home'!$S$33</f>
        <v>99.556972599378696</v>
      </c>
      <c r="W702" s="17">
        <f t="shared" ref="W702" si="6749">AVERAGE(V702:V703)</f>
        <v>99.55489729519698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105</v>
      </c>
      <c r="Z702" s="19">
        <f t="shared" ref="Z702" si="6750">Y703-Y702</f>
        <v>6</v>
      </c>
      <c r="AA702" s="19">
        <f t="shared" ref="AA702" si="6751">Y702+Y703</f>
        <v>216</v>
      </c>
      <c r="AB702" s="4">
        <f t="shared" ref="AB702" si="6752">D702-Z702</f>
        <v>-6</v>
      </c>
      <c r="AC702" s="4">
        <f t="shared" ref="AC702" si="6753">AA702-E702</f>
        <v>216</v>
      </c>
      <c r="AD702" s="4">
        <f t="shared" si="6433"/>
        <v>105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0.52</v>
      </c>
      <c r="I703" s="31">
        <f>VLOOKUP($C703,'Four Factors - Home'!$B:$O,8,FALSE)</f>
        <v>0.30199999999999999</v>
      </c>
      <c r="J703" s="31">
        <f>VLOOKUP($C703,'Four Factors - Home'!$B:$O,9,FALSE)/100</f>
        <v>0.14599999999999999</v>
      </c>
      <c r="K703" s="31">
        <f>VLOOKUP($C703,'Four Factors - Home'!$B:$O,10,FALSE)/100</f>
        <v>0.27300000000000002</v>
      </c>
      <c r="L703" s="31">
        <f>VLOOKUP($C703,'Four Factors - Home'!$B:$O,11,FALSE)/100</f>
        <v>0.5</v>
      </c>
      <c r="M703" s="31">
        <f>VLOOKUP($C703,'Four Factors - Home'!$B:$O,12,FALSE)</f>
        <v>0.27</v>
      </c>
      <c r="N703" s="31">
        <f>VLOOKUP($C703,'Four Factors - Home'!$B:$O,13,FALSE)/100</f>
        <v>0.13500000000000001</v>
      </c>
      <c r="O703" s="31">
        <f>VLOOKUP($C703,'Four Factors - Home'!$B:$O,14,FALSE)/100</f>
        <v>0.22399999999999998</v>
      </c>
      <c r="P703" s="17">
        <f>VLOOKUP($C703,'Advanced - Home'!B:T,18,FALSE)</f>
        <v>100.36</v>
      </c>
      <c r="Q703" s="17">
        <f>(P703+'Advanced - Home'!$S$33)/2</f>
        <v>99.567845567206859</v>
      </c>
      <c r="R703" s="31">
        <f t="shared" ref="R703" si="6757">AVERAGE(H703,L702)</f>
        <v>0.52200000000000002</v>
      </c>
      <c r="S703" s="31">
        <f t="shared" ref="S703" si="6758">AVERAGE(I703,M702)</f>
        <v>0.29749999999999999</v>
      </c>
      <c r="T703" s="31">
        <f t="shared" ref="T703" si="6759">AVERAGE(J703,N702)</f>
        <v>0.14949999999999999</v>
      </c>
      <c r="U703" s="31">
        <f t="shared" ref="U703" si="6760">AVERAGE(K703,O702)</f>
        <v>0.26500000000000001</v>
      </c>
      <c r="V703" s="17">
        <f>Q703*Q702/'Advanced - Road'!$S$33</f>
        <v>99.552821991015264</v>
      </c>
      <c r="W703" s="17">
        <f t="shared" ref="W703" si="6761">W702</f>
        <v>99.55489729519698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-6</v>
      </c>
      <c r="AA703" s="19">
        <f t="shared" ref="AA703" si="6763">AA702</f>
        <v>216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</v>
      </c>
      <c r="I704" s="32">
        <f>VLOOKUP($C704,'Four Factors - Road'!$B:$O,8,FALSE)</f>
        <v>0.27900000000000003</v>
      </c>
      <c r="J704" s="32">
        <f>VLOOKUP($C704,'Four Factors - Road'!$B:$O,9,FALSE)/100</f>
        <v>0.152</v>
      </c>
      <c r="K704" s="32">
        <f>VLOOKUP($C704,'Four Factors - Road'!$B:$O,10,FALSE)/100</f>
        <v>0.21</v>
      </c>
      <c r="L704" s="32">
        <f>VLOOKUP($C704,'Four Factors - Road'!$B:$O,11,FALSE)/100</f>
        <v>0.52400000000000002</v>
      </c>
      <c r="M704" s="32">
        <f>VLOOKUP($C704,'Four Factors - Road'!$B:$O,12,FALSE)</f>
        <v>0.29299999999999998</v>
      </c>
      <c r="N704" s="32">
        <f>VLOOKUP($C704,'Four Factors - Road'!$B:$O,13,FALSE)/100</f>
        <v>0.153</v>
      </c>
      <c r="O704" s="32">
        <f>VLOOKUP($C704,'Four Factors - Road'!$B:$O,14,FALSE)/100</f>
        <v>0.25700000000000001</v>
      </c>
      <c r="P704" s="21">
        <f>VLOOKUP($C704,'Advanced - Road'!B:T,18,FALSE)</f>
        <v>98.75</v>
      </c>
      <c r="Q704" s="21">
        <f>(P704+'Advanced - Road'!$S$33)/2</f>
        <v>98.764904671115346</v>
      </c>
      <c r="R704" s="32">
        <f t="shared" ref="R704" si="6765">AVERAGE(H704,L705)</f>
        <v>0.504</v>
      </c>
      <c r="S704" s="32">
        <f t="shared" ref="S704" si="6766">AVERAGE(I704,M705)</f>
        <v>0.27450000000000002</v>
      </c>
      <c r="T704" s="32">
        <f t="shared" ref="T704" si="6767">AVERAGE(J704,N705)</f>
        <v>0.14500000000000002</v>
      </c>
      <c r="U704" s="32">
        <f t="shared" ref="U704" si="6768">AVERAGE(K704,O705)</f>
        <v>0.219</v>
      </c>
      <c r="V704" s="21">
        <f>Q704*Q705/'Advanced - Home'!$S$33</f>
        <v>98.202120567543759</v>
      </c>
      <c r="W704" s="21">
        <f t="shared" ref="W704" si="6769">AVERAGE(V704:V705)</f>
        <v>98.200073505784587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104</v>
      </c>
      <c r="Z704" s="23">
        <f t="shared" ref="Z704" si="6770">Y705-Y704</f>
        <v>2</v>
      </c>
      <c r="AA704" s="23">
        <f t="shared" ref="AA704" si="6771">Y704+Y705</f>
        <v>210</v>
      </c>
      <c r="AB704" s="22">
        <f t="shared" ref="AB704" si="6772">D704-Z704</f>
        <v>-2</v>
      </c>
      <c r="AC704" s="22">
        <f t="shared" ref="AC704" si="6773">AA704-E704</f>
        <v>210</v>
      </c>
      <c r="AD704" s="22">
        <f t="shared" si="6433"/>
        <v>104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0.47499999999999998</v>
      </c>
      <c r="I705" s="32">
        <f>VLOOKUP($C705,'Four Factors - Home'!$B:$O,8,FALSE)</f>
        <v>0.26700000000000002</v>
      </c>
      <c r="J705" s="32">
        <f>VLOOKUP($C705,'Four Factors - Home'!$B:$O,9,FALSE)/100</f>
        <v>0.13100000000000001</v>
      </c>
      <c r="K705" s="32">
        <f>VLOOKUP($C705,'Four Factors - Home'!$B:$O,10,FALSE)/100</f>
        <v>0.23199999999999998</v>
      </c>
      <c r="L705" s="32">
        <f>VLOOKUP($C705,'Four Factors - Home'!$B:$O,11,FALSE)/100</f>
        <v>0.50800000000000001</v>
      </c>
      <c r="M705" s="32">
        <f>VLOOKUP($C705,'Four Factors - Home'!$B:$O,12,FALSE)</f>
        <v>0.27</v>
      </c>
      <c r="N705" s="32">
        <f>VLOOKUP($C705,'Four Factors - Home'!$B:$O,13,FALSE)/100</f>
        <v>0.13800000000000001</v>
      </c>
      <c r="O705" s="32">
        <f>VLOOKUP($C705,'Four Factors - Home'!$B:$O,14,FALSE)/100</f>
        <v>0.22800000000000001</v>
      </c>
      <c r="P705" s="21">
        <f>VLOOKUP($C705,'Advanced - Home'!B:T,18,FALSE)</f>
        <v>97.65</v>
      </c>
      <c r="Q705" s="21">
        <f>(P705+'Advanced - Home'!$S$33)/2</f>
        <v>98.21284556720687</v>
      </c>
      <c r="R705" s="32">
        <f t="shared" ref="R705" si="6777">AVERAGE(H705,L704)</f>
        <v>0.4995</v>
      </c>
      <c r="S705" s="32">
        <f t="shared" ref="S705" si="6778">AVERAGE(I705,M704)</f>
        <v>0.28000000000000003</v>
      </c>
      <c r="T705" s="32">
        <f t="shared" ref="T705" si="6779">AVERAGE(J705,N704)</f>
        <v>0.14200000000000002</v>
      </c>
      <c r="U705" s="32">
        <f t="shared" ref="U705" si="6780">AVERAGE(K705,O704)</f>
        <v>0.2445</v>
      </c>
      <c r="V705" s="21">
        <f>Q705*Q704/'Advanced - Road'!$S$33</f>
        <v>98.198026444025416</v>
      </c>
      <c r="W705" s="21">
        <f t="shared" ref="W705" si="6781">W704</f>
        <v>98.200073505784587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-2</v>
      </c>
      <c r="AA705" s="23">
        <f t="shared" ref="AA705" si="6783">AA704</f>
        <v>210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</v>
      </c>
      <c r="I706" s="31">
        <f>VLOOKUP($C706,'Four Factors - Road'!$B:$O,8,FALSE)</f>
        <v>0.27900000000000003</v>
      </c>
      <c r="J706" s="31">
        <f>VLOOKUP($C706,'Four Factors - Road'!$B:$O,9,FALSE)/100</f>
        <v>0.152</v>
      </c>
      <c r="K706" s="31">
        <f>VLOOKUP($C706,'Four Factors - Road'!$B:$O,10,FALSE)/100</f>
        <v>0.21</v>
      </c>
      <c r="L706" s="31">
        <f>VLOOKUP($C706,'Four Factors - Road'!$B:$O,11,FALSE)/100</f>
        <v>0.52400000000000002</v>
      </c>
      <c r="M706" s="31">
        <f>VLOOKUP($C706,'Four Factors - Road'!$B:$O,12,FALSE)</f>
        <v>0.29299999999999998</v>
      </c>
      <c r="N706" s="31">
        <f>VLOOKUP($C706,'Four Factors - Road'!$B:$O,13,FALSE)/100</f>
        <v>0.153</v>
      </c>
      <c r="O706" s="31">
        <f>VLOOKUP($C706,'Four Factors - Road'!$B:$O,14,FALSE)/100</f>
        <v>0.25700000000000001</v>
      </c>
      <c r="P706" s="17">
        <f>VLOOKUP($C706,'Advanced - Road'!B:T,18,FALSE)</f>
        <v>98.75</v>
      </c>
      <c r="Q706" s="17">
        <f>(P706+'Advanced - Road'!$S$33)/2</f>
        <v>98.764904671115346</v>
      </c>
      <c r="R706" s="31">
        <f t="shared" ref="R706" si="6785">AVERAGE(H706,L707)</f>
        <v>0.4965</v>
      </c>
      <c r="S706" s="31">
        <f t="shared" ref="S706" si="6786">AVERAGE(I706,M707)</f>
        <v>0.29500000000000004</v>
      </c>
      <c r="T706" s="31">
        <f t="shared" ref="T706" si="6787">AVERAGE(J706,N707)</f>
        <v>0.14750000000000002</v>
      </c>
      <c r="U706" s="31">
        <f t="shared" ref="U706" si="6788">AVERAGE(K706,O707)</f>
        <v>0.22099999999999997</v>
      </c>
      <c r="V706" s="17">
        <f>Q706*Q707/'Advanced - Home'!$S$33</f>
        <v>99.721954581115043</v>
      </c>
      <c r="W706" s="17">
        <f t="shared" ref="W706" si="6789">AVERAGE(V706:V707)</f>
        <v>99.719875837819131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105</v>
      </c>
      <c r="Z706" s="19">
        <f t="shared" ref="Z706" si="6790">Y707-Y706</f>
        <v>2</v>
      </c>
      <c r="AA706" s="19">
        <f t="shared" ref="AA706" si="6791">Y706+Y707</f>
        <v>212</v>
      </c>
      <c r="AB706" s="4">
        <f t="shared" ref="AB706" si="6792">D706-Z706</f>
        <v>-2</v>
      </c>
      <c r="AC706" s="4">
        <f t="shared" ref="AC706" si="6793">AA706-E706</f>
        <v>212</v>
      </c>
      <c r="AD706" s="4">
        <f t="shared" si="6433"/>
        <v>105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0.50900000000000001</v>
      </c>
      <c r="I707" s="31">
        <f>VLOOKUP($C707,'Four Factors - Home'!$B:$O,8,FALSE)</f>
        <v>0.26500000000000001</v>
      </c>
      <c r="J707" s="31">
        <f>VLOOKUP($C707,'Four Factors - Home'!$B:$O,9,FALSE)/100</f>
        <v>0.16500000000000001</v>
      </c>
      <c r="K707" s="31">
        <f>VLOOKUP($C707,'Four Factors - Home'!$B:$O,10,FALSE)/100</f>
        <v>0.217</v>
      </c>
      <c r="L707" s="31">
        <f>VLOOKUP($C707,'Four Factors - Home'!$B:$O,11,FALSE)/100</f>
        <v>0.49299999999999999</v>
      </c>
      <c r="M707" s="31">
        <f>VLOOKUP($C707,'Four Factors - Home'!$B:$O,12,FALSE)</f>
        <v>0.311</v>
      </c>
      <c r="N707" s="31">
        <f>VLOOKUP($C707,'Four Factors - Home'!$B:$O,13,FALSE)/100</f>
        <v>0.14300000000000002</v>
      </c>
      <c r="O707" s="31">
        <f>VLOOKUP($C707,'Four Factors - Home'!$B:$O,14,FALSE)/100</f>
        <v>0.23199999999999998</v>
      </c>
      <c r="P707" s="17">
        <f>VLOOKUP($C707,'Advanced - Home'!B:T,18,FALSE)</f>
        <v>100.69</v>
      </c>
      <c r="Q707" s="17">
        <f>(P707+'Advanced - Home'!$S$33)/2</f>
        <v>99.732845567206851</v>
      </c>
      <c r="R707" s="31">
        <f t="shared" ref="R707" si="6797">AVERAGE(H707,L706)</f>
        <v>0.51649999999999996</v>
      </c>
      <c r="S707" s="31">
        <f t="shared" ref="S707" si="6798">AVERAGE(I707,M706)</f>
        <v>0.27900000000000003</v>
      </c>
      <c r="T707" s="31">
        <f t="shared" ref="T707" si="6799">AVERAGE(J707,N706)</f>
        <v>0.159</v>
      </c>
      <c r="U707" s="31">
        <f t="shared" ref="U707" si="6800">AVERAGE(K707,O706)</f>
        <v>0.23699999999999999</v>
      </c>
      <c r="V707" s="17">
        <f>Q707*Q706/'Advanced - Road'!$S$33</f>
        <v>99.717797094523235</v>
      </c>
      <c r="W707" s="17">
        <f t="shared" ref="W707" si="6801">W706</f>
        <v>99.719875837819131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-2</v>
      </c>
      <c r="AA707" s="19">
        <f t="shared" ref="AA707" si="6803">AA706</f>
        <v>212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</v>
      </c>
      <c r="I708" s="32">
        <f>VLOOKUP($C708,'Four Factors - Road'!$B:$O,8,FALSE)</f>
        <v>0.27900000000000003</v>
      </c>
      <c r="J708" s="32">
        <f>VLOOKUP($C708,'Four Factors - Road'!$B:$O,9,FALSE)/100</f>
        <v>0.152</v>
      </c>
      <c r="K708" s="32">
        <f>VLOOKUP($C708,'Four Factors - Road'!$B:$O,10,FALSE)/100</f>
        <v>0.21</v>
      </c>
      <c r="L708" s="32">
        <f>VLOOKUP($C708,'Four Factors - Road'!$B:$O,11,FALSE)/100</f>
        <v>0.52400000000000002</v>
      </c>
      <c r="M708" s="32">
        <f>VLOOKUP($C708,'Four Factors - Road'!$B:$O,12,FALSE)</f>
        <v>0.29299999999999998</v>
      </c>
      <c r="N708" s="32">
        <f>VLOOKUP($C708,'Four Factors - Road'!$B:$O,13,FALSE)/100</f>
        <v>0.153</v>
      </c>
      <c r="O708" s="32">
        <f>VLOOKUP($C708,'Four Factors - Road'!$B:$O,14,FALSE)/100</f>
        <v>0.25700000000000001</v>
      </c>
      <c r="P708" s="21">
        <f>VLOOKUP($C708,'Advanced - Road'!B:T,18,FALSE)</f>
        <v>98.75</v>
      </c>
      <c r="Q708" s="21">
        <f>(P708+'Advanced - Road'!$S$33)/2</f>
        <v>98.764904671115346</v>
      </c>
      <c r="R708" s="32">
        <f t="shared" ref="R708" si="6805">AVERAGE(H708,L709)</f>
        <v>0.50700000000000001</v>
      </c>
      <c r="S708" s="32">
        <f t="shared" ref="S708" si="6806">AVERAGE(I708,M709)</f>
        <v>0.30800000000000005</v>
      </c>
      <c r="T708" s="32">
        <f t="shared" ref="T708" si="6807">AVERAGE(J708,N709)</f>
        <v>0.14750000000000002</v>
      </c>
      <c r="U708" s="32">
        <f t="shared" ref="U708" si="6808">AVERAGE(K708,O709)</f>
        <v>0.2155</v>
      </c>
      <c r="V708" s="21">
        <f>Q708*Q709/'Advanced - Home'!$S$33</f>
        <v>100.74684264947729</v>
      </c>
      <c r="W708" s="21">
        <f t="shared" ref="W708" si="6809">AVERAGE(V708:V709)</f>
        <v>100.74474254198722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0.49700000000000005</v>
      </c>
      <c r="I709" s="32">
        <f>VLOOKUP($C709,'Four Factors - Home'!$B:$O,8,FALSE)</f>
        <v>0.29599999999999999</v>
      </c>
      <c r="J709" s="32">
        <f>VLOOKUP($C709,'Four Factors - Home'!$B:$O,9,FALSE)/100</f>
        <v>0.151</v>
      </c>
      <c r="K709" s="32">
        <f>VLOOKUP($C709,'Four Factors - Home'!$B:$O,10,FALSE)/100</f>
        <v>0.26500000000000001</v>
      </c>
      <c r="L709" s="32">
        <f>VLOOKUP($C709,'Four Factors - Home'!$B:$O,11,FALSE)/100</f>
        <v>0.51400000000000001</v>
      </c>
      <c r="M709" s="32">
        <f>VLOOKUP($C709,'Four Factors - Home'!$B:$O,12,FALSE)</f>
        <v>0.33700000000000002</v>
      </c>
      <c r="N709" s="32">
        <f>VLOOKUP($C709,'Four Factors - Home'!$B:$O,13,FALSE)/100</f>
        <v>0.14300000000000002</v>
      </c>
      <c r="O709" s="32">
        <f>VLOOKUP($C709,'Four Factors - Home'!$B:$O,14,FALSE)/100</f>
        <v>0.221</v>
      </c>
      <c r="P709" s="21">
        <f>VLOOKUP($C709,'Advanced - Home'!B:T,18,FALSE)</f>
        <v>102.74</v>
      </c>
      <c r="Q709" s="21">
        <f>(P709+'Advanced - Home'!$S$33)/2</f>
        <v>100.75784556720686</v>
      </c>
      <c r="R709" s="32">
        <f t="shared" ref="R709" si="6817">AVERAGE(H709,L708)</f>
        <v>0.51050000000000006</v>
      </c>
      <c r="S709" s="32">
        <f t="shared" ref="S709" si="6818">AVERAGE(I709,M708)</f>
        <v>0.29449999999999998</v>
      </c>
      <c r="T709" s="32">
        <f t="shared" ref="T709" si="6819">AVERAGE(J709,N708)</f>
        <v>0.152</v>
      </c>
      <c r="U709" s="32">
        <f t="shared" ref="U709" si="6820">AVERAGE(K709,O708)</f>
        <v>0.26100000000000001</v>
      </c>
      <c r="V709" s="21">
        <f>Q709*Q708/'Advanced - Road'!$S$33</f>
        <v>100.74264243449714</v>
      </c>
      <c r="W709" s="21">
        <f t="shared" ref="W709" si="6821">W708</f>
        <v>100.74474254198722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</v>
      </c>
      <c r="I710" s="31">
        <f>VLOOKUP($C710,'Four Factors - Road'!$B:$O,8,FALSE)</f>
        <v>0.27900000000000003</v>
      </c>
      <c r="J710" s="31">
        <f>VLOOKUP($C710,'Four Factors - Road'!$B:$O,9,FALSE)/100</f>
        <v>0.152</v>
      </c>
      <c r="K710" s="31">
        <f>VLOOKUP($C710,'Four Factors - Road'!$B:$O,10,FALSE)/100</f>
        <v>0.21</v>
      </c>
      <c r="L710" s="31">
        <f>VLOOKUP($C710,'Four Factors - Road'!$B:$O,11,FALSE)/100</f>
        <v>0.52400000000000002</v>
      </c>
      <c r="M710" s="31">
        <f>VLOOKUP($C710,'Four Factors - Road'!$B:$O,12,FALSE)</f>
        <v>0.29299999999999998</v>
      </c>
      <c r="N710" s="31">
        <f>VLOOKUP($C710,'Four Factors - Road'!$B:$O,13,FALSE)/100</f>
        <v>0.153</v>
      </c>
      <c r="O710" s="31">
        <f>VLOOKUP($C710,'Four Factors - Road'!$B:$O,14,FALSE)/100</f>
        <v>0.25700000000000001</v>
      </c>
      <c r="P710" s="17">
        <f>VLOOKUP($C710,'Advanced - Road'!B:T,18,FALSE)</f>
        <v>98.75</v>
      </c>
      <c r="Q710" s="17">
        <f>(P710+'Advanced - Road'!$S$33)/2</f>
        <v>98.764904671115346</v>
      </c>
      <c r="R710" s="31">
        <f t="shared" ref="R710" si="6825">AVERAGE(H710,L711)</f>
        <v>0.504</v>
      </c>
      <c r="S710" s="31">
        <f t="shared" ref="S710" si="6826">AVERAGE(I710,M711)</f>
        <v>0.29749999999999999</v>
      </c>
      <c r="T710" s="31">
        <f t="shared" ref="T710" si="6827">AVERAGE(J710,N711)</f>
        <v>0.14100000000000001</v>
      </c>
      <c r="U710" s="31">
        <f t="shared" ref="U710" si="6828">AVERAGE(K710,O711)</f>
        <v>0.219</v>
      </c>
      <c r="V710" s="17">
        <f>Q710*Q711/'Advanced - Home'!$S$33</f>
        <v>98.872047402473214</v>
      </c>
      <c r="W710" s="17">
        <f t="shared" ref="W710" si="6829">AVERAGE(V710:V711)</f>
        <v>98.86998637582613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106</v>
      </c>
      <c r="Z710" s="19">
        <f t="shared" ref="Z710" si="6830">Y711-Y710</f>
        <v>4</v>
      </c>
      <c r="AA710" s="19">
        <f t="shared" ref="AA710" si="6831">Y710+Y711</f>
        <v>216</v>
      </c>
      <c r="AB710" s="4">
        <f t="shared" ref="AB710" si="6832">D710-Z710</f>
        <v>-4</v>
      </c>
      <c r="AC710" s="4">
        <f t="shared" ref="AC710" si="6833">AA710-E710</f>
        <v>216</v>
      </c>
      <c r="AD710" s="4">
        <f t="shared" si="6433"/>
        <v>106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0.13600000000000001</v>
      </c>
      <c r="K711" s="31">
        <f>VLOOKUP($C711,'Four Factors - Home'!$B:$O,10,FALSE)/100</f>
        <v>0.23100000000000001</v>
      </c>
      <c r="L711" s="31">
        <f>VLOOKUP($C711,'Four Factors - Home'!$B:$O,11,FALSE)/100</f>
        <v>0.50800000000000001</v>
      </c>
      <c r="M711" s="31">
        <f>VLOOKUP($C711,'Four Factors - Home'!$B:$O,12,FALSE)</f>
        <v>0.316</v>
      </c>
      <c r="N711" s="31">
        <f>VLOOKUP($C711,'Four Factors - Home'!$B:$O,13,FALSE)/100</f>
        <v>0.13</v>
      </c>
      <c r="O711" s="31">
        <f>VLOOKUP($C711,'Four Factors - Home'!$B:$O,14,FALSE)/100</f>
        <v>0.22800000000000001</v>
      </c>
      <c r="P711" s="17">
        <f>VLOOKUP($C711,'Advanced - Home'!B:T,18,FALSE)</f>
        <v>98.99</v>
      </c>
      <c r="Q711" s="17">
        <f>(P711+'Advanced - Home'!$S$33)/2</f>
        <v>98.882845567206857</v>
      </c>
      <c r="R711" s="31">
        <f t="shared" ref="R711" si="6837">AVERAGE(H711,L710)</f>
        <v>0.52750000000000008</v>
      </c>
      <c r="S711" s="31">
        <f t="shared" ref="S711" si="6838">AVERAGE(I711,M710)</f>
        <v>0.28000000000000003</v>
      </c>
      <c r="T711" s="31">
        <f t="shared" ref="T711" si="6839">AVERAGE(J711,N710)</f>
        <v>0.14450000000000002</v>
      </c>
      <c r="U711" s="31">
        <f t="shared" ref="U711" si="6840">AVERAGE(K711,O710)</f>
        <v>0.24399999999999999</v>
      </c>
      <c r="V711" s="17">
        <f>Q711*Q710/'Advanced - Road'!$S$33</f>
        <v>98.86792534917906</v>
      </c>
      <c r="W711" s="17">
        <f t="shared" ref="W711" si="6841">W710</f>
        <v>98.86998637582613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-4</v>
      </c>
      <c r="AA711" s="19">
        <f t="shared" ref="AA711" si="6843">AA710</f>
        <v>216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</v>
      </c>
      <c r="I712" s="32">
        <f>VLOOKUP($C712,'Four Factors - Road'!$B:$O,8,FALSE)</f>
        <v>0.27900000000000003</v>
      </c>
      <c r="J712" s="32">
        <f>VLOOKUP($C712,'Four Factors - Road'!$B:$O,9,FALSE)/100</f>
        <v>0.152</v>
      </c>
      <c r="K712" s="32">
        <f>VLOOKUP($C712,'Four Factors - Road'!$B:$O,10,FALSE)/100</f>
        <v>0.21</v>
      </c>
      <c r="L712" s="32">
        <f>VLOOKUP($C712,'Four Factors - Road'!$B:$O,11,FALSE)/100</f>
        <v>0.52400000000000002</v>
      </c>
      <c r="M712" s="32">
        <f>VLOOKUP($C712,'Four Factors - Road'!$B:$O,12,FALSE)</f>
        <v>0.29299999999999998</v>
      </c>
      <c r="N712" s="32">
        <f>VLOOKUP($C712,'Four Factors - Road'!$B:$O,13,FALSE)/100</f>
        <v>0.153</v>
      </c>
      <c r="O712" s="32">
        <f>VLOOKUP($C712,'Four Factors - Road'!$B:$O,14,FALSE)/100</f>
        <v>0.25700000000000001</v>
      </c>
      <c r="P712" s="21">
        <f>VLOOKUP($C712,'Advanced - Road'!B:T,18,FALSE)</f>
        <v>98.75</v>
      </c>
      <c r="Q712" s="21">
        <f>(P712+'Advanced - Road'!$S$33)/2</f>
        <v>98.764904671115346</v>
      </c>
      <c r="R712" s="32">
        <f t="shared" ref="R712" si="6845">AVERAGE(H712,L713)</f>
        <v>0.51350000000000007</v>
      </c>
      <c r="S712" s="32">
        <f t="shared" ref="S712" si="6846">AVERAGE(I712,M713)</f>
        <v>0.28600000000000003</v>
      </c>
      <c r="T712" s="32">
        <f t="shared" ref="T712" si="6847">AVERAGE(J712,N713)</f>
        <v>0.14750000000000002</v>
      </c>
      <c r="U712" s="32">
        <f t="shared" ref="U712" si="6848">AVERAGE(K712,O713)</f>
        <v>0.21949999999999997</v>
      </c>
      <c r="V712" s="21">
        <f>Q712*Q713/'Advanced - Home'!$S$33</f>
        <v>98.247115653471852</v>
      </c>
      <c r="W712" s="21">
        <f t="shared" ref="W712" si="6849">AVERAGE(V712:V713)</f>
        <v>98.245067653772452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0.52900000000000003</v>
      </c>
      <c r="I713" s="32">
        <f>VLOOKUP($C713,'Four Factors - Home'!$B:$O,8,FALSE)</f>
        <v>0.29299999999999998</v>
      </c>
      <c r="J713" s="32">
        <f>VLOOKUP($C713,'Four Factors - Home'!$B:$O,9,FALSE)/100</f>
        <v>0.154</v>
      </c>
      <c r="K713" s="32">
        <f>VLOOKUP($C713,'Four Factors - Home'!$B:$O,10,FALSE)/100</f>
        <v>0.20300000000000001</v>
      </c>
      <c r="L713" s="32">
        <f>VLOOKUP($C713,'Four Factors - Home'!$B:$O,11,FALSE)/100</f>
        <v>0.52700000000000002</v>
      </c>
      <c r="M713" s="32">
        <f>VLOOKUP($C713,'Four Factors - Home'!$B:$O,12,FALSE)</f>
        <v>0.29299999999999998</v>
      </c>
      <c r="N713" s="32">
        <f>VLOOKUP($C713,'Four Factors - Home'!$B:$O,13,FALSE)/100</f>
        <v>0.14300000000000002</v>
      </c>
      <c r="O713" s="32">
        <f>VLOOKUP($C713,'Four Factors - Home'!$B:$O,14,FALSE)/100</f>
        <v>0.22899999999999998</v>
      </c>
      <c r="P713" s="21">
        <f>VLOOKUP($C713,'Advanced - Home'!B:T,18,FALSE)</f>
        <v>97.74</v>
      </c>
      <c r="Q713" s="21">
        <f>(P713+'Advanced - Home'!$S$33)/2</f>
        <v>98.257845567206857</v>
      </c>
      <c r="R713" s="32">
        <f t="shared" ref="R713" si="6857">AVERAGE(H713,L712)</f>
        <v>0.52649999999999997</v>
      </c>
      <c r="S713" s="32">
        <f t="shared" ref="S713" si="6858">AVERAGE(I713,M712)</f>
        <v>0.29299999999999998</v>
      </c>
      <c r="T713" s="32">
        <f t="shared" ref="T713" si="6859">AVERAGE(J713,N712)</f>
        <v>0.1535</v>
      </c>
      <c r="U713" s="32">
        <f t="shared" ref="U713" si="6860">AVERAGE(K713,O712)</f>
        <v>0.23</v>
      </c>
      <c r="V713" s="21">
        <f>Q713*Q712/'Advanced - Road'!$S$33</f>
        <v>98.243019654073038</v>
      </c>
      <c r="W713" s="21">
        <f t="shared" ref="W713" si="6861">W712</f>
        <v>98.245067653772452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</v>
      </c>
      <c r="I714" s="31">
        <f>VLOOKUP($C714,'Four Factors - Road'!$B:$O,8,FALSE)</f>
        <v>0.27900000000000003</v>
      </c>
      <c r="J714" s="31">
        <f>VLOOKUP($C714,'Four Factors - Road'!$B:$O,9,FALSE)/100</f>
        <v>0.152</v>
      </c>
      <c r="K714" s="31">
        <f>VLOOKUP($C714,'Four Factors - Road'!$B:$O,10,FALSE)/100</f>
        <v>0.21</v>
      </c>
      <c r="L714" s="31">
        <f>VLOOKUP($C714,'Four Factors - Road'!$B:$O,11,FALSE)/100</f>
        <v>0.52400000000000002</v>
      </c>
      <c r="M714" s="31">
        <f>VLOOKUP($C714,'Four Factors - Road'!$B:$O,12,FALSE)</f>
        <v>0.29299999999999998</v>
      </c>
      <c r="N714" s="31">
        <f>VLOOKUP($C714,'Four Factors - Road'!$B:$O,13,FALSE)/100</f>
        <v>0.153</v>
      </c>
      <c r="O714" s="31">
        <f>VLOOKUP($C714,'Four Factors - Road'!$B:$O,14,FALSE)/100</f>
        <v>0.25700000000000001</v>
      </c>
      <c r="P714" s="17">
        <f>VLOOKUP($C714,'Advanced - Road'!B:T,18,FALSE)</f>
        <v>98.75</v>
      </c>
      <c r="Q714" s="17">
        <f>(P714+'Advanced - Road'!$S$33)/2</f>
        <v>98.764904671115346</v>
      </c>
      <c r="R714" s="31">
        <f t="shared" ref="R714" si="6865">AVERAGE(H714,L715)</f>
        <v>0.4945</v>
      </c>
      <c r="S714" s="31">
        <f t="shared" ref="S714" si="6866">AVERAGE(I714,M715)</f>
        <v>0.26600000000000001</v>
      </c>
      <c r="T714" s="31">
        <f t="shared" ref="T714" si="6867">AVERAGE(J714,N715)</f>
        <v>0.151</v>
      </c>
      <c r="U714" s="31">
        <f t="shared" ref="U714" si="6868">AVERAGE(K714,O715)</f>
        <v>0.21199999999999999</v>
      </c>
      <c r="V714" s="17">
        <f>Q714*Q715/'Advanced - Home'!$S$33</f>
        <v>98.107130941695559</v>
      </c>
      <c r="W714" s="17">
        <f t="shared" ref="W714" si="6869">AVERAGE(V714:V715)</f>
        <v>98.105085860032432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7</v>
      </c>
      <c r="AA714" s="19">
        <f t="shared" ref="AA714" si="6871">Y714+Y715</f>
        <v>211</v>
      </c>
      <c r="AB714" s="4">
        <f t="shared" ref="AB714" si="6872">D714-Z714</f>
        <v>-7</v>
      </c>
      <c r="AC714" s="4">
        <f t="shared" ref="AC714" si="6873">AA714-E714</f>
        <v>211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0.53500000000000003</v>
      </c>
      <c r="I715" s="31">
        <f>VLOOKUP($C715,'Four Factors - Home'!$B:$O,8,FALSE)</f>
        <v>0.28199999999999997</v>
      </c>
      <c r="J715" s="31">
        <f>VLOOKUP($C715,'Four Factors - Home'!$B:$O,9,FALSE)/100</f>
        <v>0.13900000000000001</v>
      </c>
      <c r="K715" s="31">
        <f>VLOOKUP($C715,'Four Factors - Home'!$B:$O,10,FALSE)/100</f>
        <v>0.22500000000000001</v>
      </c>
      <c r="L715" s="31">
        <f>VLOOKUP($C715,'Four Factors - Home'!$B:$O,11,FALSE)/100</f>
        <v>0.48899999999999999</v>
      </c>
      <c r="M715" s="31">
        <f>VLOOKUP($C715,'Four Factors - Home'!$B:$O,12,FALSE)</f>
        <v>0.253</v>
      </c>
      <c r="N715" s="31">
        <f>VLOOKUP($C715,'Four Factors - Home'!$B:$O,13,FALSE)/100</f>
        <v>0.15</v>
      </c>
      <c r="O715" s="31">
        <f>VLOOKUP($C715,'Four Factors - Home'!$B:$O,14,FALSE)/100</f>
        <v>0.214</v>
      </c>
      <c r="P715" s="17">
        <f>VLOOKUP($C715,'Advanced - Home'!B:T,18,FALSE)</f>
        <v>97.46</v>
      </c>
      <c r="Q715" s="17">
        <f>(P715+'Advanced - Home'!$S$33)/2</f>
        <v>98.117845567206857</v>
      </c>
      <c r="R715" s="31">
        <f t="shared" ref="R715" si="6877">AVERAGE(H715,L714)</f>
        <v>0.52950000000000008</v>
      </c>
      <c r="S715" s="31">
        <f t="shared" ref="S715" si="6878">AVERAGE(I715,M714)</f>
        <v>0.28749999999999998</v>
      </c>
      <c r="T715" s="31">
        <f t="shared" ref="T715" si="6879">AVERAGE(J715,N714)</f>
        <v>0.14600000000000002</v>
      </c>
      <c r="U715" s="31">
        <f t="shared" ref="U715" si="6880">AVERAGE(K715,O714)</f>
        <v>0.24099999999999999</v>
      </c>
      <c r="V715" s="17">
        <f>Q715*Q714/'Advanced - Road'!$S$33</f>
        <v>98.103040778369291</v>
      </c>
      <c r="W715" s="17">
        <f t="shared" ref="W715" si="6881">W714</f>
        <v>98.105085860032432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109</v>
      </c>
      <c r="Z715" s="19">
        <f t="shared" ref="Z715" si="6882">-Z714</f>
        <v>-7</v>
      </c>
      <c r="AA715" s="19">
        <f t="shared" ref="AA715" si="6883">AA714</f>
        <v>211</v>
      </c>
      <c r="AB715" s="4"/>
      <c r="AC715" s="4"/>
      <c r="AD715" s="4">
        <f t="shared" si="6433"/>
        <v>109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</v>
      </c>
      <c r="I716" s="32">
        <f>VLOOKUP($C716,'Four Factors - Road'!$B:$O,8,FALSE)</f>
        <v>0.27900000000000003</v>
      </c>
      <c r="J716" s="32">
        <f>VLOOKUP($C716,'Four Factors - Road'!$B:$O,9,FALSE)/100</f>
        <v>0.152</v>
      </c>
      <c r="K716" s="32">
        <f>VLOOKUP($C716,'Four Factors - Road'!$B:$O,10,FALSE)/100</f>
        <v>0.21</v>
      </c>
      <c r="L716" s="32">
        <f>VLOOKUP($C716,'Four Factors - Road'!$B:$O,11,FALSE)/100</f>
        <v>0.52400000000000002</v>
      </c>
      <c r="M716" s="32">
        <f>VLOOKUP($C716,'Four Factors - Road'!$B:$O,12,FALSE)</f>
        <v>0.29299999999999998</v>
      </c>
      <c r="N716" s="32">
        <f>VLOOKUP($C716,'Four Factors - Road'!$B:$O,13,FALSE)/100</f>
        <v>0.153</v>
      </c>
      <c r="O716" s="32">
        <f>VLOOKUP($C716,'Four Factors - Road'!$B:$O,14,FALSE)/100</f>
        <v>0.25700000000000001</v>
      </c>
      <c r="P716" s="21">
        <f>VLOOKUP($C716,'Advanced - Road'!B:T,18,FALSE)</f>
        <v>98.75</v>
      </c>
      <c r="Q716" s="21">
        <f>(P716+'Advanced - Road'!$S$33)/2</f>
        <v>98.764904671115346</v>
      </c>
      <c r="R716" s="32">
        <f t="shared" ref="R716" si="6885">AVERAGE(H716,L717)</f>
        <v>0.50150000000000006</v>
      </c>
      <c r="S716" s="32">
        <f t="shared" ref="S716" si="6886">AVERAGE(I716,M717)</f>
        <v>0.27400000000000002</v>
      </c>
      <c r="T716" s="32">
        <f t="shared" ref="T716" si="6887">AVERAGE(J716,N717)</f>
        <v>0.14699999999999999</v>
      </c>
      <c r="U716" s="32">
        <f t="shared" ref="U716" si="6888">AVERAGE(K716,O717)</f>
        <v>0.22449999999999998</v>
      </c>
      <c r="V716" s="21">
        <f>Q716*Q717/'Advanced - Home'!$S$33</f>
        <v>98.127128757663584</v>
      </c>
      <c r="W716" s="21">
        <f t="shared" ref="W716" si="6889">AVERAGE(V716:V717)</f>
        <v>98.125083259138137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104</v>
      </c>
      <c r="Z716" s="23">
        <f t="shared" ref="Z716" si="6890">Y717-Y716</f>
        <v>7</v>
      </c>
      <c r="AA716" s="23">
        <f t="shared" ref="AA716" si="6891">Y716+Y717</f>
        <v>215</v>
      </c>
      <c r="AB716" s="22">
        <f t="shared" ref="AB716" si="6892">D716-Z716</f>
        <v>-7</v>
      </c>
      <c r="AC716" s="22">
        <f t="shared" ref="AC716" si="6893">AA716-E716</f>
        <v>215</v>
      </c>
      <c r="AD716" s="22">
        <f t="shared" si="6433"/>
        <v>104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</v>
      </c>
      <c r="J717" s="32">
        <f>VLOOKUP($C717,'Four Factors - Home'!$B:$O,9,FALSE)/100</f>
        <v>0.129</v>
      </c>
      <c r="K717" s="32">
        <f>VLOOKUP($C717,'Four Factors - Home'!$B:$O,10,FALSE)/100</f>
        <v>0.26700000000000002</v>
      </c>
      <c r="L717" s="32">
        <f>VLOOKUP($C717,'Four Factors - Home'!$B:$O,11,FALSE)/100</f>
        <v>0.503</v>
      </c>
      <c r="M717" s="32">
        <f>VLOOKUP($C717,'Four Factors - Home'!$B:$O,12,FALSE)</f>
        <v>0.26900000000000002</v>
      </c>
      <c r="N717" s="32">
        <f>VLOOKUP($C717,'Four Factors - Home'!$B:$O,13,FALSE)/100</f>
        <v>0.14199999999999999</v>
      </c>
      <c r="O717" s="32">
        <f>VLOOKUP($C717,'Four Factors - Home'!$B:$O,14,FALSE)/100</f>
        <v>0.23899999999999999</v>
      </c>
      <c r="P717" s="21">
        <f>VLOOKUP($C717,'Advanced - Home'!B:T,18,FALSE)</f>
        <v>97.5</v>
      </c>
      <c r="Q717" s="21">
        <f>(P717+'Advanced - Home'!$S$33)/2</f>
        <v>98.137845567206853</v>
      </c>
      <c r="R717" s="32">
        <f t="shared" ref="R717" si="6897">AVERAGE(H717,L716)</f>
        <v>0.52500000000000002</v>
      </c>
      <c r="S717" s="32">
        <f t="shared" ref="S717" si="6898">AVERAGE(I717,M716)</f>
        <v>0.30149999999999999</v>
      </c>
      <c r="T717" s="32">
        <f t="shared" ref="T717" si="6899">AVERAGE(J717,N716)</f>
        <v>0.14100000000000001</v>
      </c>
      <c r="U717" s="32">
        <f t="shared" ref="U717" si="6900">AVERAGE(K717,O716)</f>
        <v>0.26200000000000001</v>
      </c>
      <c r="V717" s="21">
        <f>Q717*Q716/'Advanced - Road'!$S$33</f>
        <v>98.123037760612675</v>
      </c>
      <c r="W717" s="21">
        <f t="shared" ref="W717" si="6901">W716</f>
        <v>98.125083259138137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-7</v>
      </c>
      <c r="AA717" s="23">
        <f t="shared" ref="AA717" si="6903">AA716</f>
        <v>215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</v>
      </c>
      <c r="I718" s="31">
        <f>VLOOKUP($C718,'Four Factors - Road'!$B:$O,8,FALSE)</f>
        <v>0.27900000000000003</v>
      </c>
      <c r="J718" s="31">
        <f>VLOOKUP($C718,'Four Factors - Road'!$B:$O,9,FALSE)/100</f>
        <v>0.152</v>
      </c>
      <c r="K718" s="31">
        <f>VLOOKUP($C718,'Four Factors - Road'!$B:$O,10,FALSE)/100</f>
        <v>0.21</v>
      </c>
      <c r="L718" s="31">
        <f>VLOOKUP($C718,'Four Factors - Road'!$B:$O,11,FALSE)/100</f>
        <v>0.52400000000000002</v>
      </c>
      <c r="M718" s="31">
        <f>VLOOKUP($C718,'Four Factors - Road'!$B:$O,12,FALSE)</f>
        <v>0.29299999999999998</v>
      </c>
      <c r="N718" s="31">
        <f>VLOOKUP($C718,'Four Factors - Road'!$B:$O,13,FALSE)/100</f>
        <v>0.153</v>
      </c>
      <c r="O718" s="31">
        <f>VLOOKUP($C718,'Four Factors - Road'!$B:$O,14,FALSE)/100</f>
        <v>0.25700000000000001</v>
      </c>
      <c r="P718" s="17">
        <f>VLOOKUP($C718,'Advanced - Road'!B:T,18,FALSE)</f>
        <v>98.75</v>
      </c>
      <c r="Q718" s="17">
        <f>(P718+'Advanced - Road'!$S$33)/2</f>
        <v>98.764904671115346</v>
      </c>
      <c r="R718" s="31">
        <f t="shared" ref="R718" si="6905">AVERAGE(H718,L719)</f>
        <v>0.49350000000000005</v>
      </c>
      <c r="S718" s="31">
        <f t="shared" ref="S718" si="6906">AVERAGE(I718,M719)</f>
        <v>0.25800000000000001</v>
      </c>
      <c r="T718" s="31">
        <f t="shared" ref="T718" si="6907">AVERAGE(J718,N719)</f>
        <v>0.14300000000000002</v>
      </c>
      <c r="U718" s="31">
        <f t="shared" ref="U718" si="6908">AVERAGE(K718,O719)</f>
        <v>0.20800000000000002</v>
      </c>
      <c r="V718" s="17">
        <f>Q718*Q719/'Advanced - Home'!$S$33</f>
        <v>96.247334056667512</v>
      </c>
      <c r="W718" s="17">
        <f t="shared" ref="W718" si="6909">AVERAGE(V718:V719)</f>
        <v>96.245327743200647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100</v>
      </c>
      <c r="Z718" s="19">
        <f t="shared" ref="Z718" si="6910">Y719-Y718</f>
        <v>7</v>
      </c>
      <c r="AA718" s="19">
        <f t="shared" ref="AA718" si="6911">Y718+Y719</f>
        <v>207</v>
      </c>
      <c r="AB718" s="4">
        <f t="shared" ref="AB718" si="6912">D718-Z718</f>
        <v>-7</v>
      </c>
      <c r="AC718" s="4">
        <f t="shared" ref="AC718" si="6913">AA718-E718</f>
        <v>207</v>
      </c>
      <c r="AD718" s="4">
        <f t="shared" si="6433"/>
        <v>100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0.52600000000000002</v>
      </c>
      <c r="I719" s="31">
        <f>VLOOKUP($C719,'Four Factors - Home'!$B:$O,8,FALSE)</f>
        <v>0.307</v>
      </c>
      <c r="J719" s="31">
        <f>VLOOKUP($C719,'Four Factors - Home'!$B:$O,9,FALSE)/100</f>
        <v>0.14499999999999999</v>
      </c>
      <c r="K719" s="31">
        <f>VLOOKUP($C719,'Four Factors - Home'!$B:$O,10,FALSE)/100</f>
        <v>0.217</v>
      </c>
      <c r="L719" s="31">
        <f>VLOOKUP($C719,'Four Factors - Home'!$B:$O,11,FALSE)/100</f>
        <v>0.48700000000000004</v>
      </c>
      <c r="M719" s="31">
        <f>VLOOKUP($C719,'Four Factors - Home'!$B:$O,12,FALSE)</f>
        <v>0.23699999999999999</v>
      </c>
      <c r="N719" s="31">
        <f>VLOOKUP($C719,'Four Factors - Home'!$B:$O,13,FALSE)/100</f>
        <v>0.13400000000000001</v>
      </c>
      <c r="O719" s="31">
        <f>VLOOKUP($C719,'Four Factors - Home'!$B:$O,14,FALSE)/100</f>
        <v>0.20600000000000002</v>
      </c>
      <c r="P719" s="17">
        <f>VLOOKUP($C719,'Advanced - Home'!B:T,18,FALSE)</f>
        <v>93.74</v>
      </c>
      <c r="Q719" s="17">
        <f>(P719+'Advanced - Home'!$S$33)/2</f>
        <v>96.257845567206857</v>
      </c>
      <c r="R719" s="31">
        <f t="shared" ref="R719" si="6917">AVERAGE(H719,L718)</f>
        <v>0.52500000000000002</v>
      </c>
      <c r="S719" s="31">
        <f t="shared" ref="S719" si="6918">AVERAGE(I719,M718)</f>
        <v>0.3</v>
      </c>
      <c r="T719" s="31">
        <f t="shared" ref="T719" si="6919">AVERAGE(J719,N718)</f>
        <v>0.14899999999999999</v>
      </c>
      <c r="U719" s="31">
        <f t="shared" ref="U719" si="6920">AVERAGE(K719,O718)</f>
        <v>0.23699999999999999</v>
      </c>
      <c r="V719" s="17">
        <f>Q719*Q718/'Advanced - Road'!$S$33</f>
        <v>96.243321429733768</v>
      </c>
      <c r="W719" s="17">
        <f t="shared" ref="W719" si="6921">W718</f>
        <v>96.245327743200647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-7</v>
      </c>
      <c r="AA719" s="19">
        <f t="shared" ref="AA719" si="6923">AA718</f>
        <v>207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</v>
      </c>
      <c r="I720" s="32">
        <f>VLOOKUP($C720,'Four Factors - Road'!$B:$O,8,FALSE)</f>
        <v>0.27900000000000003</v>
      </c>
      <c r="J720" s="32">
        <f>VLOOKUP($C720,'Four Factors - Road'!$B:$O,9,FALSE)/100</f>
        <v>0.152</v>
      </c>
      <c r="K720" s="32">
        <f>VLOOKUP($C720,'Four Factors - Road'!$B:$O,10,FALSE)/100</f>
        <v>0.21</v>
      </c>
      <c r="L720" s="32">
        <f>VLOOKUP($C720,'Four Factors - Road'!$B:$O,11,FALSE)/100</f>
        <v>0.52400000000000002</v>
      </c>
      <c r="M720" s="32">
        <f>VLOOKUP($C720,'Four Factors - Road'!$B:$O,12,FALSE)</f>
        <v>0.29299999999999998</v>
      </c>
      <c r="N720" s="32">
        <f>VLOOKUP($C720,'Four Factors - Road'!$B:$O,13,FALSE)/100</f>
        <v>0.153</v>
      </c>
      <c r="O720" s="32">
        <f>VLOOKUP($C720,'Four Factors - Road'!$B:$O,14,FALSE)/100</f>
        <v>0.25700000000000001</v>
      </c>
      <c r="P720" s="21">
        <f>VLOOKUP($C720,'Advanced - Road'!B:T,18,FALSE)</f>
        <v>98.75</v>
      </c>
      <c r="Q720" s="21">
        <f>(P720+'Advanced - Road'!$S$33)/2</f>
        <v>98.764904671115346</v>
      </c>
      <c r="R720" s="32">
        <f t="shared" ref="R720" si="6925">AVERAGE(H720,L721)</f>
        <v>0.50950000000000006</v>
      </c>
      <c r="S720" s="32">
        <f t="shared" ref="S720" si="6926">AVERAGE(I720,M721)</f>
        <v>0.28449999999999998</v>
      </c>
      <c r="T720" s="32">
        <f t="shared" ref="T720" si="6927">AVERAGE(J720,N721)</f>
        <v>0.157</v>
      </c>
      <c r="U720" s="32">
        <f t="shared" ref="U720" si="6928">AVERAGE(K720,O721)</f>
        <v>0.23249999999999998</v>
      </c>
      <c r="V720" s="21">
        <f>Q720*Q721/'Advanced - Home'!$S$33</f>
        <v>99.022031022233534</v>
      </c>
      <c r="W720" s="21">
        <f t="shared" ref="W720" si="6929">AVERAGE(V720:V721)</f>
        <v>99.019966869119031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105</v>
      </c>
      <c r="Z720" s="23">
        <f t="shared" ref="Z720" si="6930">Y721-Y720</f>
        <v>5</v>
      </c>
      <c r="AA720" s="23">
        <f t="shared" ref="AA720" si="6931">Y720+Y721</f>
        <v>215</v>
      </c>
      <c r="AB720" s="22">
        <f t="shared" ref="AB720" si="6932">D720-Z720</f>
        <v>-5</v>
      </c>
      <c r="AC720" s="22">
        <f t="shared" ref="AC720" si="6933">AA720-E720</f>
        <v>215</v>
      </c>
      <c r="AD720" s="22">
        <f t="shared" si="6433"/>
        <v>105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0.25900000000000001</v>
      </c>
      <c r="J721" s="32">
        <f>VLOOKUP($C721,'Four Factors - Home'!$B:$O,9,FALSE)/100</f>
        <v>0.14699999999999999</v>
      </c>
      <c r="K721" s="32">
        <f>VLOOKUP($C721,'Four Factors - Home'!$B:$O,10,FALSE)/100</f>
        <v>0.25</v>
      </c>
      <c r="L721" s="32">
        <f>VLOOKUP($C721,'Four Factors - Home'!$B:$O,11,FALSE)/100</f>
        <v>0.51900000000000002</v>
      </c>
      <c r="M721" s="32">
        <f>VLOOKUP($C721,'Four Factors - Home'!$B:$O,12,FALSE)</f>
        <v>0.28999999999999998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0.255</v>
      </c>
      <c r="P721" s="21">
        <f>VLOOKUP($C721,'Advanced - Home'!B:T,18,FALSE)</f>
        <v>99.29</v>
      </c>
      <c r="Q721" s="21">
        <f>(P721+'Advanced - Home'!$S$33)/2</f>
        <v>99.032845567206863</v>
      </c>
      <c r="R721" s="32">
        <f t="shared" ref="R721" si="6937">AVERAGE(H721,L720)</f>
        <v>0.53200000000000003</v>
      </c>
      <c r="S721" s="32">
        <f t="shared" ref="S721" si="6938">AVERAGE(I721,M720)</f>
        <v>0.27600000000000002</v>
      </c>
      <c r="T721" s="32">
        <f t="shared" ref="T721" si="6939">AVERAGE(J721,N720)</f>
        <v>0.15</v>
      </c>
      <c r="U721" s="32">
        <f t="shared" ref="U721" si="6940">AVERAGE(K721,O720)</f>
        <v>0.2535</v>
      </c>
      <c r="V721" s="21">
        <f>Q721*Q720/'Advanced - Road'!$S$33</f>
        <v>99.017902716004514</v>
      </c>
      <c r="W721" s="21">
        <f t="shared" ref="W721" si="6941">W720</f>
        <v>99.019966869119031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110</v>
      </c>
      <c r="Z721" s="23">
        <f t="shared" ref="Z721" si="6942">-Z720</f>
        <v>-5</v>
      </c>
      <c r="AA721" s="23">
        <f t="shared" ref="AA721" si="6943">AA720</f>
        <v>215</v>
      </c>
      <c r="AB721" s="22"/>
      <c r="AC721" s="22"/>
      <c r="AD721" s="22">
        <f t="shared" si="6433"/>
        <v>110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0.52500000000000002</v>
      </c>
      <c r="I722" s="31">
        <f>VLOOKUP($C722,'Four Factors - Road'!$B:$O,8,FALSE)</f>
        <v>0.30299999999999999</v>
      </c>
      <c r="J722" s="31">
        <f>VLOOKUP($C722,'Four Factors - Road'!$B:$O,9,FALSE)/100</f>
        <v>0.129</v>
      </c>
      <c r="K722" s="31">
        <f>VLOOKUP($C722,'Four Factors - Road'!$B:$O,10,FALSE)/100</f>
        <v>0.21299999999999999</v>
      </c>
      <c r="L722" s="31">
        <f>VLOOKUP($C722,'Four Factors - Road'!$B:$O,11,FALSE)/100</f>
        <v>0.52200000000000002</v>
      </c>
      <c r="M722" s="31">
        <f>VLOOKUP($C722,'Four Factors - Road'!$B:$O,12,FALSE)</f>
        <v>0.28000000000000003</v>
      </c>
      <c r="N722" s="31">
        <f>VLOOKUP($C722,'Four Factors - Road'!$B:$O,13,FALSE)/100</f>
        <v>0.12300000000000001</v>
      </c>
      <c r="O722" s="31">
        <f>VLOOKUP($C722,'Four Factors - Road'!$B:$O,14,FALSE)/100</f>
        <v>0.22800000000000001</v>
      </c>
      <c r="P722" s="17">
        <f>VLOOKUP($C722,'Advanced - Road'!B:T,18,FALSE)</f>
        <v>98.29</v>
      </c>
      <c r="Q722" s="17">
        <f>(P722+'Advanced - Road'!$S$33)/2</f>
        <v>98.534904671115356</v>
      </c>
      <c r="R722" s="31">
        <f t="shared" ref="R722" si="6945">AVERAGE(H722,L723)</f>
        <v>0.52400000000000002</v>
      </c>
      <c r="S722" s="31">
        <f t="shared" ref="S722" si="6946">AVERAGE(I722,M723)</f>
        <v>0.26300000000000001</v>
      </c>
      <c r="T722" s="31">
        <f t="shared" ref="T722" si="6947">AVERAGE(J722,N723)</f>
        <v>0.14450000000000002</v>
      </c>
      <c r="U722" s="31">
        <f t="shared" ref="U722" si="6948">AVERAGE(K722,O723)</f>
        <v>0.23049999999999998</v>
      </c>
      <c r="V722" s="17">
        <f>Q722*Q723/'Advanced - Home'!$S$33</f>
        <v>98.76150536733762</v>
      </c>
      <c r="W722" s="17">
        <f t="shared" ref="W722" si="6949">AVERAGE(V722:V723)</f>
        <v>98.75944664498266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0.51200000000000001</v>
      </c>
      <c r="I723" s="31">
        <f>VLOOKUP($C723,'Four Factors - Home'!$B:$O,8,FALSE)</f>
        <v>0.30199999999999999</v>
      </c>
      <c r="J723" s="31">
        <f>VLOOKUP($C723,'Four Factors - Home'!$B:$O,9,FALSE)/100</f>
        <v>0.152</v>
      </c>
      <c r="K723" s="31">
        <f>VLOOKUP($C723,'Four Factors - Home'!$B:$O,10,FALSE)/100</f>
        <v>0.247</v>
      </c>
      <c r="L723" s="31">
        <f>VLOOKUP($C723,'Four Factors - Home'!$B:$O,11,FALSE)/100</f>
        <v>0.52300000000000002</v>
      </c>
      <c r="M723" s="31">
        <f>VLOOKUP($C723,'Four Factors - Home'!$B:$O,12,FALSE)</f>
        <v>0.223</v>
      </c>
      <c r="N723" s="31">
        <f>VLOOKUP($C723,'Four Factors - Home'!$B:$O,13,FALSE)/100</f>
        <v>0.16</v>
      </c>
      <c r="O723" s="31">
        <f>VLOOKUP($C723,'Four Factors - Home'!$B:$O,14,FALSE)/100</f>
        <v>0.248</v>
      </c>
      <c r="P723" s="17">
        <f>VLOOKUP($C723,'Advanced - Home'!B:T,18,FALSE)</f>
        <v>99.23</v>
      </c>
      <c r="Q723" s="17">
        <f>(P723+'Advanced - Home'!$S$33)/2</f>
        <v>99.002845567206862</v>
      </c>
      <c r="R723" s="31">
        <f t="shared" ref="R723" si="6957">AVERAGE(H723,L722)</f>
        <v>0.51700000000000002</v>
      </c>
      <c r="S723" s="31">
        <f t="shared" ref="S723" si="6958">AVERAGE(I723,M722)</f>
        <v>0.29100000000000004</v>
      </c>
      <c r="T723" s="31">
        <f t="shared" ref="T723" si="6959">AVERAGE(J723,N722)</f>
        <v>0.13750000000000001</v>
      </c>
      <c r="U723" s="31">
        <f t="shared" ref="U723" si="6960">AVERAGE(K723,O722)</f>
        <v>0.23749999999999999</v>
      </c>
      <c r="V723" s="17">
        <f>Q723*Q722/'Advanced - Road'!$S$33</f>
        <v>98.757387922627714</v>
      </c>
      <c r="W723" s="17">
        <f t="shared" ref="W723" si="6961">W722</f>
        <v>98.75944664498266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0.52500000000000002</v>
      </c>
      <c r="I724" s="32">
        <f>VLOOKUP($C724,'Four Factors - Road'!$B:$O,8,FALSE)</f>
        <v>0.30299999999999999</v>
      </c>
      <c r="J724" s="32">
        <f>VLOOKUP($C724,'Four Factors - Road'!$B:$O,9,FALSE)/100</f>
        <v>0.129</v>
      </c>
      <c r="K724" s="32">
        <f>VLOOKUP($C724,'Four Factors - Road'!$B:$O,10,FALSE)/100</f>
        <v>0.21299999999999999</v>
      </c>
      <c r="L724" s="32">
        <f>VLOOKUP($C724,'Four Factors - Road'!$B:$O,11,FALSE)/100</f>
        <v>0.52200000000000002</v>
      </c>
      <c r="M724" s="32">
        <f>VLOOKUP($C724,'Four Factors - Road'!$B:$O,12,FALSE)</f>
        <v>0.28000000000000003</v>
      </c>
      <c r="N724" s="32">
        <f>VLOOKUP($C724,'Four Factors - Road'!$B:$O,13,FALSE)/100</f>
        <v>0.12300000000000001</v>
      </c>
      <c r="O724" s="32">
        <f>VLOOKUP($C724,'Four Factors - Road'!$B:$O,14,FALSE)/100</f>
        <v>0.22800000000000001</v>
      </c>
      <c r="P724" s="21">
        <f>VLOOKUP($C724,'Advanced - Road'!B:T,18,FALSE)</f>
        <v>98.29</v>
      </c>
      <c r="Q724" s="21">
        <f>(P724+'Advanced - Road'!$S$33)/2</f>
        <v>98.534904671115356</v>
      </c>
      <c r="R724" s="32">
        <f t="shared" ref="R724" si="6965">AVERAGE(H724,L725)</f>
        <v>0.51649999999999996</v>
      </c>
      <c r="S724" s="32">
        <f t="shared" ref="S724" si="6966">AVERAGE(I724,M725)</f>
        <v>0.29000000000000004</v>
      </c>
      <c r="T724" s="32">
        <f t="shared" ref="T724" si="6967">AVERAGE(J724,N725)</f>
        <v>0.128</v>
      </c>
      <c r="U724" s="32">
        <f t="shared" ref="U724" si="6968">AVERAGE(K724,O725)</f>
        <v>0.22799999999999998</v>
      </c>
      <c r="V724" s="21">
        <f>Q724*Q725/'Advanced - Home'!$S$33</f>
        <v>100.57706873563026</v>
      </c>
      <c r="W724" s="21">
        <f t="shared" ref="W724" si="6969">AVERAGE(V724:V725)</f>
        <v>100.57497216714407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-4</v>
      </c>
      <c r="AA724" s="23">
        <f t="shared" ref="AA724" si="6971">Y724+Y725</f>
        <v>220</v>
      </c>
      <c r="AB724" s="22">
        <f t="shared" ref="AB724" si="6972">D724-Z724</f>
        <v>4</v>
      </c>
      <c r="AC724" s="22">
        <f t="shared" ref="AC724" si="6973">AA724-E724</f>
        <v>220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0.499</v>
      </c>
      <c r="I725" s="32">
        <f>VLOOKUP($C725,'Four Factors - Home'!$B:$O,8,FALSE)</f>
        <v>0.28399999999999997</v>
      </c>
      <c r="J725" s="32">
        <f>VLOOKUP($C725,'Four Factors - Home'!$B:$O,9,FALSE)/100</f>
        <v>0.16600000000000001</v>
      </c>
      <c r="K725" s="32">
        <f>VLOOKUP($C725,'Four Factors - Home'!$B:$O,10,FALSE)/100</f>
        <v>0.20399999999999999</v>
      </c>
      <c r="L725" s="32">
        <f>VLOOKUP($C725,'Four Factors - Home'!$B:$O,11,FALSE)/100</f>
        <v>0.50800000000000001</v>
      </c>
      <c r="M725" s="32">
        <f>VLOOKUP($C725,'Four Factors - Home'!$B:$O,12,FALSE)</f>
        <v>0.27700000000000002</v>
      </c>
      <c r="N725" s="32">
        <f>VLOOKUP($C725,'Four Factors - Home'!$B:$O,13,FALSE)/100</f>
        <v>0.127</v>
      </c>
      <c r="O725" s="32">
        <f>VLOOKUP($C725,'Four Factors - Home'!$B:$O,14,FALSE)/100</f>
        <v>0.24299999999999999</v>
      </c>
      <c r="P725" s="21">
        <f>VLOOKUP($C725,'Advanced - Home'!B:T,18,FALSE)</f>
        <v>102.87</v>
      </c>
      <c r="Q725" s="21">
        <f>(P725+'Advanced - Home'!$S$33)/2</f>
        <v>100.82284556720685</v>
      </c>
      <c r="R725" s="32">
        <f t="shared" ref="R725" si="6977">AVERAGE(H725,L724)</f>
        <v>0.51049999999999995</v>
      </c>
      <c r="S725" s="32">
        <f t="shared" ref="S725" si="6978">AVERAGE(I725,M724)</f>
        <v>0.28200000000000003</v>
      </c>
      <c r="T725" s="32">
        <f t="shared" ref="T725" si="6979">AVERAGE(J725,N724)</f>
        <v>0.14450000000000002</v>
      </c>
      <c r="U725" s="32">
        <f t="shared" ref="U725" si="6980">AVERAGE(K725,O724)</f>
        <v>0.216</v>
      </c>
      <c r="V725" s="21">
        <f>Q725*Q724/'Advanced - Road'!$S$33</f>
        <v>100.57287559865789</v>
      </c>
      <c r="W725" s="21">
        <f t="shared" ref="W725" si="6981">W724</f>
        <v>100.57497216714407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108</v>
      </c>
      <c r="Z725" s="23">
        <f t="shared" ref="Z725" si="6982">-Z724</f>
        <v>4</v>
      </c>
      <c r="AA725" s="23">
        <f t="shared" ref="AA725" si="6983">AA724</f>
        <v>220</v>
      </c>
      <c r="AB725" s="22"/>
      <c r="AC725" s="22"/>
      <c r="AD725" s="22">
        <f t="shared" si="6433"/>
        <v>108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0.52500000000000002</v>
      </c>
      <c r="I726" s="31">
        <f>VLOOKUP($C726,'Four Factors - Road'!$B:$O,8,FALSE)</f>
        <v>0.30299999999999999</v>
      </c>
      <c r="J726" s="31">
        <f>VLOOKUP($C726,'Four Factors - Road'!$B:$O,9,FALSE)/100</f>
        <v>0.129</v>
      </c>
      <c r="K726" s="31">
        <f>VLOOKUP($C726,'Four Factors - Road'!$B:$O,10,FALSE)/100</f>
        <v>0.21299999999999999</v>
      </c>
      <c r="L726" s="31">
        <f>VLOOKUP($C726,'Four Factors - Road'!$B:$O,11,FALSE)/100</f>
        <v>0.52200000000000002</v>
      </c>
      <c r="M726" s="31">
        <f>VLOOKUP($C726,'Four Factors - Road'!$B:$O,12,FALSE)</f>
        <v>0.28000000000000003</v>
      </c>
      <c r="N726" s="31">
        <f>VLOOKUP($C726,'Four Factors - Road'!$B:$O,13,FALSE)/100</f>
        <v>0.12300000000000001</v>
      </c>
      <c r="O726" s="31">
        <f>VLOOKUP($C726,'Four Factors - Road'!$B:$O,14,FALSE)/100</f>
        <v>0.22800000000000001</v>
      </c>
      <c r="P726" s="17">
        <f>VLOOKUP($C726,'Advanced - Road'!B:T,18,FALSE)</f>
        <v>98.29</v>
      </c>
      <c r="Q726" s="17">
        <f>(P726+'Advanced - Road'!$S$33)/2</f>
        <v>98.534904671115356</v>
      </c>
      <c r="R726" s="31">
        <f t="shared" ref="R726" si="6985">AVERAGE(H726,L727)</f>
        <v>0.51200000000000001</v>
      </c>
      <c r="S726" s="31">
        <f t="shared" ref="S726" si="6986">AVERAGE(I726,M727)</f>
        <v>0.28000000000000003</v>
      </c>
      <c r="T726" s="31">
        <f t="shared" ref="T726" si="6987">AVERAGE(J726,N727)</f>
        <v>0.13300000000000001</v>
      </c>
      <c r="U726" s="31">
        <f t="shared" ref="U726" si="6988">AVERAGE(K726,O727)</f>
        <v>0.23299999999999998</v>
      </c>
      <c r="V726" s="17">
        <f>Q726*Q727/'Advanced - Home'!$S$33</f>
        <v>98.980969071197165</v>
      </c>
      <c r="W726" s="17">
        <f t="shared" ref="W726" si="6989">AVERAGE(V726:V727)</f>
        <v>98.978905774035141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2</v>
      </c>
      <c r="AA726" s="19">
        <f t="shared" ref="AA726" si="6991">Y726+Y727</f>
        <v>220</v>
      </c>
      <c r="AB726" s="4">
        <f t="shared" ref="AB726" si="6992">D726-Z726</f>
        <v>-2</v>
      </c>
      <c r="AC726" s="4">
        <f t="shared" ref="AC726" si="6993">AA726-E726</f>
        <v>220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0.53100000000000003</v>
      </c>
      <c r="I727" s="31">
        <f>VLOOKUP($C727,'Four Factors - Home'!$B:$O,8,FALSE)</f>
        <v>0.26100000000000001</v>
      </c>
      <c r="J727" s="31">
        <f>VLOOKUP($C727,'Four Factors - Home'!$B:$O,9,FALSE)/100</f>
        <v>0.14000000000000001</v>
      </c>
      <c r="K727" s="31">
        <f>VLOOKUP($C727,'Four Factors - Home'!$B:$O,10,FALSE)/100</f>
        <v>0.22899999999999998</v>
      </c>
      <c r="L727" s="31">
        <f>VLOOKUP($C727,'Four Factors - Home'!$B:$O,11,FALSE)/100</f>
        <v>0.499</v>
      </c>
      <c r="M727" s="31">
        <f>VLOOKUP($C727,'Four Factors - Home'!$B:$O,12,FALSE)</f>
        <v>0.25700000000000001</v>
      </c>
      <c r="N727" s="31">
        <f>VLOOKUP($C727,'Four Factors - Home'!$B:$O,13,FALSE)/100</f>
        <v>0.13699999999999998</v>
      </c>
      <c r="O727" s="31">
        <f>VLOOKUP($C727,'Four Factors - Home'!$B:$O,14,FALSE)/100</f>
        <v>0.253</v>
      </c>
      <c r="P727" s="17">
        <f>VLOOKUP($C727,'Advanced - Home'!B:T,18,FALSE)</f>
        <v>99.67</v>
      </c>
      <c r="Q727" s="17">
        <f>(P727+'Advanced - Home'!$S$33)/2</f>
        <v>99.222845567206861</v>
      </c>
      <c r="R727" s="31">
        <f t="shared" ref="R727" si="6997">AVERAGE(H727,L726)</f>
        <v>0.52649999999999997</v>
      </c>
      <c r="S727" s="31">
        <f t="shared" ref="S727" si="6998">AVERAGE(I727,M726)</f>
        <v>0.27050000000000002</v>
      </c>
      <c r="T727" s="31">
        <f t="shared" ref="T727" si="6999">AVERAGE(J727,N726)</f>
        <v>0.13150000000000001</v>
      </c>
      <c r="U727" s="31">
        <f t="shared" ref="U727" si="7000">AVERAGE(K727,O726)</f>
        <v>0.22849999999999998</v>
      </c>
      <c r="V727" s="17">
        <f>Q727*Q726/'Advanced - Road'!$S$33</f>
        <v>98.976842476873117</v>
      </c>
      <c r="W727" s="17">
        <f t="shared" ref="W727" si="7001">W726</f>
        <v>98.978905774035141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111</v>
      </c>
      <c r="Z727" s="19">
        <f t="shared" ref="Z727" si="7002">-Z726</f>
        <v>-2</v>
      </c>
      <c r="AA727" s="19">
        <f t="shared" ref="AA727" si="7003">AA726</f>
        <v>220</v>
      </c>
      <c r="AB727" s="4"/>
      <c r="AC727" s="4"/>
      <c r="AD727" s="4">
        <f t="shared" si="6433"/>
        <v>111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0.52500000000000002</v>
      </c>
      <c r="I728" s="32">
        <f>VLOOKUP($C728,'Four Factors - Road'!$B:$O,8,FALSE)</f>
        <v>0.30299999999999999</v>
      </c>
      <c r="J728" s="32">
        <f>VLOOKUP($C728,'Four Factors - Road'!$B:$O,9,FALSE)/100</f>
        <v>0.129</v>
      </c>
      <c r="K728" s="32">
        <f>VLOOKUP($C728,'Four Factors - Road'!$B:$O,10,FALSE)/100</f>
        <v>0.21299999999999999</v>
      </c>
      <c r="L728" s="32">
        <f>VLOOKUP($C728,'Four Factors - Road'!$B:$O,11,FALSE)/100</f>
        <v>0.52200000000000002</v>
      </c>
      <c r="M728" s="32">
        <f>VLOOKUP($C728,'Four Factors - Road'!$B:$O,12,FALSE)</f>
        <v>0.28000000000000003</v>
      </c>
      <c r="N728" s="32">
        <f>VLOOKUP($C728,'Four Factors - Road'!$B:$O,13,FALSE)/100</f>
        <v>0.12300000000000001</v>
      </c>
      <c r="O728" s="32">
        <f>VLOOKUP($C728,'Four Factors - Road'!$B:$O,14,FALSE)/100</f>
        <v>0.22800000000000001</v>
      </c>
      <c r="P728" s="21">
        <f>VLOOKUP($C728,'Advanced - Road'!B:T,18,FALSE)</f>
        <v>98.29</v>
      </c>
      <c r="Q728" s="21">
        <f>(P728+'Advanced - Road'!$S$33)/2</f>
        <v>98.534904671115356</v>
      </c>
      <c r="R728" s="32">
        <f t="shared" ref="R728" si="7005">AVERAGE(H728,L729)</f>
        <v>0.51449999999999996</v>
      </c>
      <c r="S728" s="32">
        <f t="shared" ref="S728" si="7006">AVERAGE(I728,M729)</f>
        <v>0.2505</v>
      </c>
      <c r="T728" s="32">
        <f t="shared" ref="T728" si="7007">AVERAGE(J728,N729)</f>
        <v>0.13</v>
      </c>
      <c r="U728" s="32">
        <f t="shared" ref="U728" si="7008">AVERAGE(K728,O729)</f>
        <v>0.20550000000000002</v>
      </c>
      <c r="V728" s="21">
        <f>Q728*Q729/'Advanced - Home'!$S$33</f>
        <v>98.292651090910411</v>
      </c>
      <c r="W728" s="21">
        <f t="shared" ref="W728" si="7009">AVERAGE(V728:V729)</f>
        <v>98.290602142006932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3</v>
      </c>
      <c r="AA728" s="23">
        <f t="shared" ref="AA728" si="7011">Y728+Y729</f>
        <v>217</v>
      </c>
      <c r="AB728" s="22">
        <f t="shared" ref="AB728" si="7012">D728-Z728</f>
        <v>-3</v>
      </c>
      <c r="AC728" s="22">
        <f t="shared" ref="AC728" si="7013">AA728-E728</f>
        <v>217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0.504</v>
      </c>
      <c r="I729" s="32">
        <f>VLOOKUP($C729,'Four Factors - Home'!$B:$O,8,FALSE)</f>
        <v>0.29599999999999999</v>
      </c>
      <c r="J729" s="32">
        <f>VLOOKUP($C729,'Four Factors - Home'!$B:$O,9,FALSE)/100</f>
        <v>0.114</v>
      </c>
      <c r="K729" s="32">
        <f>VLOOKUP($C729,'Four Factors - Home'!$B:$O,10,FALSE)/100</f>
        <v>0.20499999999999999</v>
      </c>
      <c r="L729" s="32">
        <f>VLOOKUP($C729,'Four Factors - Home'!$B:$O,11,FALSE)/100</f>
        <v>0.504</v>
      </c>
      <c r="M729" s="32">
        <f>VLOOKUP($C729,'Four Factors - Home'!$B:$O,12,FALSE)</f>
        <v>0.19800000000000001</v>
      </c>
      <c r="N729" s="32">
        <f>VLOOKUP($C729,'Four Factors - Home'!$B:$O,13,FALSE)/100</f>
        <v>0.13100000000000001</v>
      </c>
      <c r="O729" s="32">
        <f>VLOOKUP($C729,'Four Factors - Home'!$B:$O,14,FALSE)/100</f>
        <v>0.19800000000000001</v>
      </c>
      <c r="P729" s="21">
        <f>VLOOKUP($C729,'Advanced - Home'!B:T,18,FALSE)</f>
        <v>98.29</v>
      </c>
      <c r="Q729" s="21">
        <f>(P729+'Advanced - Home'!$S$33)/2</f>
        <v>98.532845567206863</v>
      </c>
      <c r="R729" s="32">
        <f t="shared" ref="R729" si="7017">AVERAGE(H729,L728)</f>
        <v>0.51300000000000001</v>
      </c>
      <c r="S729" s="32">
        <f t="shared" ref="S729" si="7018">AVERAGE(I729,M728)</f>
        <v>0.28800000000000003</v>
      </c>
      <c r="T729" s="32">
        <f t="shared" ref="T729" si="7019">AVERAGE(J729,N728)</f>
        <v>0.11850000000000001</v>
      </c>
      <c r="U729" s="32">
        <f t="shared" ref="U729" si="7020">AVERAGE(K729,O728)</f>
        <v>0.2165</v>
      </c>
      <c r="V729" s="21">
        <f>Q729*Q728/'Advanced - Road'!$S$33</f>
        <v>98.288553193103454</v>
      </c>
      <c r="W729" s="21">
        <f t="shared" ref="W729" si="7021">W728</f>
        <v>98.290602142006932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110</v>
      </c>
      <c r="Z729" s="23">
        <f t="shared" ref="Z729" si="7022">-Z728</f>
        <v>-3</v>
      </c>
      <c r="AA729" s="23">
        <f t="shared" ref="AA729" si="7023">AA728</f>
        <v>217</v>
      </c>
      <c r="AB729" s="22"/>
      <c r="AC729" s="22"/>
      <c r="AD729" s="22">
        <f t="shared" si="6433"/>
        <v>110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0.52500000000000002</v>
      </c>
      <c r="I730" s="31">
        <f>VLOOKUP($C730,'Four Factors - Road'!$B:$O,8,FALSE)</f>
        <v>0.30299999999999999</v>
      </c>
      <c r="J730" s="31">
        <f>VLOOKUP($C730,'Four Factors - Road'!$B:$O,9,FALSE)/100</f>
        <v>0.129</v>
      </c>
      <c r="K730" s="31">
        <f>VLOOKUP($C730,'Four Factors - Road'!$B:$O,10,FALSE)/100</f>
        <v>0.21299999999999999</v>
      </c>
      <c r="L730" s="31">
        <f>VLOOKUP($C730,'Four Factors - Road'!$B:$O,11,FALSE)/100</f>
        <v>0.52200000000000002</v>
      </c>
      <c r="M730" s="31">
        <f>VLOOKUP($C730,'Four Factors - Road'!$B:$O,12,FALSE)</f>
        <v>0.28000000000000003</v>
      </c>
      <c r="N730" s="31">
        <f>VLOOKUP($C730,'Four Factors - Road'!$B:$O,13,FALSE)/100</f>
        <v>0.12300000000000001</v>
      </c>
      <c r="O730" s="31">
        <f>VLOOKUP($C730,'Four Factors - Road'!$B:$O,14,FALSE)/100</f>
        <v>0.22800000000000001</v>
      </c>
      <c r="P730" s="17">
        <f>VLOOKUP($C730,'Advanced - Road'!B:T,18,FALSE)</f>
        <v>98.29</v>
      </c>
      <c r="Q730" s="17">
        <f>(P730+'Advanced - Road'!$S$33)/2</f>
        <v>98.534904671115356</v>
      </c>
      <c r="R730" s="31">
        <f t="shared" ref="R730" si="7025">AVERAGE(H730,L731)</f>
        <v>0.51950000000000007</v>
      </c>
      <c r="S730" s="31">
        <f t="shared" ref="S730" si="7026">AVERAGE(I730,M731)</f>
        <v>0.26500000000000001</v>
      </c>
      <c r="T730" s="31">
        <f t="shared" ref="T730" si="7027">AVERAGE(J730,N731)</f>
        <v>0.13350000000000001</v>
      </c>
      <c r="U730" s="31">
        <f t="shared" ref="U730" si="7028">AVERAGE(K730,O731)</f>
        <v>0.21200000000000002</v>
      </c>
      <c r="V730" s="17">
        <f>Q730*Q731/'Advanced - Home'!$S$33</f>
        <v>97.883650551899422</v>
      </c>
      <c r="W730" s="17">
        <f t="shared" ref="W730" si="7029">AVERAGE(V730:V731)</f>
        <v>97.881610128772763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0</v>
      </c>
      <c r="AA730" s="19">
        <f t="shared" ref="AA730" si="7031">Y730+Y731</f>
        <v>214</v>
      </c>
      <c r="AB730" s="4">
        <f t="shared" ref="AB730" si="7032">D730-Z730</f>
        <v>0</v>
      </c>
      <c r="AC730" s="4">
        <f t="shared" ref="AC730" si="7033">AA730-E730</f>
        <v>214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</v>
      </c>
      <c r="I731" s="31">
        <f>VLOOKUP($C731,'Four Factors - Home'!$B:$O,8,FALSE)</f>
        <v>0.27500000000000002</v>
      </c>
      <c r="J731" s="31">
        <f>VLOOKUP($C731,'Four Factors - Home'!$B:$O,9,FALSE)/100</f>
        <v>0.13100000000000001</v>
      </c>
      <c r="K731" s="31">
        <f>VLOOKUP($C731,'Four Factors - Home'!$B:$O,10,FALSE)/100</f>
        <v>0.28999999999999998</v>
      </c>
      <c r="L731" s="31">
        <f>VLOOKUP($C731,'Four Factors - Home'!$B:$O,11,FALSE)/100</f>
        <v>0.51400000000000001</v>
      </c>
      <c r="M731" s="31">
        <f>VLOOKUP($C731,'Four Factors - Home'!$B:$O,12,FALSE)</f>
        <v>0.22700000000000001</v>
      </c>
      <c r="N731" s="31">
        <f>VLOOKUP($C731,'Four Factors - Home'!$B:$O,13,FALSE)/100</f>
        <v>0.13800000000000001</v>
      </c>
      <c r="O731" s="31">
        <f>VLOOKUP($C731,'Four Factors - Home'!$B:$O,14,FALSE)/100</f>
        <v>0.21100000000000002</v>
      </c>
      <c r="P731" s="17">
        <f>VLOOKUP($C731,'Advanced - Home'!B:T,18,FALSE)</f>
        <v>97.47</v>
      </c>
      <c r="Q731" s="17">
        <f>(P731+'Advanced - Home'!$S$33)/2</f>
        <v>98.122845567206866</v>
      </c>
      <c r="R731" s="31">
        <f t="shared" ref="R731" si="7037">AVERAGE(H731,L730)</f>
        <v>0.496</v>
      </c>
      <c r="S731" s="31">
        <f t="shared" ref="S731" si="7038">AVERAGE(I731,M730)</f>
        <v>0.27750000000000002</v>
      </c>
      <c r="T731" s="31">
        <f t="shared" ref="T731" si="7039">AVERAGE(J731,N730)</f>
        <v>0.127</v>
      </c>
      <c r="U731" s="31">
        <f t="shared" ref="U731" si="7040">AVERAGE(K731,O730)</f>
        <v>0.25900000000000001</v>
      </c>
      <c r="V731" s="17">
        <f>Q731*Q730/'Advanced - Road'!$S$33</f>
        <v>97.879569705646091</v>
      </c>
      <c r="W731" s="17">
        <f t="shared" ref="W731" si="7041">W730</f>
        <v>97.881610128772763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107</v>
      </c>
      <c r="Z731" s="19">
        <f t="shared" ref="Z731" si="7042">-Z730</f>
        <v>0</v>
      </c>
      <c r="AA731" s="19">
        <f t="shared" ref="AA731" si="7043">AA730</f>
        <v>214</v>
      </c>
      <c r="AB731" s="4"/>
      <c r="AC731" s="4"/>
      <c r="AD731" s="4">
        <f t="shared" si="6433"/>
        <v>107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0.52500000000000002</v>
      </c>
      <c r="I732" s="32">
        <f>VLOOKUP($C732,'Four Factors - Road'!$B:$O,8,FALSE)</f>
        <v>0.30299999999999999</v>
      </c>
      <c r="J732" s="32">
        <f>VLOOKUP($C732,'Four Factors - Road'!$B:$O,9,FALSE)/100</f>
        <v>0.129</v>
      </c>
      <c r="K732" s="32">
        <f>VLOOKUP($C732,'Four Factors - Road'!$B:$O,10,FALSE)/100</f>
        <v>0.21299999999999999</v>
      </c>
      <c r="L732" s="32">
        <f>VLOOKUP($C732,'Four Factors - Road'!$B:$O,11,FALSE)/100</f>
        <v>0.52200000000000002</v>
      </c>
      <c r="M732" s="32">
        <f>VLOOKUP($C732,'Four Factors - Road'!$B:$O,12,FALSE)</f>
        <v>0.28000000000000003</v>
      </c>
      <c r="N732" s="32">
        <f>VLOOKUP($C732,'Four Factors - Road'!$B:$O,13,FALSE)/100</f>
        <v>0.12300000000000001</v>
      </c>
      <c r="O732" s="32">
        <f>VLOOKUP($C732,'Four Factors - Road'!$B:$O,14,FALSE)/100</f>
        <v>0.22800000000000001</v>
      </c>
      <c r="P732" s="21">
        <f>VLOOKUP($C732,'Advanced - Road'!B:T,18,FALSE)</f>
        <v>98.29</v>
      </c>
      <c r="Q732" s="21">
        <f>(P732+'Advanced - Road'!$S$33)/2</f>
        <v>98.534904671115356</v>
      </c>
      <c r="R732" s="32">
        <f t="shared" ref="R732" si="7045">AVERAGE(H732,L733)</f>
        <v>0.51049999999999995</v>
      </c>
      <c r="S732" s="32">
        <f t="shared" ref="S732" si="7046">AVERAGE(I732,M733)</f>
        <v>0.25650000000000001</v>
      </c>
      <c r="T732" s="32">
        <f t="shared" ref="T732" si="7047">AVERAGE(J732,N733)</f>
        <v>0.1275</v>
      </c>
      <c r="U732" s="32">
        <f t="shared" ref="U732" si="7048">AVERAGE(K732,O733)</f>
        <v>0.22450000000000001</v>
      </c>
      <c r="V732" s="21">
        <f>Q732*Q733/'Advanced - Home'!$S$33</f>
        <v>98.397395131388805</v>
      </c>
      <c r="W732" s="21">
        <f t="shared" ref="W732" si="7049">AVERAGE(V732:V733)</f>
        <v>98.395343999054688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0.55700000000000005</v>
      </c>
      <c r="I733" s="32">
        <f>VLOOKUP($C733,'Four Factors - Home'!$B:$O,8,FALSE)</f>
        <v>0.28000000000000003</v>
      </c>
      <c r="J733" s="32">
        <f>VLOOKUP($C733,'Four Factors - Home'!$B:$O,9,FALSE)/100</f>
        <v>0.13</v>
      </c>
      <c r="K733" s="32">
        <f>VLOOKUP($C733,'Four Factors - Home'!$B:$O,10,FALSE)/100</f>
        <v>0.23399999999999999</v>
      </c>
      <c r="L733" s="32">
        <f>VLOOKUP($C733,'Four Factors - Home'!$B:$O,11,FALSE)/100</f>
        <v>0.496</v>
      </c>
      <c r="M733" s="32">
        <f>VLOOKUP($C733,'Four Factors - Home'!$B:$O,12,FALSE)</f>
        <v>0.21</v>
      </c>
      <c r="N733" s="32">
        <f>VLOOKUP($C733,'Four Factors - Home'!$B:$O,13,FALSE)/100</f>
        <v>0.126</v>
      </c>
      <c r="O733" s="32">
        <f>VLOOKUP($C733,'Four Factors - Home'!$B:$O,14,FALSE)/100</f>
        <v>0.23600000000000002</v>
      </c>
      <c r="P733" s="21">
        <f>VLOOKUP($C733,'Advanced - Home'!B:T,18,FALSE)</f>
        <v>98.5</v>
      </c>
      <c r="Q733" s="21">
        <f>(P733+'Advanced - Home'!$S$33)/2</f>
        <v>98.637845567206853</v>
      </c>
      <c r="R733" s="32">
        <f t="shared" ref="R733" si="7057">AVERAGE(H733,L732)</f>
        <v>0.53950000000000009</v>
      </c>
      <c r="S733" s="32">
        <f t="shared" ref="S733" si="7058">AVERAGE(I733,M732)</f>
        <v>0.28000000000000003</v>
      </c>
      <c r="T733" s="32">
        <f t="shared" ref="T733" si="7059">AVERAGE(J733,N732)</f>
        <v>0.1265</v>
      </c>
      <c r="U733" s="32">
        <f t="shared" ref="U733" si="7060">AVERAGE(K733,O732)</f>
        <v>0.23099999999999998</v>
      </c>
      <c r="V733" s="21">
        <f>Q733*Q732/'Advanced - Road'!$S$33</f>
        <v>98.393292866720557</v>
      </c>
      <c r="W733" s="21">
        <f t="shared" ref="W733" si="7061">W732</f>
        <v>98.395343999054688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0.52500000000000002</v>
      </c>
      <c r="I734" s="31">
        <f>VLOOKUP($C734,'Four Factors - Road'!$B:$O,8,FALSE)</f>
        <v>0.30299999999999999</v>
      </c>
      <c r="J734" s="31">
        <f>VLOOKUP($C734,'Four Factors - Road'!$B:$O,9,FALSE)/100</f>
        <v>0.129</v>
      </c>
      <c r="K734" s="31">
        <f>VLOOKUP($C734,'Four Factors - Road'!$B:$O,10,FALSE)/100</f>
        <v>0.21299999999999999</v>
      </c>
      <c r="L734" s="31">
        <f>VLOOKUP($C734,'Four Factors - Road'!$B:$O,11,FALSE)/100</f>
        <v>0.52200000000000002</v>
      </c>
      <c r="M734" s="31">
        <f>VLOOKUP($C734,'Four Factors - Road'!$B:$O,12,FALSE)</f>
        <v>0.28000000000000003</v>
      </c>
      <c r="N734" s="31">
        <f>VLOOKUP($C734,'Four Factors - Road'!$B:$O,13,FALSE)/100</f>
        <v>0.12300000000000001</v>
      </c>
      <c r="O734" s="31">
        <f>VLOOKUP($C734,'Four Factors - Road'!$B:$O,14,FALSE)/100</f>
        <v>0.22800000000000001</v>
      </c>
      <c r="P734" s="17">
        <f>VLOOKUP($C734,'Advanced - Road'!B:T,18,FALSE)</f>
        <v>98.29</v>
      </c>
      <c r="Q734" s="17">
        <f>(P734+'Advanced - Road'!$S$33)/2</f>
        <v>98.534904671115356</v>
      </c>
      <c r="R734" s="31">
        <f t="shared" ref="R734" si="7065">AVERAGE(H734,L735)</f>
        <v>0.51400000000000001</v>
      </c>
      <c r="S734" s="31">
        <f t="shared" ref="S734" si="7066">AVERAGE(I734,M735)</f>
        <v>0.28900000000000003</v>
      </c>
      <c r="T734" s="31">
        <f t="shared" ref="T734" si="7067">AVERAGE(J734,N735)</f>
        <v>0.14300000000000002</v>
      </c>
      <c r="U734" s="31">
        <f t="shared" ref="U734" si="7068">AVERAGE(K734,O735)</f>
        <v>0.217</v>
      </c>
      <c r="V734" s="17">
        <f>Q734*Q735/'Advanced - Home'!$S$33</f>
        <v>96.152879978279785</v>
      </c>
      <c r="W734" s="17">
        <f t="shared" ref="W734" si="7069">AVERAGE(V734:V735)</f>
        <v>96.150875633745272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0.51500000000000001</v>
      </c>
      <c r="I735" s="31">
        <f>VLOOKUP($C735,'Four Factors - Home'!$B:$O,8,FALSE)</f>
        <v>0.255</v>
      </c>
      <c r="J735" s="31">
        <f>VLOOKUP($C735,'Four Factors - Home'!$B:$O,9,FALSE)/100</f>
        <v>0.129</v>
      </c>
      <c r="K735" s="31">
        <f>VLOOKUP($C735,'Four Factors - Home'!$B:$O,10,FALSE)/100</f>
        <v>0.188</v>
      </c>
      <c r="L735" s="31">
        <f>VLOOKUP($C735,'Four Factors - Home'!$B:$O,11,FALSE)/100</f>
        <v>0.503</v>
      </c>
      <c r="M735" s="31">
        <f>VLOOKUP($C735,'Four Factors - Home'!$B:$O,12,FALSE)</f>
        <v>0.27500000000000002</v>
      </c>
      <c r="N735" s="31">
        <f>VLOOKUP($C735,'Four Factors - Home'!$B:$O,13,FALSE)/100</f>
        <v>0.157</v>
      </c>
      <c r="O735" s="31">
        <f>VLOOKUP($C735,'Four Factors - Home'!$B:$O,14,FALSE)/100</f>
        <v>0.221</v>
      </c>
      <c r="P735" s="17">
        <f>VLOOKUP($C735,'Advanced - Home'!B:T,18,FALSE)</f>
        <v>94</v>
      </c>
      <c r="Q735" s="17">
        <f>(P735+'Advanced - Home'!$S$33)/2</f>
        <v>96.387845567206853</v>
      </c>
      <c r="R735" s="31">
        <f t="shared" ref="R735" si="7079">AVERAGE(H735,L734)</f>
        <v>0.51849999999999996</v>
      </c>
      <c r="S735" s="31">
        <f t="shared" ref="S735" si="7080">AVERAGE(I735,M734)</f>
        <v>0.26750000000000002</v>
      </c>
      <c r="T735" s="31">
        <f t="shared" ref="T735" si="7081">AVERAGE(J735,N734)</f>
        <v>0.126</v>
      </c>
      <c r="U735" s="31">
        <f t="shared" ref="U735" si="7082">AVERAGE(K735,O734)</f>
        <v>0.20800000000000002</v>
      </c>
      <c r="V735" s="17">
        <f>Q735*Q734/'Advanced - Road'!$S$33</f>
        <v>96.148871289210746</v>
      </c>
      <c r="W735" s="17">
        <f t="shared" ref="W735" si="7083">W734</f>
        <v>96.150875633745272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0.52500000000000002</v>
      </c>
      <c r="I736" s="32">
        <f>VLOOKUP($C736,'Four Factors - Road'!$B:$O,8,FALSE)</f>
        <v>0.30299999999999999</v>
      </c>
      <c r="J736" s="32">
        <f>VLOOKUP($C736,'Four Factors - Road'!$B:$O,9,FALSE)/100</f>
        <v>0.129</v>
      </c>
      <c r="K736" s="32">
        <f>VLOOKUP($C736,'Four Factors - Road'!$B:$O,10,FALSE)/100</f>
        <v>0.21299999999999999</v>
      </c>
      <c r="L736" s="32">
        <f>VLOOKUP($C736,'Four Factors - Road'!$B:$O,11,FALSE)/100</f>
        <v>0.52200000000000002</v>
      </c>
      <c r="M736" s="32">
        <f>VLOOKUP($C736,'Four Factors - Road'!$B:$O,12,FALSE)</f>
        <v>0.28000000000000003</v>
      </c>
      <c r="N736" s="32">
        <f>VLOOKUP($C736,'Four Factors - Road'!$B:$O,13,FALSE)/100</f>
        <v>0.12300000000000001</v>
      </c>
      <c r="O736" s="32">
        <f>VLOOKUP($C736,'Four Factors - Road'!$B:$O,14,FALSE)/100</f>
        <v>0.22800000000000001</v>
      </c>
      <c r="P736" s="21">
        <f>VLOOKUP($C736,'Advanced - Road'!B:T,18,FALSE)</f>
        <v>98.29</v>
      </c>
      <c r="Q736" s="21">
        <f>(P736+'Advanced - Road'!$S$33)/2</f>
        <v>98.534904671115356</v>
      </c>
      <c r="R736" s="32">
        <f t="shared" ref="R736" si="7087">AVERAGE(H736,L737)</f>
        <v>0.52849999999999997</v>
      </c>
      <c r="S736" s="32">
        <f t="shared" ref="S736" si="7088">AVERAGE(I736,M737)</f>
        <v>0.27900000000000003</v>
      </c>
      <c r="T736" s="32">
        <f t="shared" ref="T736" si="7089">AVERAGE(J736,N737)</f>
        <v>0.1235</v>
      </c>
      <c r="U736" s="32">
        <f t="shared" ref="U736" si="7090">AVERAGE(K736,O737)</f>
        <v>0.21200000000000002</v>
      </c>
      <c r="V736" s="21">
        <f>Q736*Q737/'Advanced - Home'!$S$33</f>
        <v>99.195444963605368</v>
      </c>
      <c r="W736" s="21">
        <f t="shared" ref="W736" si="7091">AVERAGE(V736:V737)</f>
        <v>99.193377195609159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1</v>
      </c>
      <c r="AA736" s="23">
        <f t="shared" ref="AA736" si="7093">Y736+Y737</f>
        <v>225</v>
      </c>
      <c r="AB736" s="22">
        <f t="shared" ref="AB736" si="7094">D736-Z736</f>
        <v>-1</v>
      </c>
      <c r="AC736" s="22">
        <f t="shared" ref="AC736" si="7095">AA736-E736</f>
        <v>225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0.54500000000000004</v>
      </c>
      <c r="I737" s="32">
        <f>VLOOKUP($C737,'Four Factors - Home'!$B:$O,8,FALSE)</f>
        <v>0.28699999999999998</v>
      </c>
      <c r="J737" s="32">
        <f>VLOOKUP($C737,'Four Factors - Home'!$B:$O,9,FALSE)/100</f>
        <v>0.14599999999999999</v>
      </c>
      <c r="K737" s="32">
        <f>VLOOKUP($C737,'Four Factors - Home'!$B:$O,10,FALSE)/100</f>
        <v>0.27399999999999997</v>
      </c>
      <c r="L737" s="32">
        <f>VLOOKUP($C737,'Four Factors - Home'!$B:$O,11,FALSE)/100</f>
        <v>0.53200000000000003</v>
      </c>
      <c r="M737" s="32">
        <f>VLOOKUP($C737,'Four Factors - Home'!$B:$O,12,FALSE)</f>
        <v>0.255</v>
      </c>
      <c r="N737" s="32">
        <f>VLOOKUP($C737,'Four Factors - Home'!$B:$O,13,FALSE)/100</f>
        <v>0.11800000000000001</v>
      </c>
      <c r="O737" s="32">
        <f>VLOOKUP($C737,'Four Factors - Home'!$B:$O,14,FALSE)/100</f>
        <v>0.21100000000000002</v>
      </c>
      <c r="P737" s="21">
        <f>VLOOKUP($C737,'Advanced - Home'!B:T,18,FALSE)</f>
        <v>100.1</v>
      </c>
      <c r="Q737" s="21">
        <f>(P737+'Advanced - Home'!$S$33)/2</f>
        <v>99.437845567206864</v>
      </c>
      <c r="R737" s="32">
        <f t="shared" ref="R737" si="7099">AVERAGE(H737,L736)</f>
        <v>0.53350000000000009</v>
      </c>
      <c r="S737" s="32">
        <f t="shared" ref="S737" si="7100">AVERAGE(I737,M736)</f>
        <v>0.28349999999999997</v>
      </c>
      <c r="T737" s="32">
        <f t="shared" ref="T737" si="7101">AVERAGE(J737,N736)</f>
        <v>0.13450000000000001</v>
      </c>
      <c r="U737" s="32">
        <f t="shared" ref="U737" si="7102">AVERAGE(K737,O736)</f>
        <v>0.251</v>
      </c>
      <c r="V737" s="21">
        <f>Q737*Q736/'Advanced - Road'!$S$33</f>
        <v>99.19130942761295</v>
      </c>
      <c r="W737" s="21">
        <f t="shared" ref="W737" si="7103">W736</f>
        <v>99.193377195609159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113</v>
      </c>
      <c r="Z737" s="23">
        <f t="shared" ref="Z737" si="7104">-Z736</f>
        <v>-1</v>
      </c>
      <c r="AA737" s="23">
        <f t="shared" ref="AA737" si="7105">AA736</f>
        <v>225</v>
      </c>
      <c r="AB737" s="22"/>
      <c r="AC737" s="22"/>
      <c r="AD737" s="22">
        <f t="shared" si="7075"/>
        <v>113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0.52500000000000002</v>
      </c>
      <c r="I738" s="31">
        <f>VLOOKUP($C738,'Four Factors - Road'!$B:$O,8,FALSE)</f>
        <v>0.30299999999999999</v>
      </c>
      <c r="J738" s="31">
        <f>VLOOKUP($C738,'Four Factors - Road'!$B:$O,9,FALSE)/100</f>
        <v>0.129</v>
      </c>
      <c r="K738" s="31">
        <f>VLOOKUP($C738,'Four Factors - Road'!$B:$O,10,FALSE)/100</f>
        <v>0.21299999999999999</v>
      </c>
      <c r="L738" s="31">
        <f>VLOOKUP($C738,'Four Factors - Road'!$B:$O,11,FALSE)/100</f>
        <v>0.52200000000000002</v>
      </c>
      <c r="M738" s="31">
        <f>VLOOKUP($C738,'Four Factors - Road'!$B:$O,12,FALSE)</f>
        <v>0.28000000000000003</v>
      </c>
      <c r="N738" s="31">
        <f>VLOOKUP($C738,'Four Factors - Road'!$B:$O,13,FALSE)/100</f>
        <v>0.12300000000000001</v>
      </c>
      <c r="O738" s="31">
        <f>VLOOKUP($C738,'Four Factors - Road'!$B:$O,14,FALSE)/100</f>
        <v>0.22800000000000001</v>
      </c>
      <c r="P738" s="17">
        <f>VLOOKUP($C738,'Advanced - Road'!B:T,18,FALSE)</f>
        <v>98.29</v>
      </c>
      <c r="Q738" s="17">
        <f>(P738+'Advanced - Road'!$S$33)/2</f>
        <v>98.534904671115356</v>
      </c>
      <c r="R738" s="31">
        <f t="shared" ref="R738" si="7107">AVERAGE(H738,L739)</f>
        <v>0.50700000000000001</v>
      </c>
      <c r="S738" s="31">
        <f t="shared" ref="S738" si="7108">AVERAGE(I738,M739)</f>
        <v>0.28449999999999998</v>
      </c>
      <c r="T738" s="31">
        <f t="shared" ref="T738" si="7109">AVERAGE(J738,N739)</f>
        <v>0.13250000000000001</v>
      </c>
      <c r="U738" s="31">
        <f t="shared" ref="U738" si="7110">AVERAGE(K738,O739)</f>
        <v>0.20050000000000001</v>
      </c>
      <c r="V738" s="17">
        <f>Q738*Q739/'Advanced - Home'!$S$33</f>
        <v>98.143016747369799</v>
      </c>
      <c r="W738" s="17">
        <f t="shared" ref="W738" si="7111">AVERAGE(V738:V739)</f>
        <v>98.140970917652965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</v>
      </c>
      <c r="I739" s="31">
        <f>VLOOKUP($C739,'Four Factors - Home'!$B:$O,8,FALSE)</f>
        <v>0.22600000000000001</v>
      </c>
      <c r="J739" s="31">
        <f>VLOOKUP($C739,'Four Factors - Home'!$B:$O,9,FALSE)/100</f>
        <v>0.12</v>
      </c>
      <c r="K739" s="31">
        <f>VLOOKUP($C739,'Four Factors - Home'!$B:$O,10,FALSE)/100</f>
        <v>0.24100000000000002</v>
      </c>
      <c r="L739" s="31">
        <f>VLOOKUP($C739,'Four Factors - Home'!$B:$O,11,FALSE)/100</f>
        <v>0.48899999999999999</v>
      </c>
      <c r="M739" s="31">
        <f>VLOOKUP($C739,'Four Factors - Home'!$B:$O,12,FALSE)</f>
        <v>0.26600000000000001</v>
      </c>
      <c r="N739" s="31">
        <f>VLOOKUP($C739,'Four Factors - Home'!$B:$O,13,FALSE)/100</f>
        <v>0.13600000000000001</v>
      </c>
      <c r="O739" s="31">
        <f>VLOOKUP($C739,'Four Factors - Home'!$B:$O,14,FALSE)/100</f>
        <v>0.188</v>
      </c>
      <c r="P739" s="17">
        <f>VLOOKUP($C739,'Advanced - Home'!B:T,18,FALSE)</f>
        <v>97.99</v>
      </c>
      <c r="Q739" s="17">
        <f>(P739+'Advanced - Home'!$S$33)/2</f>
        <v>98.382845567206857</v>
      </c>
      <c r="R739" s="31">
        <f t="shared" ref="R739" si="7119">AVERAGE(H739,L738)</f>
        <v>0.51100000000000001</v>
      </c>
      <c r="S739" s="31">
        <f t="shared" ref="S739" si="7120">AVERAGE(I739,M738)</f>
        <v>0.253</v>
      </c>
      <c r="T739" s="31">
        <f t="shared" ref="T739" si="7121">AVERAGE(J739,N738)</f>
        <v>0.1215</v>
      </c>
      <c r="U739" s="31">
        <f t="shared" ref="U739" si="7122">AVERAGE(K739,O738)</f>
        <v>0.23450000000000001</v>
      </c>
      <c r="V739" s="17">
        <f>Q739*Q738/'Advanced - Road'!$S$33</f>
        <v>98.13892508793613</v>
      </c>
      <c r="W739" s="17">
        <f t="shared" ref="W739" si="7123">W738</f>
        <v>98.140970917652965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0.52500000000000002</v>
      </c>
      <c r="I740" s="32">
        <f>VLOOKUP($C740,'Four Factors - Road'!$B:$O,8,FALSE)</f>
        <v>0.30299999999999999</v>
      </c>
      <c r="J740" s="32">
        <f>VLOOKUP($C740,'Four Factors - Road'!$B:$O,9,FALSE)/100</f>
        <v>0.129</v>
      </c>
      <c r="K740" s="32">
        <f>VLOOKUP($C740,'Four Factors - Road'!$B:$O,10,FALSE)/100</f>
        <v>0.21299999999999999</v>
      </c>
      <c r="L740" s="32">
        <f>VLOOKUP($C740,'Four Factors - Road'!$B:$O,11,FALSE)/100</f>
        <v>0.52200000000000002</v>
      </c>
      <c r="M740" s="32">
        <f>VLOOKUP($C740,'Four Factors - Road'!$B:$O,12,FALSE)</f>
        <v>0.28000000000000003</v>
      </c>
      <c r="N740" s="32">
        <f>VLOOKUP($C740,'Four Factors - Road'!$B:$O,13,FALSE)/100</f>
        <v>0.12300000000000001</v>
      </c>
      <c r="O740" s="32">
        <f>VLOOKUP($C740,'Four Factors - Road'!$B:$O,14,FALSE)/100</f>
        <v>0.22800000000000001</v>
      </c>
      <c r="P740" s="21">
        <f>VLOOKUP($C740,'Advanced - Road'!B:T,18,FALSE)</f>
        <v>98.29</v>
      </c>
      <c r="Q740" s="21">
        <f>(P740+'Advanced - Road'!$S$33)/2</f>
        <v>98.534904671115356</v>
      </c>
      <c r="R740" s="32">
        <f t="shared" ref="R740" si="7127">AVERAGE(H740,L741)</f>
        <v>0.5</v>
      </c>
      <c r="S740" s="32">
        <f t="shared" ref="S740" si="7128">AVERAGE(I740,M741)</f>
        <v>0.27700000000000002</v>
      </c>
      <c r="T740" s="32">
        <f t="shared" ref="T740" si="7129">AVERAGE(J740,N741)</f>
        <v>0.13700000000000001</v>
      </c>
      <c r="U740" s="32">
        <f t="shared" ref="U740" si="7130">AVERAGE(K740,O741)</f>
        <v>0.22550000000000001</v>
      </c>
      <c r="V740" s="21">
        <f>Q740*Q741/'Advanced - Home'!$S$33</f>
        <v>100.39251971193018</v>
      </c>
      <c r="W740" s="21">
        <f t="shared" ref="W740" si="7131">AVERAGE(V740:V741)</f>
        <v>100.39042699044086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107</v>
      </c>
      <c r="Z740" s="23">
        <f t="shared" ref="Z740" si="7132">Y741-Y740</f>
        <v>9</v>
      </c>
      <c r="AA740" s="23">
        <f t="shared" ref="AA740" si="7133">Y740+Y741</f>
        <v>223</v>
      </c>
      <c r="AB740" s="22">
        <f t="shared" ref="AB740" si="7134">D740-Z740</f>
        <v>-9</v>
      </c>
      <c r="AC740" s="22">
        <f t="shared" ref="AC740" si="7135">AA740-E740</f>
        <v>223</v>
      </c>
      <c r="AD740" s="22">
        <f t="shared" si="7075"/>
        <v>107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0.58599999999999997</v>
      </c>
      <c r="I741" s="32">
        <f>VLOOKUP($C741,'Four Factors - Home'!$B:$O,8,FALSE)</f>
        <v>0.255</v>
      </c>
      <c r="J741" s="32">
        <f>VLOOKUP($C741,'Four Factors - Home'!$B:$O,9,FALSE)/100</f>
        <v>0.14300000000000002</v>
      </c>
      <c r="K741" s="32">
        <f>VLOOKUP($C741,'Four Factors - Home'!$B:$O,10,FALSE)/100</f>
        <v>0.22600000000000001</v>
      </c>
      <c r="L741" s="32">
        <f>VLOOKUP($C741,'Four Factors - Home'!$B:$O,11,FALSE)/100</f>
        <v>0.47499999999999998</v>
      </c>
      <c r="M741" s="32">
        <f>VLOOKUP($C741,'Four Factors - Home'!$B:$O,12,FALSE)</f>
        <v>0.251</v>
      </c>
      <c r="N741" s="32">
        <f>VLOOKUP($C741,'Four Factors - Home'!$B:$O,13,FALSE)/100</f>
        <v>0.14499999999999999</v>
      </c>
      <c r="O741" s="32">
        <f>VLOOKUP($C741,'Four Factors - Home'!$B:$O,14,FALSE)/100</f>
        <v>0.23800000000000002</v>
      </c>
      <c r="P741" s="21">
        <f>VLOOKUP($C741,'Advanced - Home'!B:T,18,FALSE)</f>
        <v>102.5</v>
      </c>
      <c r="Q741" s="21">
        <f>(P741+'Advanced - Home'!$S$33)/2</f>
        <v>100.63784556720685</v>
      </c>
      <c r="R741" s="32">
        <f t="shared" ref="R741" si="7139">AVERAGE(H741,L740)</f>
        <v>0.55400000000000005</v>
      </c>
      <c r="S741" s="32">
        <f t="shared" ref="S741" si="7140">AVERAGE(I741,M740)</f>
        <v>0.26750000000000002</v>
      </c>
      <c r="T741" s="32">
        <f t="shared" ref="T741" si="7141">AVERAGE(J741,N740)</f>
        <v>0.13300000000000001</v>
      </c>
      <c r="U741" s="32">
        <f t="shared" ref="U741" si="7142">AVERAGE(K741,O740)</f>
        <v>0.22700000000000001</v>
      </c>
      <c r="V741" s="21">
        <f>Q741*Q740/'Advanced - Road'!$S$33</f>
        <v>100.38833426895152</v>
      </c>
      <c r="W741" s="21">
        <f t="shared" ref="W741" si="7143">W740</f>
        <v>100.39042699044086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-9</v>
      </c>
      <c r="AA741" s="23">
        <f t="shared" ref="AA741" si="7145">AA740</f>
        <v>223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0.52500000000000002</v>
      </c>
      <c r="I742" s="31">
        <f>VLOOKUP($C742,'Four Factors - Road'!$B:$O,8,FALSE)</f>
        <v>0.30299999999999999</v>
      </c>
      <c r="J742" s="31">
        <f>VLOOKUP($C742,'Four Factors - Road'!$B:$O,9,FALSE)/100</f>
        <v>0.129</v>
      </c>
      <c r="K742" s="31">
        <f>VLOOKUP($C742,'Four Factors - Road'!$B:$O,10,FALSE)/100</f>
        <v>0.21299999999999999</v>
      </c>
      <c r="L742" s="31">
        <f>VLOOKUP($C742,'Four Factors - Road'!$B:$O,11,FALSE)/100</f>
        <v>0.52200000000000002</v>
      </c>
      <c r="M742" s="31">
        <f>VLOOKUP($C742,'Four Factors - Road'!$B:$O,12,FALSE)</f>
        <v>0.28000000000000003</v>
      </c>
      <c r="N742" s="31">
        <f>VLOOKUP($C742,'Four Factors - Road'!$B:$O,13,FALSE)/100</f>
        <v>0.12300000000000001</v>
      </c>
      <c r="O742" s="31">
        <f>VLOOKUP($C742,'Four Factors - Road'!$B:$O,14,FALSE)/100</f>
        <v>0.22800000000000001</v>
      </c>
      <c r="P742" s="17">
        <f>VLOOKUP($C742,'Advanced - Road'!B:T,18,FALSE)</f>
        <v>98.29</v>
      </c>
      <c r="Q742" s="17">
        <f>(P742+'Advanced - Road'!$S$33)/2</f>
        <v>98.534904671115356</v>
      </c>
      <c r="R742" s="31">
        <f t="shared" ref="R742" si="7147">AVERAGE(H742,L743)</f>
        <v>0.52</v>
      </c>
      <c r="S742" s="31">
        <f t="shared" ref="S742" si="7148">AVERAGE(I742,M743)</f>
        <v>0.27</v>
      </c>
      <c r="T742" s="31">
        <f t="shared" ref="T742" si="7149">AVERAGE(J742,N743)</f>
        <v>0.14100000000000001</v>
      </c>
      <c r="U742" s="31">
        <f t="shared" ref="U742" si="7150">AVERAGE(K742,O743)</f>
        <v>0.22749999999999998</v>
      </c>
      <c r="V742" s="17">
        <f>Q742*Q743/'Advanced - Home'!$S$33</f>
        <v>100.37755627757613</v>
      </c>
      <c r="W742" s="17">
        <f t="shared" ref="W742" si="7151">AVERAGE(V742:V743)</f>
        <v>100.37546386800547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5</v>
      </c>
      <c r="AA742" s="19">
        <f t="shared" ref="AA742" si="7153">Y742+Y743</f>
        <v>225</v>
      </c>
      <c r="AB742" s="4">
        <f t="shared" ref="AB742" si="7154">D742-Z742</f>
        <v>-5</v>
      </c>
      <c r="AC742" s="4">
        <f t="shared" ref="AC742" si="7155">AA742-E742</f>
        <v>225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0.54700000000000004</v>
      </c>
      <c r="I743" s="31">
        <f>VLOOKUP($C743,'Four Factors - Home'!$B:$O,8,FALSE)</f>
        <v>0.316</v>
      </c>
      <c r="J743" s="31">
        <f>VLOOKUP($C743,'Four Factors - Home'!$B:$O,9,FALSE)/100</f>
        <v>0.13500000000000001</v>
      </c>
      <c r="K743" s="31">
        <f>VLOOKUP($C743,'Four Factors - Home'!$B:$O,10,FALSE)/100</f>
        <v>0.253</v>
      </c>
      <c r="L743" s="31">
        <f>VLOOKUP($C743,'Four Factors - Home'!$B:$O,11,FALSE)/100</f>
        <v>0.51500000000000001</v>
      </c>
      <c r="M743" s="31">
        <f>VLOOKUP($C743,'Four Factors - Home'!$B:$O,12,FALSE)</f>
        <v>0.23699999999999999</v>
      </c>
      <c r="N743" s="31">
        <f>VLOOKUP($C743,'Four Factors - Home'!$B:$O,13,FALSE)/100</f>
        <v>0.153</v>
      </c>
      <c r="O743" s="31">
        <f>VLOOKUP($C743,'Four Factors - Home'!$B:$O,14,FALSE)/100</f>
        <v>0.24199999999999999</v>
      </c>
      <c r="P743" s="17">
        <f>VLOOKUP($C743,'Advanced - Home'!B:T,18,FALSE)</f>
        <v>102.47</v>
      </c>
      <c r="Q743" s="17">
        <f>(P743+'Advanced - Home'!$S$33)/2</f>
        <v>100.62284556720687</v>
      </c>
      <c r="R743" s="31">
        <f t="shared" ref="R743" si="7159">AVERAGE(H743,L742)</f>
        <v>0.53449999999999998</v>
      </c>
      <c r="S743" s="31">
        <f t="shared" ref="S743" si="7160">AVERAGE(I743,M742)</f>
        <v>0.29800000000000004</v>
      </c>
      <c r="T743" s="31">
        <f t="shared" ref="T743" si="7161">AVERAGE(J743,N742)</f>
        <v>0.129</v>
      </c>
      <c r="U743" s="31">
        <f t="shared" ref="U743" si="7162">AVERAGE(K743,O742)</f>
        <v>0.24049999999999999</v>
      </c>
      <c r="V743" s="17">
        <f>Q743*Q742/'Advanced - Road'!$S$33</f>
        <v>100.3733714584348</v>
      </c>
      <c r="W743" s="17">
        <f t="shared" ref="W743" si="7163">W742</f>
        <v>100.37546386800547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115</v>
      </c>
      <c r="Z743" s="19">
        <f t="shared" ref="Z743" si="7164">-Z742</f>
        <v>-5</v>
      </c>
      <c r="AA743" s="19">
        <f t="shared" ref="AA743" si="7165">AA742</f>
        <v>225</v>
      </c>
      <c r="AB743" s="4"/>
      <c r="AC743" s="4"/>
      <c r="AD743" s="4">
        <f t="shared" si="7075"/>
        <v>115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0.52500000000000002</v>
      </c>
      <c r="I744" s="32">
        <f>VLOOKUP($C744,'Four Factors - Road'!$B:$O,8,FALSE)</f>
        <v>0.30299999999999999</v>
      </c>
      <c r="J744" s="32">
        <f>VLOOKUP($C744,'Four Factors - Road'!$B:$O,9,FALSE)/100</f>
        <v>0.129</v>
      </c>
      <c r="K744" s="32">
        <f>VLOOKUP($C744,'Four Factors - Road'!$B:$O,10,FALSE)/100</f>
        <v>0.21299999999999999</v>
      </c>
      <c r="L744" s="32">
        <f>VLOOKUP($C744,'Four Factors - Road'!$B:$O,11,FALSE)/100</f>
        <v>0.52200000000000002</v>
      </c>
      <c r="M744" s="32">
        <f>VLOOKUP($C744,'Four Factors - Road'!$B:$O,12,FALSE)</f>
        <v>0.28000000000000003</v>
      </c>
      <c r="N744" s="32">
        <f>VLOOKUP($C744,'Four Factors - Road'!$B:$O,13,FALSE)/100</f>
        <v>0.12300000000000001</v>
      </c>
      <c r="O744" s="32">
        <f>VLOOKUP($C744,'Four Factors - Road'!$B:$O,14,FALSE)/100</f>
        <v>0.22800000000000001</v>
      </c>
      <c r="P744" s="21">
        <f>VLOOKUP($C744,'Advanced - Road'!B:T,18,FALSE)</f>
        <v>98.29</v>
      </c>
      <c r="Q744" s="21">
        <f>(P744+'Advanced - Road'!$S$33)/2</f>
        <v>98.534904671115356</v>
      </c>
      <c r="R744" s="32">
        <f t="shared" ref="R744" si="7167">AVERAGE(H744,L745)</f>
        <v>0.50900000000000001</v>
      </c>
      <c r="S744" s="32">
        <f t="shared" ref="S744" si="7168">AVERAGE(I744,M745)</f>
        <v>0.28749999999999998</v>
      </c>
      <c r="T744" s="32">
        <f t="shared" ref="T744" si="7169">AVERAGE(J744,N745)</f>
        <v>0.13750000000000001</v>
      </c>
      <c r="U744" s="32">
        <f t="shared" ref="U744" si="7170">AVERAGE(K744,O745)</f>
        <v>0.22599999999999998</v>
      </c>
      <c r="V744" s="21">
        <f>Q744*Q745/'Advanced - Home'!$S$33</f>
        <v>98.192894861883346</v>
      </c>
      <c r="W744" s="21">
        <f t="shared" ref="W744" si="7171">AVERAGE(V744:V745)</f>
        <v>98.190847992437625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0.52500000000000002</v>
      </c>
      <c r="I745" s="32">
        <f>VLOOKUP($C745,'Four Factors - Home'!$B:$O,8,FALSE)</f>
        <v>0.251</v>
      </c>
      <c r="J745" s="32">
        <f>VLOOKUP($C745,'Four Factors - Home'!$B:$O,9,FALSE)/100</f>
        <v>0.129</v>
      </c>
      <c r="K745" s="32">
        <f>VLOOKUP($C745,'Four Factors - Home'!$B:$O,10,FALSE)/100</f>
        <v>0.19699999999999998</v>
      </c>
      <c r="L745" s="32">
        <f>VLOOKUP($C745,'Four Factors - Home'!$B:$O,11,FALSE)/100</f>
        <v>0.49299999999999999</v>
      </c>
      <c r="M745" s="32">
        <f>VLOOKUP($C745,'Four Factors - Home'!$B:$O,12,FALSE)</f>
        <v>0.27200000000000002</v>
      </c>
      <c r="N745" s="32">
        <f>VLOOKUP($C745,'Four Factors - Home'!$B:$O,13,FALSE)/100</f>
        <v>0.14599999999999999</v>
      </c>
      <c r="O745" s="32">
        <f>VLOOKUP($C745,'Four Factors - Home'!$B:$O,14,FALSE)/100</f>
        <v>0.23899999999999999</v>
      </c>
      <c r="P745" s="21">
        <f>VLOOKUP($C745,'Advanced - Home'!B:T,18,FALSE)</f>
        <v>98.09</v>
      </c>
      <c r="Q745" s="21">
        <f>(P745+'Advanced - Home'!$S$33)/2</f>
        <v>98.432845567206869</v>
      </c>
      <c r="R745" s="32">
        <f t="shared" ref="R745" si="7179">AVERAGE(H745,L744)</f>
        <v>0.52350000000000008</v>
      </c>
      <c r="S745" s="32">
        <f t="shared" ref="S745" si="7180">AVERAGE(I745,M744)</f>
        <v>0.26550000000000001</v>
      </c>
      <c r="T745" s="32">
        <f t="shared" ref="T745" si="7181">AVERAGE(J745,N744)</f>
        <v>0.126</v>
      </c>
      <c r="U745" s="32">
        <f t="shared" ref="U745" si="7182">AVERAGE(K745,O744)</f>
        <v>0.21249999999999999</v>
      </c>
      <c r="V745" s="21">
        <f>Q745*Q744/'Advanced - Road'!$S$33</f>
        <v>98.188801122991904</v>
      </c>
      <c r="W745" s="21">
        <f t="shared" ref="W745" si="7183">W744</f>
        <v>98.190847992437625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0.52500000000000002</v>
      </c>
      <c r="I746" s="31">
        <f>VLOOKUP($C746,'Four Factors - Road'!$B:$O,8,FALSE)</f>
        <v>0.30299999999999999</v>
      </c>
      <c r="J746" s="31">
        <f>VLOOKUP($C746,'Four Factors - Road'!$B:$O,9,FALSE)/100</f>
        <v>0.129</v>
      </c>
      <c r="K746" s="31">
        <f>VLOOKUP($C746,'Four Factors - Road'!$B:$O,10,FALSE)/100</f>
        <v>0.21299999999999999</v>
      </c>
      <c r="L746" s="31">
        <f>VLOOKUP($C746,'Four Factors - Road'!$B:$O,11,FALSE)/100</f>
        <v>0.52200000000000002</v>
      </c>
      <c r="M746" s="31">
        <f>VLOOKUP($C746,'Four Factors - Road'!$B:$O,12,FALSE)</f>
        <v>0.28000000000000003</v>
      </c>
      <c r="N746" s="31">
        <f>VLOOKUP($C746,'Four Factors - Road'!$B:$O,13,FALSE)/100</f>
        <v>0.12300000000000001</v>
      </c>
      <c r="O746" s="31">
        <f>VLOOKUP($C746,'Four Factors - Road'!$B:$O,14,FALSE)/100</f>
        <v>0.22800000000000001</v>
      </c>
      <c r="P746" s="17">
        <f>VLOOKUP($C746,'Advanced - Road'!B:T,18,FALSE)</f>
        <v>98.29</v>
      </c>
      <c r="Q746" s="17">
        <f>(P746+'Advanced - Road'!$S$33)/2</f>
        <v>98.534904671115356</v>
      </c>
      <c r="R746" s="31">
        <f t="shared" ref="R746" si="7187">AVERAGE(H746,L747)</f>
        <v>0.50600000000000001</v>
      </c>
      <c r="S746" s="31">
        <f t="shared" ref="S746" si="7188">AVERAGE(I746,M747)</f>
        <v>0.29000000000000004</v>
      </c>
      <c r="T746" s="31">
        <f t="shared" ref="T746" si="7189">AVERAGE(J746,N747)</f>
        <v>0.13800000000000001</v>
      </c>
      <c r="U746" s="31">
        <f t="shared" ref="U746" si="7190">AVERAGE(K746,O747)</f>
        <v>0.22399999999999998</v>
      </c>
      <c r="V746" s="17">
        <f>Q746*Q747/'Advanced - Home'!$S$33</f>
        <v>98.332553582521214</v>
      </c>
      <c r="W746" s="17">
        <f t="shared" ref="W746" si="7191">AVERAGE(V746:V747)</f>
        <v>98.330503801834624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0.31</v>
      </c>
      <c r="J747" s="31">
        <f>VLOOKUP($C747,'Four Factors - Home'!$B:$O,9,FALSE)/100</f>
        <v>0.13600000000000001</v>
      </c>
      <c r="K747" s="31">
        <f>VLOOKUP($C747,'Four Factors - Home'!$B:$O,10,FALSE)/100</f>
        <v>0.21600000000000003</v>
      </c>
      <c r="L747" s="31">
        <f>VLOOKUP($C747,'Four Factors - Home'!$B:$O,11,FALSE)/100</f>
        <v>0.48700000000000004</v>
      </c>
      <c r="M747" s="31">
        <f>VLOOKUP($C747,'Four Factors - Home'!$B:$O,12,FALSE)</f>
        <v>0.27700000000000002</v>
      </c>
      <c r="N747" s="31">
        <f>VLOOKUP($C747,'Four Factors - Home'!$B:$O,13,FALSE)/100</f>
        <v>0.14699999999999999</v>
      </c>
      <c r="O747" s="31">
        <f>VLOOKUP($C747,'Four Factors - Home'!$B:$O,14,FALSE)/100</f>
        <v>0.23499999999999999</v>
      </c>
      <c r="P747" s="17">
        <f>VLOOKUP($C747,'Advanced - Home'!B:T,18,FALSE)</f>
        <v>98.37</v>
      </c>
      <c r="Q747" s="17">
        <f>(P747+'Advanced - Home'!$S$33)/2</f>
        <v>98.572845567206855</v>
      </c>
      <c r="R747" s="31">
        <f t="shared" ref="R747" si="7199">AVERAGE(H747,L746)</f>
        <v>0.53100000000000003</v>
      </c>
      <c r="S747" s="31">
        <f t="shared" ref="S747" si="7200">AVERAGE(I747,M746)</f>
        <v>0.29500000000000004</v>
      </c>
      <c r="T747" s="31">
        <f t="shared" ref="T747" si="7201">AVERAGE(J747,N746)</f>
        <v>0.1295</v>
      </c>
      <c r="U747" s="31">
        <f t="shared" ref="U747" si="7202">AVERAGE(K747,O746)</f>
        <v>0.22200000000000003</v>
      </c>
      <c r="V747" s="17">
        <f>Q747*Q746/'Advanced - Road'!$S$33</f>
        <v>98.328454021148048</v>
      </c>
      <c r="W747" s="17">
        <f t="shared" ref="W747" si="7203">W746</f>
        <v>98.330503801834624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0.52500000000000002</v>
      </c>
      <c r="I748" s="32">
        <f>VLOOKUP($C748,'Four Factors - Road'!$B:$O,8,FALSE)</f>
        <v>0.30299999999999999</v>
      </c>
      <c r="J748" s="32">
        <f>VLOOKUP($C748,'Four Factors - Road'!$B:$O,9,FALSE)/100</f>
        <v>0.129</v>
      </c>
      <c r="K748" s="32">
        <f>VLOOKUP($C748,'Four Factors - Road'!$B:$O,10,FALSE)/100</f>
        <v>0.21299999999999999</v>
      </c>
      <c r="L748" s="32">
        <f>VLOOKUP($C748,'Four Factors - Road'!$B:$O,11,FALSE)/100</f>
        <v>0.52200000000000002</v>
      </c>
      <c r="M748" s="32">
        <f>VLOOKUP($C748,'Four Factors - Road'!$B:$O,12,FALSE)</f>
        <v>0.28000000000000003</v>
      </c>
      <c r="N748" s="32">
        <f>VLOOKUP($C748,'Four Factors - Road'!$B:$O,13,FALSE)/100</f>
        <v>0.12300000000000001</v>
      </c>
      <c r="O748" s="32">
        <f>VLOOKUP($C748,'Four Factors - Road'!$B:$O,14,FALSE)/100</f>
        <v>0.22800000000000001</v>
      </c>
      <c r="P748" s="21">
        <f>VLOOKUP($C748,'Advanced - Road'!B:T,18,FALSE)</f>
        <v>98.29</v>
      </c>
      <c r="Q748" s="21">
        <f>(P748+'Advanced - Road'!$S$33)/2</f>
        <v>98.534904671115356</v>
      </c>
      <c r="R748" s="32">
        <f t="shared" ref="R748" si="7207">AVERAGE(H748,L749)</f>
        <v>0.53</v>
      </c>
      <c r="S748" s="32">
        <f t="shared" ref="S748" si="7208">AVERAGE(I748,M749)</f>
        <v>0.29000000000000004</v>
      </c>
      <c r="T748" s="32">
        <f t="shared" ref="T748" si="7209">AVERAGE(J748,N749)</f>
        <v>0.13600000000000001</v>
      </c>
      <c r="U748" s="32">
        <f t="shared" ref="U748" si="7210">AVERAGE(K748,O749)</f>
        <v>0.22249999999999998</v>
      </c>
      <c r="V748" s="21">
        <f>Q748*Q749/'Advanced - Home'!$S$33</f>
        <v>99.350067118597323</v>
      </c>
      <c r="W748" s="21">
        <f t="shared" ref="W748" si="7211">AVERAGE(V748:V749)</f>
        <v>99.34799612744159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0.51800000000000002</v>
      </c>
      <c r="I749" s="32">
        <f>VLOOKUP($C749,'Four Factors - Home'!$B:$O,8,FALSE)</f>
        <v>0.26300000000000001</v>
      </c>
      <c r="J749" s="32">
        <f>VLOOKUP($C749,'Four Factors - Home'!$B:$O,9,FALSE)/100</f>
        <v>0.14499999999999999</v>
      </c>
      <c r="K749" s="32">
        <f>VLOOKUP($C749,'Four Factors - Home'!$B:$O,10,FALSE)/100</f>
        <v>0.26100000000000001</v>
      </c>
      <c r="L749" s="32">
        <f>VLOOKUP($C749,'Four Factors - Home'!$B:$O,11,FALSE)/100</f>
        <v>0.53500000000000003</v>
      </c>
      <c r="M749" s="32">
        <f>VLOOKUP($C749,'Four Factors - Home'!$B:$O,12,FALSE)</f>
        <v>0.27700000000000002</v>
      </c>
      <c r="N749" s="32">
        <f>VLOOKUP($C749,'Four Factors - Home'!$B:$O,13,FALSE)/100</f>
        <v>0.14300000000000002</v>
      </c>
      <c r="O749" s="32">
        <f>VLOOKUP($C749,'Four Factors - Home'!$B:$O,14,FALSE)/100</f>
        <v>0.23199999999999998</v>
      </c>
      <c r="P749" s="21">
        <f>VLOOKUP($C749,'Advanced - Home'!B:T,18,FALSE)</f>
        <v>100.41</v>
      </c>
      <c r="Q749" s="21">
        <f>(P749+'Advanced - Home'!$S$33)/2</f>
        <v>99.592845567206865</v>
      </c>
      <c r="R749" s="32">
        <f t="shared" ref="R749" si="7219">AVERAGE(H749,L748)</f>
        <v>0.52</v>
      </c>
      <c r="S749" s="32">
        <f t="shared" ref="S749" si="7220">AVERAGE(I749,M748)</f>
        <v>0.27150000000000002</v>
      </c>
      <c r="T749" s="32">
        <f t="shared" ref="T749" si="7221">AVERAGE(J749,N748)</f>
        <v>0.13400000000000001</v>
      </c>
      <c r="U749" s="32">
        <f t="shared" ref="U749" si="7222">AVERAGE(K749,O748)</f>
        <v>0.2445</v>
      </c>
      <c r="V749" s="21">
        <f>Q749*Q748/'Advanced - Road'!$S$33</f>
        <v>99.345925136285857</v>
      </c>
      <c r="W749" s="21">
        <f t="shared" ref="W749" si="7223">W748</f>
        <v>99.34799612744159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0.52500000000000002</v>
      </c>
      <c r="I750" s="31">
        <f>VLOOKUP($C750,'Four Factors - Road'!$B:$O,8,FALSE)</f>
        <v>0.30299999999999999</v>
      </c>
      <c r="J750" s="31">
        <f>VLOOKUP($C750,'Four Factors - Road'!$B:$O,9,FALSE)/100</f>
        <v>0.129</v>
      </c>
      <c r="K750" s="31">
        <f>VLOOKUP($C750,'Four Factors - Road'!$B:$O,10,FALSE)/100</f>
        <v>0.21299999999999999</v>
      </c>
      <c r="L750" s="31">
        <f>VLOOKUP($C750,'Four Factors - Road'!$B:$O,11,FALSE)/100</f>
        <v>0.52200000000000002</v>
      </c>
      <c r="M750" s="31">
        <f>VLOOKUP($C750,'Four Factors - Road'!$B:$O,12,FALSE)</f>
        <v>0.28000000000000003</v>
      </c>
      <c r="N750" s="31">
        <f>VLOOKUP($C750,'Four Factors - Road'!$B:$O,13,FALSE)/100</f>
        <v>0.12300000000000001</v>
      </c>
      <c r="O750" s="31">
        <f>VLOOKUP($C750,'Four Factors - Road'!$B:$O,14,FALSE)/100</f>
        <v>0.22800000000000001</v>
      </c>
      <c r="P750" s="17">
        <f>VLOOKUP($C750,'Advanced - Road'!B:T,18,FALSE)</f>
        <v>98.29</v>
      </c>
      <c r="Q750" s="17">
        <f>(P750+'Advanced - Road'!$S$33)/2</f>
        <v>98.534904671115356</v>
      </c>
      <c r="R750" s="31">
        <f t="shared" ref="R750" si="7227">AVERAGE(H750,L751)</f>
        <v>0.50800000000000001</v>
      </c>
      <c r="S750" s="31">
        <f t="shared" ref="S750" si="7228">AVERAGE(I750,M751)</f>
        <v>0.32850000000000001</v>
      </c>
      <c r="T750" s="31">
        <f t="shared" ref="T750" si="7229">AVERAGE(J750,N751)</f>
        <v>0.14150000000000001</v>
      </c>
      <c r="U750" s="31">
        <f t="shared" ref="U750" si="7230">AVERAGE(K750,O751)</f>
        <v>0.21249999999999999</v>
      </c>
      <c r="V750" s="17">
        <f>Q750*Q751/'Advanced - Home'!$S$33</f>
        <v>97.025746982266611</v>
      </c>
      <c r="W750" s="17">
        <f t="shared" ref="W750" si="7231">AVERAGE(V750:V751)</f>
        <v>97.023724442476691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106</v>
      </c>
      <c r="Z750" s="19">
        <f t="shared" ref="Z750" si="7232">Y751-Y750</f>
        <v>0</v>
      </c>
      <c r="AA750" s="19">
        <f t="shared" ref="AA750" si="7233">Y750+Y751</f>
        <v>212</v>
      </c>
      <c r="AB750" s="4">
        <f t="shared" ref="AB750" si="7234">D750-Z750</f>
        <v>0</v>
      </c>
      <c r="AC750" s="4">
        <f t="shared" ref="AC750" si="7235">AA750-E750</f>
        <v>212</v>
      </c>
      <c r="AD750" s="4">
        <f t="shared" si="7075"/>
        <v>106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0.47299999999999998</v>
      </c>
      <c r="I751" s="31">
        <f>VLOOKUP($C751,'Four Factors - Home'!$B:$O,8,FALSE)</f>
        <v>0.30299999999999999</v>
      </c>
      <c r="J751" s="31">
        <f>VLOOKUP($C751,'Four Factors - Home'!$B:$O,9,FALSE)/100</f>
        <v>0.14000000000000001</v>
      </c>
      <c r="K751" s="31">
        <f>VLOOKUP($C751,'Four Factors - Home'!$B:$O,10,FALSE)/100</f>
        <v>0.26500000000000001</v>
      </c>
      <c r="L751" s="31">
        <f>VLOOKUP($C751,'Four Factors - Home'!$B:$O,11,FALSE)/100</f>
        <v>0.49099999999999999</v>
      </c>
      <c r="M751" s="31">
        <f>VLOOKUP($C751,'Four Factors - Home'!$B:$O,12,FALSE)</f>
        <v>0.35399999999999998</v>
      </c>
      <c r="N751" s="31">
        <f>VLOOKUP($C751,'Four Factors - Home'!$B:$O,13,FALSE)/100</f>
        <v>0.154</v>
      </c>
      <c r="O751" s="31">
        <f>VLOOKUP($C751,'Four Factors - Home'!$B:$O,14,FALSE)/100</f>
        <v>0.21199999999999999</v>
      </c>
      <c r="P751" s="17">
        <f>VLOOKUP($C751,'Advanced - Home'!B:T,18,FALSE)</f>
        <v>95.75</v>
      </c>
      <c r="Q751" s="17">
        <f>(P751+'Advanced - Home'!$S$33)/2</f>
        <v>97.262845567206853</v>
      </c>
      <c r="R751" s="31">
        <f t="shared" ref="R751" si="7239">AVERAGE(H751,L750)</f>
        <v>0.4975</v>
      </c>
      <c r="S751" s="31">
        <f t="shared" ref="S751" si="7240">AVERAGE(I751,M750)</f>
        <v>0.29149999999999998</v>
      </c>
      <c r="T751" s="31">
        <f t="shared" ref="T751" si="7241">AVERAGE(J751,N750)</f>
        <v>0.13150000000000001</v>
      </c>
      <c r="U751" s="31">
        <f t="shared" ref="U751" si="7242">AVERAGE(K751,O750)</f>
        <v>0.2465</v>
      </c>
      <c r="V751" s="17">
        <f>Q751*Q750/'Advanced - Road'!$S$33</f>
        <v>97.021701902686772</v>
      </c>
      <c r="W751" s="17">
        <f t="shared" ref="W751" si="7243">W750</f>
        <v>97.023724442476691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0</v>
      </c>
      <c r="AA751" s="19">
        <f t="shared" ref="AA751" si="7245">AA750</f>
        <v>212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0.52500000000000002</v>
      </c>
      <c r="I752" s="32">
        <f>VLOOKUP($C752,'Four Factors - Road'!$B:$O,8,FALSE)</f>
        <v>0.30299999999999999</v>
      </c>
      <c r="J752" s="32">
        <f>VLOOKUP($C752,'Four Factors - Road'!$B:$O,9,FALSE)/100</f>
        <v>0.129</v>
      </c>
      <c r="K752" s="32">
        <f>VLOOKUP($C752,'Four Factors - Road'!$B:$O,10,FALSE)/100</f>
        <v>0.21299999999999999</v>
      </c>
      <c r="L752" s="32">
        <f>VLOOKUP($C752,'Four Factors - Road'!$B:$O,11,FALSE)/100</f>
        <v>0.52200000000000002</v>
      </c>
      <c r="M752" s="32">
        <f>VLOOKUP($C752,'Four Factors - Road'!$B:$O,12,FALSE)</f>
        <v>0.28000000000000003</v>
      </c>
      <c r="N752" s="32">
        <f>VLOOKUP($C752,'Four Factors - Road'!$B:$O,13,FALSE)/100</f>
        <v>0.12300000000000001</v>
      </c>
      <c r="O752" s="32">
        <f>VLOOKUP($C752,'Four Factors - Road'!$B:$O,14,FALSE)/100</f>
        <v>0.22800000000000001</v>
      </c>
      <c r="P752" s="21">
        <f>VLOOKUP($C752,'Advanced - Road'!B:T,18,FALSE)</f>
        <v>98.29</v>
      </c>
      <c r="Q752" s="21">
        <f>(P752+'Advanced - Road'!$S$33)/2</f>
        <v>98.534904671115356</v>
      </c>
      <c r="R752" s="32">
        <f t="shared" ref="R752" si="7247">AVERAGE(H752,L753)</f>
        <v>0.50800000000000001</v>
      </c>
      <c r="S752" s="32">
        <f t="shared" ref="S752" si="7248">AVERAGE(I752,M753)</f>
        <v>0.28400000000000003</v>
      </c>
      <c r="T752" s="32">
        <f t="shared" ref="T752" si="7249">AVERAGE(J752,N753)</f>
        <v>0.13150000000000001</v>
      </c>
      <c r="U752" s="32">
        <f t="shared" ref="U752" si="7250">AVERAGE(K752,O753)</f>
        <v>0.2195</v>
      </c>
      <c r="V752" s="21">
        <f>Q752*Q753/'Advanced - Home'!$S$33</f>
        <v>98.138028935918456</v>
      </c>
      <c r="W752" s="21">
        <f t="shared" ref="W752" si="7251">AVERAGE(V752:V753)</f>
        <v>98.135983210174501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0.53700000000000003</v>
      </c>
      <c r="I753" s="32">
        <f>VLOOKUP($C753,'Four Factors - Home'!$B:$O,8,FALSE)</f>
        <v>0.27100000000000002</v>
      </c>
      <c r="J753" s="32">
        <f>VLOOKUP($C753,'Four Factors - Home'!$B:$O,9,FALSE)/100</f>
        <v>0.13800000000000001</v>
      </c>
      <c r="K753" s="32">
        <f>VLOOKUP($C753,'Four Factors - Home'!$B:$O,10,FALSE)/100</f>
        <v>0.22699999999999998</v>
      </c>
      <c r="L753" s="32">
        <f>VLOOKUP($C753,'Four Factors - Home'!$B:$O,11,FALSE)/100</f>
        <v>0.49099999999999999</v>
      </c>
      <c r="M753" s="32">
        <f>VLOOKUP($C753,'Four Factors - Home'!$B:$O,12,FALSE)</f>
        <v>0.26500000000000001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0.22600000000000001</v>
      </c>
      <c r="P753" s="21">
        <f>VLOOKUP($C753,'Advanced - Home'!B:T,18,FALSE)</f>
        <v>97.98</v>
      </c>
      <c r="Q753" s="21">
        <f>(P753+'Advanced - Home'!$S$33)/2</f>
        <v>98.377845567206862</v>
      </c>
      <c r="R753" s="32">
        <f t="shared" ref="R753" si="7259">AVERAGE(H753,L752)</f>
        <v>0.52950000000000008</v>
      </c>
      <c r="S753" s="32">
        <f t="shared" ref="S753" si="7260">AVERAGE(I753,M752)</f>
        <v>0.27550000000000002</v>
      </c>
      <c r="T753" s="32">
        <f t="shared" ref="T753" si="7261">AVERAGE(J753,N752)</f>
        <v>0.1305</v>
      </c>
      <c r="U753" s="32">
        <f t="shared" ref="U753" si="7262">AVERAGE(K753,O752)</f>
        <v>0.22749999999999998</v>
      </c>
      <c r="V753" s="21">
        <f>Q753*Q752/'Advanced - Road'!$S$33</f>
        <v>98.133937484430547</v>
      </c>
      <c r="W753" s="21">
        <f t="shared" ref="W753" si="7263">W752</f>
        <v>98.135983210174501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0.52500000000000002</v>
      </c>
      <c r="I754" s="31">
        <f>VLOOKUP($C754,'Four Factors - Road'!$B:$O,8,FALSE)</f>
        <v>0.30299999999999999</v>
      </c>
      <c r="J754" s="31">
        <f>VLOOKUP($C754,'Four Factors - Road'!$B:$O,9,FALSE)/100</f>
        <v>0.129</v>
      </c>
      <c r="K754" s="31">
        <f>VLOOKUP($C754,'Four Factors - Road'!$B:$O,10,FALSE)/100</f>
        <v>0.21299999999999999</v>
      </c>
      <c r="L754" s="31">
        <f>VLOOKUP($C754,'Four Factors - Road'!$B:$O,11,FALSE)/100</f>
        <v>0.52200000000000002</v>
      </c>
      <c r="M754" s="31">
        <f>VLOOKUP($C754,'Four Factors - Road'!$B:$O,12,FALSE)</f>
        <v>0.28000000000000003</v>
      </c>
      <c r="N754" s="31">
        <f>VLOOKUP($C754,'Four Factors - Road'!$B:$O,13,FALSE)/100</f>
        <v>0.12300000000000001</v>
      </c>
      <c r="O754" s="31">
        <f>VLOOKUP($C754,'Four Factors - Road'!$B:$O,14,FALSE)/100</f>
        <v>0.22800000000000001</v>
      </c>
      <c r="P754" s="17">
        <f>VLOOKUP($C754,'Advanced - Road'!B:T,18,FALSE)</f>
        <v>98.29</v>
      </c>
      <c r="Q754" s="17">
        <f>(P754+'Advanced - Road'!$S$33)/2</f>
        <v>98.534904671115356</v>
      </c>
      <c r="R754" s="31">
        <f t="shared" ref="R754" si="7267">AVERAGE(H754,L755)</f>
        <v>0.52300000000000002</v>
      </c>
      <c r="S754" s="31">
        <f t="shared" ref="S754" si="7268">AVERAGE(I754,M755)</f>
        <v>0.3</v>
      </c>
      <c r="T754" s="31">
        <f t="shared" ref="T754" si="7269">AVERAGE(J754,N755)</f>
        <v>0.14600000000000002</v>
      </c>
      <c r="U754" s="31">
        <f t="shared" ref="U754" si="7270">AVERAGE(K754,O755)</f>
        <v>0.22349999999999998</v>
      </c>
      <c r="V754" s="17">
        <f>Q754*Q755/'Advanced - Home'!$S$33</f>
        <v>98.133041124467098</v>
      </c>
      <c r="W754" s="17">
        <f t="shared" ref="W754" si="7271">AVERAGE(V754:V755)</f>
        <v>98.130995502696038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108</v>
      </c>
      <c r="Z754" s="19">
        <f t="shared" ref="Z754" si="7272">Y755-Y754</f>
        <v>2</v>
      </c>
      <c r="AA754" s="19">
        <f t="shared" ref="AA754" si="7273">Y754+Y755</f>
        <v>218</v>
      </c>
      <c r="AB754" s="4">
        <f t="shared" ref="AB754" si="7274">D754-Z754</f>
        <v>-2</v>
      </c>
      <c r="AC754" s="4">
        <f t="shared" ref="AC754" si="7275">AA754-E754</f>
        <v>218</v>
      </c>
      <c r="AD754" s="4">
        <f t="shared" si="7075"/>
        <v>108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0.53400000000000003</v>
      </c>
      <c r="I755" s="31">
        <f>VLOOKUP($C755,'Four Factors - Home'!$B:$O,8,FALSE)</f>
        <v>0.30099999999999999</v>
      </c>
      <c r="J755" s="31">
        <f>VLOOKUP($C755,'Four Factors - Home'!$B:$O,9,FALSE)/100</f>
        <v>0.14199999999999999</v>
      </c>
      <c r="K755" s="31">
        <f>VLOOKUP($C755,'Four Factors - Home'!$B:$O,10,FALSE)/100</f>
        <v>0.214</v>
      </c>
      <c r="L755" s="31">
        <f>VLOOKUP($C755,'Four Factors - Home'!$B:$O,11,FALSE)/100</f>
        <v>0.52100000000000002</v>
      </c>
      <c r="M755" s="31">
        <f>VLOOKUP($C755,'Four Factors - Home'!$B:$O,12,FALSE)</f>
        <v>0.29699999999999999</v>
      </c>
      <c r="N755" s="31">
        <f>VLOOKUP($C755,'Four Factors - Home'!$B:$O,13,FALSE)/100</f>
        <v>0.16300000000000001</v>
      </c>
      <c r="O755" s="31">
        <f>VLOOKUP($C755,'Four Factors - Home'!$B:$O,14,FALSE)/100</f>
        <v>0.23399999999999999</v>
      </c>
      <c r="P755" s="17">
        <f>VLOOKUP($C755,'Advanced - Home'!B:T,18,FALSE)</f>
        <v>97.97</v>
      </c>
      <c r="Q755" s="17">
        <f>(P755+'Advanced - Home'!$S$33)/2</f>
        <v>98.372845567206866</v>
      </c>
      <c r="R755" s="31">
        <f t="shared" ref="R755" si="7279">AVERAGE(H755,L754)</f>
        <v>0.52800000000000002</v>
      </c>
      <c r="S755" s="31">
        <f t="shared" ref="S755" si="7280">AVERAGE(I755,M754)</f>
        <v>0.29049999999999998</v>
      </c>
      <c r="T755" s="31">
        <f t="shared" ref="T755" si="7281">AVERAGE(J755,N754)</f>
        <v>0.13250000000000001</v>
      </c>
      <c r="U755" s="31">
        <f t="shared" ref="U755" si="7282">AVERAGE(K755,O754)</f>
        <v>0.221</v>
      </c>
      <c r="V755" s="17">
        <f>Q755*Q754/'Advanced - Road'!$S$33</f>
        <v>98.128949880924978</v>
      </c>
      <c r="W755" s="17">
        <f t="shared" ref="W755" si="7283">W754</f>
        <v>98.130995502696038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-2</v>
      </c>
      <c r="AA755" s="19">
        <f t="shared" ref="AA755" si="7285">AA754</f>
        <v>218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0.52500000000000002</v>
      </c>
      <c r="I756" s="32">
        <f>VLOOKUP($C756,'Four Factors - Road'!$B:$O,8,FALSE)</f>
        <v>0.30299999999999999</v>
      </c>
      <c r="J756" s="32">
        <f>VLOOKUP($C756,'Four Factors - Road'!$B:$O,9,FALSE)/100</f>
        <v>0.129</v>
      </c>
      <c r="K756" s="32">
        <f>VLOOKUP($C756,'Four Factors - Road'!$B:$O,10,FALSE)/100</f>
        <v>0.21299999999999999</v>
      </c>
      <c r="L756" s="32">
        <f>VLOOKUP($C756,'Four Factors - Road'!$B:$O,11,FALSE)/100</f>
        <v>0.52200000000000002</v>
      </c>
      <c r="M756" s="32">
        <f>VLOOKUP($C756,'Four Factors - Road'!$B:$O,12,FALSE)</f>
        <v>0.28000000000000003</v>
      </c>
      <c r="N756" s="32">
        <f>VLOOKUP($C756,'Four Factors - Road'!$B:$O,13,FALSE)/100</f>
        <v>0.12300000000000001</v>
      </c>
      <c r="O756" s="32">
        <f>VLOOKUP($C756,'Four Factors - Road'!$B:$O,14,FALSE)/100</f>
        <v>0.22800000000000001</v>
      </c>
      <c r="P756" s="21">
        <f>VLOOKUP($C756,'Advanced - Road'!B:T,18,FALSE)</f>
        <v>98.29</v>
      </c>
      <c r="Q756" s="21">
        <f>(P756+'Advanced - Road'!$S$33)/2</f>
        <v>98.534904671115356</v>
      </c>
      <c r="R756" s="32">
        <f t="shared" ref="R756" si="7287">AVERAGE(H756,L757)</f>
        <v>0.52550000000000008</v>
      </c>
      <c r="S756" s="32">
        <f t="shared" ref="S756" si="7288">AVERAGE(I756,M757)</f>
        <v>0.28749999999999998</v>
      </c>
      <c r="T756" s="32">
        <f t="shared" ref="T756" si="7289">AVERAGE(J756,N757)</f>
        <v>0.14050000000000001</v>
      </c>
      <c r="U756" s="32">
        <f t="shared" ref="U756" si="7290">AVERAGE(K756,O757)</f>
        <v>0.215</v>
      </c>
      <c r="V756" s="21">
        <f>Q756*Q757/'Advanced - Home'!$S$33</f>
        <v>97.554454996110096</v>
      </c>
      <c r="W756" s="21">
        <f t="shared" ref="W756" si="7291">AVERAGE(V756:V757)</f>
        <v>97.552421435194049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2</v>
      </c>
      <c r="AA756" s="23">
        <f t="shared" ref="AA756" si="7293">Y756+Y757</f>
        <v>218</v>
      </c>
      <c r="AB756" s="22">
        <f t="shared" ref="AB756" si="7294">D756-Z756</f>
        <v>-2</v>
      </c>
      <c r="AC756" s="22">
        <f t="shared" ref="AC756" si="7295">AA756-E756</f>
        <v>218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0.29299999999999998</v>
      </c>
      <c r="J757" s="32">
        <f>VLOOKUP($C757,'Four Factors - Home'!$B:$O,9,FALSE)/100</f>
        <v>0.14899999999999999</v>
      </c>
      <c r="K757" s="32">
        <f>VLOOKUP($C757,'Four Factors - Home'!$B:$O,10,FALSE)/100</f>
        <v>0.27100000000000002</v>
      </c>
      <c r="L757" s="32">
        <f>VLOOKUP($C757,'Four Factors - Home'!$B:$O,11,FALSE)/100</f>
        <v>0.52600000000000002</v>
      </c>
      <c r="M757" s="32">
        <f>VLOOKUP($C757,'Four Factors - Home'!$B:$O,12,FALSE)</f>
        <v>0.27200000000000002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96.81</v>
      </c>
      <c r="Q757" s="21">
        <f>(P757+'Advanced - Home'!$S$33)/2</f>
        <v>97.792845567206854</v>
      </c>
      <c r="R757" s="32">
        <f t="shared" ref="R757" si="7299">AVERAGE(H757,L756)</f>
        <v>0.52300000000000002</v>
      </c>
      <c r="S757" s="32">
        <f t="shared" ref="S757" si="7300">AVERAGE(I757,M756)</f>
        <v>0.28649999999999998</v>
      </c>
      <c r="T757" s="32">
        <f t="shared" ref="T757" si="7301">AVERAGE(J757,N756)</f>
        <v>0.13600000000000001</v>
      </c>
      <c r="U757" s="32">
        <f t="shared" ref="U757" si="7302">AVERAGE(K757,O756)</f>
        <v>0.2495</v>
      </c>
      <c r="V757" s="21">
        <f>Q757*Q756/'Advanced - Road'!$S$33</f>
        <v>97.550387874277988</v>
      </c>
      <c r="W757" s="21">
        <f t="shared" ref="W757" si="7303">W756</f>
        <v>97.552421435194049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110</v>
      </c>
      <c r="Z757" s="23">
        <f t="shared" ref="Z757" si="7304">-Z756</f>
        <v>-2</v>
      </c>
      <c r="AA757" s="23">
        <f t="shared" ref="AA757" si="7305">AA756</f>
        <v>218</v>
      </c>
      <c r="AB757" s="22"/>
      <c r="AC757" s="22"/>
      <c r="AD757" s="22">
        <f t="shared" si="7075"/>
        <v>110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0.52500000000000002</v>
      </c>
      <c r="I758" s="31">
        <f>VLOOKUP($C758,'Four Factors - Road'!$B:$O,8,FALSE)</f>
        <v>0.30299999999999999</v>
      </c>
      <c r="J758" s="31">
        <f>VLOOKUP($C758,'Four Factors - Road'!$B:$O,9,FALSE)/100</f>
        <v>0.129</v>
      </c>
      <c r="K758" s="31">
        <f>VLOOKUP($C758,'Four Factors - Road'!$B:$O,10,FALSE)/100</f>
        <v>0.21299999999999999</v>
      </c>
      <c r="L758" s="31">
        <f>VLOOKUP($C758,'Four Factors - Road'!$B:$O,11,FALSE)/100</f>
        <v>0.52200000000000002</v>
      </c>
      <c r="M758" s="31">
        <f>VLOOKUP($C758,'Four Factors - Road'!$B:$O,12,FALSE)</f>
        <v>0.28000000000000003</v>
      </c>
      <c r="N758" s="31">
        <f>VLOOKUP($C758,'Four Factors - Road'!$B:$O,13,FALSE)/100</f>
        <v>0.12300000000000001</v>
      </c>
      <c r="O758" s="31">
        <f>VLOOKUP($C758,'Four Factors - Road'!$B:$O,14,FALSE)/100</f>
        <v>0.22800000000000001</v>
      </c>
      <c r="P758" s="17">
        <f>VLOOKUP($C758,'Advanced - Road'!B:T,18,FALSE)</f>
        <v>98.29</v>
      </c>
      <c r="Q758" s="17">
        <f>(P758+'Advanced - Road'!$S$33)/2</f>
        <v>98.534904671115356</v>
      </c>
      <c r="R758" s="31">
        <f t="shared" ref="R758" si="7307">AVERAGE(H758,L759)</f>
        <v>0.51350000000000007</v>
      </c>
      <c r="S758" s="31">
        <f t="shared" ref="S758" si="7308">AVERAGE(I758,M759)</f>
        <v>0.27449999999999997</v>
      </c>
      <c r="T758" s="31">
        <f t="shared" ref="T758" si="7309">AVERAGE(J758,N759)</f>
        <v>0.13100000000000001</v>
      </c>
      <c r="U758" s="31">
        <f t="shared" ref="U758" si="7310">AVERAGE(K758,O759)</f>
        <v>0.2175</v>
      </c>
      <c r="V758" s="17">
        <f>Q758*Q759/'Advanced - Home'!$S$33</f>
        <v>99.409920856013571</v>
      </c>
      <c r="W758" s="17">
        <f t="shared" ref="W758" si="7311">AVERAGE(V758:V759)</f>
        <v>99.407848617183177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0.50900000000000001</v>
      </c>
      <c r="I759" s="31">
        <f>VLOOKUP($C759,'Four Factors - Home'!$B:$O,8,FALSE)</f>
        <v>0.26100000000000001</v>
      </c>
      <c r="J759" s="31">
        <f>VLOOKUP($C759,'Four Factors - Home'!$B:$O,9,FALSE)/100</f>
        <v>0.12300000000000001</v>
      </c>
      <c r="K759" s="31">
        <f>VLOOKUP($C759,'Four Factors - Home'!$B:$O,10,FALSE)/100</f>
        <v>0.184</v>
      </c>
      <c r="L759" s="31">
        <f>VLOOKUP($C759,'Four Factors - Home'!$B:$O,11,FALSE)/100</f>
        <v>0.502</v>
      </c>
      <c r="M759" s="31">
        <f>VLOOKUP($C759,'Four Factors - Home'!$B:$O,12,FALSE)</f>
        <v>0.246</v>
      </c>
      <c r="N759" s="31">
        <f>VLOOKUP($C759,'Four Factors - Home'!$B:$O,13,FALSE)/100</f>
        <v>0.13300000000000001</v>
      </c>
      <c r="O759" s="31">
        <f>VLOOKUP($C759,'Four Factors - Home'!$B:$O,14,FALSE)/100</f>
        <v>0.222</v>
      </c>
      <c r="P759" s="17">
        <f>VLOOKUP($C759,'Advanced - Home'!B:T,18,FALSE)</f>
        <v>100.53</v>
      </c>
      <c r="Q759" s="17">
        <f>(P759+'Advanced - Home'!$S$33)/2</f>
        <v>99.652845567206867</v>
      </c>
      <c r="R759" s="31">
        <f t="shared" ref="R759" si="7319">AVERAGE(H759,L758)</f>
        <v>0.51550000000000007</v>
      </c>
      <c r="S759" s="31">
        <f t="shared" ref="S759" si="7320">AVERAGE(I759,M758)</f>
        <v>0.27050000000000002</v>
      </c>
      <c r="T759" s="31">
        <f t="shared" ref="T759" si="7321">AVERAGE(J759,N758)</f>
        <v>0.12300000000000001</v>
      </c>
      <c r="U759" s="31">
        <f t="shared" ref="U759" si="7322">AVERAGE(K759,O758)</f>
        <v>0.20600000000000002</v>
      </c>
      <c r="V759" s="17">
        <f>Q759*Q758/'Advanced - Road'!$S$33</f>
        <v>99.405776378352783</v>
      </c>
      <c r="W759" s="17">
        <f t="shared" ref="W759" si="7323">W758</f>
        <v>99.407848617183177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0.52500000000000002</v>
      </c>
      <c r="I760" s="32">
        <f>VLOOKUP($C760,'Four Factors - Road'!$B:$O,8,FALSE)</f>
        <v>0.30299999999999999</v>
      </c>
      <c r="J760" s="32">
        <f>VLOOKUP($C760,'Four Factors - Road'!$B:$O,9,FALSE)/100</f>
        <v>0.129</v>
      </c>
      <c r="K760" s="32">
        <f>VLOOKUP($C760,'Four Factors - Road'!$B:$O,10,FALSE)/100</f>
        <v>0.21299999999999999</v>
      </c>
      <c r="L760" s="32">
        <f>VLOOKUP($C760,'Four Factors - Road'!$B:$O,11,FALSE)/100</f>
        <v>0.52200000000000002</v>
      </c>
      <c r="M760" s="32">
        <f>VLOOKUP($C760,'Four Factors - Road'!$B:$O,12,FALSE)</f>
        <v>0.28000000000000003</v>
      </c>
      <c r="N760" s="32">
        <f>VLOOKUP($C760,'Four Factors - Road'!$B:$O,13,FALSE)/100</f>
        <v>0.12300000000000001</v>
      </c>
      <c r="O760" s="32">
        <f>VLOOKUP($C760,'Four Factors - Road'!$B:$O,14,FALSE)/100</f>
        <v>0.22800000000000001</v>
      </c>
      <c r="P760" s="21">
        <f>VLOOKUP($C760,'Advanced - Road'!B:T,18,FALSE)</f>
        <v>98.29</v>
      </c>
      <c r="Q760" s="21">
        <f>(P760+'Advanced - Road'!$S$33)/2</f>
        <v>98.534904671115356</v>
      </c>
      <c r="R760" s="32">
        <f t="shared" ref="R760" si="7327">AVERAGE(H760,L761)</f>
        <v>0.51550000000000007</v>
      </c>
      <c r="S760" s="32">
        <f t="shared" ref="S760" si="7328">AVERAGE(I760,M761)</f>
        <v>0.28400000000000003</v>
      </c>
      <c r="T760" s="32">
        <f t="shared" ref="T760" si="7329">AVERAGE(J760,N761)</f>
        <v>0.1295</v>
      </c>
      <c r="U760" s="32">
        <f t="shared" ref="U760" si="7330">AVERAGE(K760,O761)</f>
        <v>0.24099999999999999</v>
      </c>
      <c r="V760" s="21">
        <f>Q760*Q761/'Advanced - Home'!$S$33</f>
        <v>98.212846107688748</v>
      </c>
      <c r="W760" s="21">
        <f t="shared" ref="W760" si="7331">AVERAGE(V760:V761)</f>
        <v>98.210798822351478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109</v>
      </c>
      <c r="Z760" s="23">
        <f t="shared" ref="Z760" si="7332">Y761-Y760</f>
        <v>0</v>
      </c>
      <c r="AA760" s="23">
        <f t="shared" ref="AA760" si="7333">Y760+Y761</f>
        <v>218</v>
      </c>
      <c r="AB760" s="22">
        <f t="shared" ref="AB760" si="7334">D760-Z760</f>
        <v>0</v>
      </c>
      <c r="AC760" s="22">
        <f t="shared" ref="AC760" si="7335">AA760-E760</f>
        <v>218</v>
      </c>
      <c r="AD760" s="22">
        <f t="shared" si="7075"/>
        <v>109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0.51700000000000002</v>
      </c>
      <c r="I761" s="32">
        <f>VLOOKUP($C761,'Four Factors - Home'!$B:$O,8,FALSE)</f>
        <v>0.23</v>
      </c>
      <c r="J761" s="32">
        <f>VLOOKUP($C761,'Four Factors - Home'!$B:$O,9,FALSE)/100</f>
        <v>0.14300000000000002</v>
      </c>
      <c r="K761" s="32">
        <f>VLOOKUP($C761,'Four Factors - Home'!$B:$O,10,FALSE)/100</f>
        <v>0.26700000000000002</v>
      </c>
      <c r="L761" s="32">
        <f>VLOOKUP($C761,'Four Factors - Home'!$B:$O,11,FALSE)/100</f>
        <v>0.50600000000000001</v>
      </c>
      <c r="M761" s="32">
        <f>VLOOKUP($C761,'Four Factors - Home'!$B:$O,12,FALSE)</f>
        <v>0.26500000000000001</v>
      </c>
      <c r="N761" s="32">
        <f>VLOOKUP($C761,'Four Factors - Home'!$B:$O,13,FALSE)/100</f>
        <v>0.13</v>
      </c>
      <c r="O761" s="32">
        <f>VLOOKUP($C761,'Four Factors - Home'!$B:$O,14,FALSE)/100</f>
        <v>0.26899999999999996</v>
      </c>
      <c r="P761" s="21">
        <f>VLOOKUP($C761,'Advanced - Home'!B:T,18,FALSE)</f>
        <v>98.13</v>
      </c>
      <c r="Q761" s="21">
        <f>(P761+'Advanced - Home'!$S$33)/2</f>
        <v>98.45284556720685</v>
      </c>
      <c r="R761" s="32">
        <f t="shared" ref="R761" si="7339">AVERAGE(H761,L760)</f>
        <v>0.51950000000000007</v>
      </c>
      <c r="S761" s="32">
        <f t="shared" ref="S761" si="7340">AVERAGE(I761,M760)</f>
        <v>0.255</v>
      </c>
      <c r="T761" s="32">
        <f t="shared" ref="T761" si="7341">AVERAGE(J761,N760)</f>
        <v>0.13300000000000001</v>
      </c>
      <c r="U761" s="32">
        <f t="shared" ref="U761" si="7342">AVERAGE(K761,O760)</f>
        <v>0.2475</v>
      </c>
      <c r="V761" s="21">
        <f>Q761*Q760/'Advanced - Road'!$S$33</f>
        <v>98.208751537014209</v>
      </c>
      <c r="W761" s="21">
        <f t="shared" ref="W761" si="7343">W760</f>
        <v>98.210798822351478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0</v>
      </c>
      <c r="AA761" s="23">
        <f t="shared" ref="AA761" si="7345">AA760</f>
        <v>218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0.52500000000000002</v>
      </c>
      <c r="I762" s="31">
        <f>VLOOKUP($C762,'Four Factors - Road'!$B:$O,8,FALSE)</f>
        <v>0.30299999999999999</v>
      </c>
      <c r="J762" s="31">
        <f>VLOOKUP($C762,'Four Factors - Road'!$B:$O,9,FALSE)/100</f>
        <v>0.129</v>
      </c>
      <c r="K762" s="31">
        <f>VLOOKUP($C762,'Four Factors - Road'!$B:$O,10,FALSE)/100</f>
        <v>0.21299999999999999</v>
      </c>
      <c r="L762" s="31">
        <f>VLOOKUP($C762,'Four Factors - Road'!$B:$O,11,FALSE)/100</f>
        <v>0.52200000000000002</v>
      </c>
      <c r="M762" s="31">
        <f>VLOOKUP($C762,'Four Factors - Road'!$B:$O,12,FALSE)</f>
        <v>0.28000000000000003</v>
      </c>
      <c r="N762" s="31">
        <f>VLOOKUP($C762,'Four Factors - Road'!$B:$O,13,FALSE)/100</f>
        <v>0.12300000000000001</v>
      </c>
      <c r="O762" s="31">
        <f>VLOOKUP($C762,'Four Factors - Road'!$B:$O,14,FALSE)/100</f>
        <v>0.22800000000000001</v>
      </c>
      <c r="P762" s="17">
        <f>VLOOKUP($C762,'Advanced - Road'!B:T,18,FALSE)</f>
        <v>98.29</v>
      </c>
      <c r="Q762" s="17">
        <f>(P762+'Advanced - Road'!$S$33)/2</f>
        <v>98.534904671115356</v>
      </c>
      <c r="R762" s="31">
        <f t="shared" ref="R762" si="7347">AVERAGE(H762,L763)</f>
        <v>0.51249999999999996</v>
      </c>
      <c r="S762" s="31">
        <f t="shared" ref="S762" si="7348">AVERAGE(I762,M763)</f>
        <v>0.28649999999999998</v>
      </c>
      <c r="T762" s="31">
        <f t="shared" ref="T762" si="7349">AVERAGE(J762,N763)</f>
        <v>0.13200000000000001</v>
      </c>
      <c r="U762" s="31">
        <f t="shared" ref="U762" si="7350">AVERAGE(K762,O763)</f>
        <v>0.21849999999999997</v>
      </c>
      <c r="V762" s="17">
        <f>Q762*Q763/'Advanced - Home'!$S$33</f>
        <v>99.325128061340564</v>
      </c>
      <c r="W762" s="17">
        <f t="shared" ref="W762" si="7351">AVERAGE(V762:V763)</f>
        <v>99.323057590049274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0.52</v>
      </c>
      <c r="I763" s="31">
        <f>VLOOKUP($C763,'Four Factors - Home'!$B:$O,8,FALSE)</f>
        <v>0.30199999999999999</v>
      </c>
      <c r="J763" s="31">
        <f>VLOOKUP($C763,'Four Factors - Home'!$B:$O,9,FALSE)/100</f>
        <v>0.14599999999999999</v>
      </c>
      <c r="K763" s="31">
        <f>VLOOKUP($C763,'Four Factors - Home'!$B:$O,10,FALSE)/100</f>
        <v>0.27300000000000002</v>
      </c>
      <c r="L763" s="31">
        <f>VLOOKUP($C763,'Four Factors - Home'!$B:$O,11,FALSE)/100</f>
        <v>0.5</v>
      </c>
      <c r="M763" s="31">
        <f>VLOOKUP($C763,'Four Factors - Home'!$B:$O,12,FALSE)</f>
        <v>0.27</v>
      </c>
      <c r="N763" s="31">
        <f>VLOOKUP($C763,'Four Factors - Home'!$B:$O,13,FALSE)/100</f>
        <v>0.13500000000000001</v>
      </c>
      <c r="O763" s="31">
        <f>VLOOKUP($C763,'Four Factors - Home'!$B:$O,14,FALSE)/100</f>
        <v>0.22399999999999998</v>
      </c>
      <c r="P763" s="17">
        <f>VLOOKUP($C763,'Advanced - Home'!B:T,18,FALSE)</f>
        <v>100.36</v>
      </c>
      <c r="Q763" s="17">
        <f>(P763+'Advanced - Home'!$S$33)/2</f>
        <v>99.567845567206859</v>
      </c>
      <c r="R763" s="31">
        <f t="shared" ref="R763" si="7359">AVERAGE(H763,L762)</f>
        <v>0.52100000000000002</v>
      </c>
      <c r="S763" s="31">
        <f t="shared" ref="S763" si="7360">AVERAGE(I763,M762)</f>
        <v>0.29100000000000004</v>
      </c>
      <c r="T763" s="31">
        <f t="shared" ref="T763" si="7361">AVERAGE(J763,N762)</f>
        <v>0.13450000000000001</v>
      </c>
      <c r="U763" s="31">
        <f t="shared" ref="U763" si="7362">AVERAGE(K763,O762)</f>
        <v>0.2505</v>
      </c>
      <c r="V763" s="17">
        <f>Q763*Q762/'Advanced - Road'!$S$33</f>
        <v>99.320987118757969</v>
      </c>
      <c r="W763" s="17">
        <f t="shared" ref="W763" si="7363">W762</f>
        <v>99.323057590049274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0.52500000000000002</v>
      </c>
      <c r="I764" s="32">
        <f>VLOOKUP($C764,'Four Factors - Road'!$B:$O,8,FALSE)</f>
        <v>0.30299999999999999</v>
      </c>
      <c r="J764" s="32">
        <f>VLOOKUP($C764,'Four Factors - Road'!$B:$O,9,FALSE)/100</f>
        <v>0.129</v>
      </c>
      <c r="K764" s="32">
        <f>VLOOKUP($C764,'Four Factors - Road'!$B:$O,10,FALSE)/100</f>
        <v>0.21299999999999999</v>
      </c>
      <c r="L764" s="32">
        <f>VLOOKUP($C764,'Four Factors - Road'!$B:$O,11,FALSE)/100</f>
        <v>0.52200000000000002</v>
      </c>
      <c r="M764" s="32">
        <f>VLOOKUP($C764,'Four Factors - Road'!$B:$O,12,FALSE)</f>
        <v>0.28000000000000003</v>
      </c>
      <c r="N764" s="32">
        <f>VLOOKUP($C764,'Four Factors - Road'!$B:$O,13,FALSE)/100</f>
        <v>0.12300000000000001</v>
      </c>
      <c r="O764" s="32">
        <f>VLOOKUP($C764,'Four Factors - Road'!$B:$O,14,FALSE)/100</f>
        <v>0.22800000000000001</v>
      </c>
      <c r="P764" s="21">
        <f>VLOOKUP($C764,'Advanced - Road'!B:T,18,FALSE)</f>
        <v>98.29</v>
      </c>
      <c r="Q764" s="21">
        <f>(P764+'Advanced - Road'!$S$33)/2</f>
        <v>98.534904671115356</v>
      </c>
      <c r="R764" s="32">
        <f t="shared" ref="R764" si="7367">AVERAGE(H764,L765)</f>
        <v>0.51649999999999996</v>
      </c>
      <c r="S764" s="32">
        <f t="shared" ref="S764" si="7368">AVERAGE(I764,M765)</f>
        <v>0.28649999999999998</v>
      </c>
      <c r="T764" s="32">
        <f t="shared" ref="T764" si="7369">AVERAGE(J764,N765)</f>
        <v>0.13350000000000001</v>
      </c>
      <c r="U764" s="32">
        <f t="shared" ref="U764" si="7370">AVERAGE(K764,O765)</f>
        <v>0.2205</v>
      </c>
      <c r="V764" s="21">
        <f>Q764*Q765/'Advanced - Home'!$S$33</f>
        <v>97.9734311580238</v>
      </c>
      <c r="W764" s="21">
        <f t="shared" ref="W764" si="7371">AVERAGE(V764:V765)</f>
        <v>97.971388863385158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0.47499999999999998</v>
      </c>
      <c r="I765" s="32">
        <f>VLOOKUP($C765,'Four Factors - Home'!$B:$O,8,FALSE)</f>
        <v>0.26700000000000002</v>
      </c>
      <c r="J765" s="32">
        <f>VLOOKUP($C765,'Four Factors - Home'!$B:$O,9,FALSE)/100</f>
        <v>0.13100000000000001</v>
      </c>
      <c r="K765" s="32">
        <f>VLOOKUP($C765,'Four Factors - Home'!$B:$O,10,FALSE)/100</f>
        <v>0.23199999999999998</v>
      </c>
      <c r="L765" s="32">
        <f>VLOOKUP($C765,'Four Factors - Home'!$B:$O,11,FALSE)/100</f>
        <v>0.50800000000000001</v>
      </c>
      <c r="M765" s="32">
        <f>VLOOKUP($C765,'Four Factors - Home'!$B:$O,12,FALSE)</f>
        <v>0.27</v>
      </c>
      <c r="N765" s="32">
        <f>VLOOKUP($C765,'Four Factors - Home'!$B:$O,13,FALSE)/100</f>
        <v>0.13800000000000001</v>
      </c>
      <c r="O765" s="32">
        <f>VLOOKUP($C765,'Four Factors - Home'!$B:$O,14,FALSE)/100</f>
        <v>0.22800000000000001</v>
      </c>
      <c r="P765" s="21">
        <f>VLOOKUP($C765,'Advanced - Home'!B:T,18,FALSE)</f>
        <v>97.65</v>
      </c>
      <c r="Q765" s="21">
        <f>(P765+'Advanced - Home'!$S$33)/2</f>
        <v>98.21284556720687</v>
      </c>
      <c r="R765" s="32">
        <f t="shared" ref="R765" si="7379">AVERAGE(H765,L764)</f>
        <v>0.4985</v>
      </c>
      <c r="S765" s="32">
        <f t="shared" ref="S765" si="7380">AVERAGE(I765,M764)</f>
        <v>0.27350000000000002</v>
      </c>
      <c r="T765" s="32">
        <f t="shared" ref="T765" si="7381">AVERAGE(J765,N764)</f>
        <v>0.127</v>
      </c>
      <c r="U765" s="32">
        <f t="shared" ref="U765" si="7382">AVERAGE(K765,O764)</f>
        <v>0.22999999999999998</v>
      </c>
      <c r="V765" s="21">
        <f>Q765*Q764/'Advanced - Road'!$S$33</f>
        <v>97.969346568746502</v>
      </c>
      <c r="W765" s="21">
        <f t="shared" ref="W765" si="7383">W764</f>
        <v>97.971388863385158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0.52500000000000002</v>
      </c>
      <c r="I766" s="31">
        <f>VLOOKUP($C766,'Four Factors - Road'!$B:$O,8,FALSE)</f>
        <v>0.30299999999999999</v>
      </c>
      <c r="J766" s="31">
        <f>VLOOKUP($C766,'Four Factors - Road'!$B:$O,9,FALSE)/100</f>
        <v>0.129</v>
      </c>
      <c r="K766" s="31">
        <f>VLOOKUP($C766,'Four Factors - Road'!$B:$O,10,FALSE)/100</f>
        <v>0.21299999999999999</v>
      </c>
      <c r="L766" s="31">
        <f>VLOOKUP($C766,'Four Factors - Road'!$B:$O,11,FALSE)/100</f>
        <v>0.52200000000000002</v>
      </c>
      <c r="M766" s="31">
        <f>VLOOKUP($C766,'Four Factors - Road'!$B:$O,12,FALSE)</f>
        <v>0.28000000000000003</v>
      </c>
      <c r="N766" s="31">
        <f>VLOOKUP($C766,'Four Factors - Road'!$B:$O,13,FALSE)/100</f>
        <v>0.12300000000000001</v>
      </c>
      <c r="O766" s="31">
        <f>VLOOKUP($C766,'Four Factors - Road'!$B:$O,14,FALSE)/100</f>
        <v>0.22800000000000001</v>
      </c>
      <c r="P766" s="17">
        <f>VLOOKUP($C766,'Advanced - Road'!B:T,18,FALSE)</f>
        <v>98.29</v>
      </c>
      <c r="Q766" s="17">
        <f>(P766+'Advanced - Road'!$S$33)/2</f>
        <v>98.534904671115356</v>
      </c>
      <c r="R766" s="31">
        <f t="shared" ref="R766" si="7387">AVERAGE(H766,L767)</f>
        <v>0.50900000000000001</v>
      </c>
      <c r="S766" s="31">
        <f t="shared" ref="S766" si="7388">AVERAGE(I766,M767)</f>
        <v>0.307</v>
      </c>
      <c r="T766" s="31">
        <f t="shared" ref="T766" si="7389">AVERAGE(J766,N767)</f>
        <v>0.13600000000000001</v>
      </c>
      <c r="U766" s="31">
        <f t="shared" ref="U766" si="7390">AVERAGE(K766,O767)</f>
        <v>0.22249999999999998</v>
      </c>
      <c r="V766" s="17">
        <f>Q766*Q767/'Advanced - Home'!$S$33</f>
        <v>99.489725839235206</v>
      </c>
      <c r="W766" s="17">
        <f t="shared" ref="W766" si="7391">AVERAGE(V766:V767)</f>
        <v>99.487651936838603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-1</v>
      </c>
      <c r="AA766" s="19">
        <f t="shared" ref="AA766" si="7393">Y766+Y767</f>
        <v>217</v>
      </c>
      <c r="AB766" s="4">
        <f t="shared" ref="AB766" si="7394">D766-Z766</f>
        <v>1</v>
      </c>
      <c r="AC766" s="4">
        <f t="shared" ref="AC766" si="7395">AA766-E766</f>
        <v>217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0.50900000000000001</v>
      </c>
      <c r="I767" s="31">
        <f>VLOOKUP($C767,'Four Factors - Home'!$B:$O,8,FALSE)</f>
        <v>0.26500000000000001</v>
      </c>
      <c r="J767" s="31">
        <f>VLOOKUP($C767,'Four Factors - Home'!$B:$O,9,FALSE)/100</f>
        <v>0.16500000000000001</v>
      </c>
      <c r="K767" s="31">
        <f>VLOOKUP($C767,'Four Factors - Home'!$B:$O,10,FALSE)/100</f>
        <v>0.217</v>
      </c>
      <c r="L767" s="31">
        <f>VLOOKUP($C767,'Four Factors - Home'!$B:$O,11,FALSE)/100</f>
        <v>0.49299999999999999</v>
      </c>
      <c r="M767" s="31">
        <f>VLOOKUP($C767,'Four Factors - Home'!$B:$O,12,FALSE)</f>
        <v>0.311</v>
      </c>
      <c r="N767" s="31">
        <f>VLOOKUP($C767,'Four Factors - Home'!$B:$O,13,FALSE)/100</f>
        <v>0.14300000000000002</v>
      </c>
      <c r="O767" s="31">
        <f>VLOOKUP($C767,'Four Factors - Home'!$B:$O,14,FALSE)/100</f>
        <v>0.23199999999999998</v>
      </c>
      <c r="P767" s="17">
        <f>VLOOKUP($C767,'Advanced - Home'!B:T,18,FALSE)</f>
        <v>100.69</v>
      </c>
      <c r="Q767" s="17">
        <f>(P767+'Advanced - Home'!$S$33)/2</f>
        <v>99.732845567206851</v>
      </c>
      <c r="R767" s="31">
        <f t="shared" ref="R767" si="7399">AVERAGE(H767,L766)</f>
        <v>0.51550000000000007</v>
      </c>
      <c r="S767" s="31">
        <f t="shared" ref="S767" si="7400">AVERAGE(I767,M766)</f>
        <v>0.27250000000000002</v>
      </c>
      <c r="T767" s="31">
        <f t="shared" ref="T767" si="7401">AVERAGE(J767,N766)</f>
        <v>0.14400000000000002</v>
      </c>
      <c r="U767" s="31">
        <f t="shared" ref="U767" si="7402">AVERAGE(K767,O766)</f>
        <v>0.2225</v>
      </c>
      <c r="V767" s="17">
        <f>Q767*Q766/'Advanced - Road'!$S$33</f>
        <v>99.485578034442014</v>
      </c>
      <c r="W767" s="17">
        <f t="shared" ref="W767" si="7403">W766</f>
        <v>99.487651936838603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108</v>
      </c>
      <c r="Z767" s="19">
        <f t="shared" ref="Z767" si="7404">-Z766</f>
        <v>1</v>
      </c>
      <c r="AA767" s="19">
        <f t="shared" ref="AA767" si="7405">AA766</f>
        <v>217</v>
      </c>
      <c r="AB767" s="4"/>
      <c r="AC767" s="4"/>
      <c r="AD767" s="4">
        <f t="shared" si="7075"/>
        <v>108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0.52500000000000002</v>
      </c>
      <c r="I768" s="32">
        <f>VLOOKUP($C768,'Four Factors - Road'!$B:$O,8,FALSE)</f>
        <v>0.30299999999999999</v>
      </c>
      <c r="J768" s="32">
        <f>VLOOKUP($C768,'Four Factors - Road'!$B:$O,9,FALSE)/100</f>
        <v>0.129</v>
      </c>
      <c r="K768" s="32">
        <f>VLOOKUP($C768,'Four Factors - Road'!$B:$O,10,FALSE)/100</f>
        <v>0.21299999999999999</v>
      </c>
      <c r="L768" s="32">
        <f>VLOOKUP($C768,'Four Factors - Road'!$B:$O,11,FALSE)/100</f>
        <v>0.52200000000000002</v>
      </c>
      <c r="M768" s="32">
        <f>VLOOKUP($C768,'Four Factors - Road'!$B:$O,12,FALSE)</f>
        <v>0.28000000000000003</v>
      </c>
      <c r="N768" s="32">
        <f>VLOOKUP($C768,'Four Factors - Road'!$B:$O,13,FALSE)/100</f>
        <v>0.12300000000000001</v>
      </c>
      <c r="O768" s="32">
        <f>VLOOKUP($C768,'Four Factors - Road'!$B:$O,14,FALSE)/100</f>
        <v>0.22800000000000001</v>
      </c>
      <c r="P768" s="21">
        <f>VLOOKUP($C768,'Advanced - Road'!B:T,18,FALSE)</f>
        <v>98.29</v>
      </c>
      <c r="Q768" s="21">
        <f>(P768+'Advanced - Road'!$S$33)/2</f>
        <v>98.534904671115356</v>
      </c>
      <c r="R768" s="32">
        <f t="shared" ref="R768" si="7407">AVERAGE(H768,L769)</f>
        <v>0.51950000000000007</v>
      </c>
      <c r="S768" s="32">
        <f t="shared" ref="S768" si="7408">AVERAGE(I768,M769)</f>
        <v>0.32</v>
      </c>
      <c r="T768" s="32">
        <f t="shared" ref="T768" si="7409">AVERAGE(J768,N769)</f>
        <v>0.13600000000000001</v>
      </c>
      <c r="U768" s="32">
        <f t="shared" ref="U768" si="7410">AVERAGE(K768,O769)</f>
        <v>0.217</v>
      </c>
      <c r="V768" s="21">
        <f>Q768*Q769/'Advanced - Home'!$S$33</f>
        <v>100.51222718676267</v>
      </c>
      <c r="W768" s="21">
        <f t="shared" ref="W768" si="7411">AVERAGE(V768:V769)</f>
        <v>100.51013196992403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0.49700000000000005</v>
      </c>
      <c r="I769" s="32">
        <f>VLOOKUP($C769,'Four Factors - Home'!$B:$O,8,FALSE)</f>
        <v>0.29599999999999999</v>
      </c>
      <c r="J769" s="32">
        <f>VLOOKUP($C769,'Four Factors - Home'!$B:$O,9,FALSE)/100</f>
        <v>0.151</v>
      </c>
      <c r="K769" s="32">
        <f>VLOOKUP($C769,'Four Factors - Home'!$B:$O,10,FALSE)/100</f>
        <v>0.26500000000000001</v>
      </c>
      <c r="L769" s="32">
        <f>VLOOKUP($C769,'Four Factors - Home'!$B:$O,11,FALSE)/100</f>
        <v>0.51400000000000001</v>
      </c>
      <c r="M769" s="32">
        <f>VLOOKUP($C769,'Four Factors - Home'!$B:$O,12,FALSE)</f>
        <v>0.33700000000000002</v>
      </c>
      <c r="N769" s="32">
        <f>VLOOKUP($C769,'Four Factors - Home'!$B:$O,13,FALSE)/100</f>
        <v>0.14300000000000002</v>
      </c>
      <c r="O769" s="32">
        <f>VLOOKUP($C769,'Four Factors - Home'!$B:$O,14,FALSE)/100</f>
        <v>0.221</v>
      </c>
      <c r="P769" s="21">
        <f>VLOOKUP($C769,'Advanced - Home'!B:T,18,FALSE)</f>
        <v>102.74</v>
      </c>
      <c r="Q769" s="21">
        <f>(P769+'Advanced - Home'!$S$33)/2</f>
        <v>100.75784556720686</v>
      </c>
      <c r="R769" s="32">
        <f t="shared" ref="R769" si="7419">AVERAGE(H769,L768)</f>
        <v>0.50950000000000006</v>
      </c>
      <c r="S769" s="32">
        <f t="shared" ref="S769" si="7420">AVERAGE(I769,M768)</f>
        <v>0.28800000000000003</v>
      </c>
      <c r="T769" s="32">
        <f t="shared" ref="T769" si="7421">AVERAGE(J769,N768)</f>
        <v>0.13700000000000001</v>
      </c>
      <c r="U769" s="32">
        <f t="shared" ref="U769" si="7422">AVERAGE(K769,O768)</f>
        <v>0.2465</v>
      </c>
      <c r="V769" s="21">
        <f>Q769*Q768/'Advanced - Road'!$S$33</f>
        <v>100.50803675308539</v>
      </c>
      <c r="W769" s="21">
        <f t="shared" ref="W769" si="7423">W768</f>
        <v>100.51013196992403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0.52500000000000002</v>
      </c>
      <c r="I770" s="31">
        <f>VLOOKUP($C770,'Four Factors - Road'!$B:$O,8,FALSE)</f>
        <v>0.30299999999999999</v>
      </c>
      <c r="J770" s="31">
        <f>VLOOKUP($C770,'Four Factors - Road'!$B:$O,9,FALSE)/100</f>
        <v>0.129</v>
      </c>
      <c r="K770" s="31">
        <f>VLOOKUP($C770,'Four Factors - Road'!$B:$O,10,FALSE)/100</f>
        <v>0.21299999999999999</v>
      </c>
      <c r="L770" s="31">
        <f>VLOOKUP($C770,'Four Factors - Road'!$B:$O,11,FALSE)/100</f>
        <v>0.52200000000000002</v>
      </c>
      <c r="M770" s="31">
        <f>VLOOKUP($C770,'Four Factors - Road'!$B:$O,12,FALSE)</f>
        <v>0.28000000000000003</v>
      </c>
      <c r="N770" s="31">
        <f>VLOOKUP($C770,'Four Factors - Road'!$B:$O,13,FALSE)/100</f>
        <v>0.12300000000000001</v>
      </c>
      <c r="O770" s="31">
        <f>VLOOKUP($C770,'Four Factors - Road'!$B:$O,14,FALSE)/100</f>
        <v>0.22800000000000001</v>
      </c>
      <c r="P770" s="17">
        <f>VLOOKUP($C770,'Advanced - Road'!B:T,18,FALSE)</f>
        <v>98.29</v>
      </c>
      <c r="Q770" s="17">
        <f>(P770+'Advanced - Road'!$S$33)/2</f>
        <v>98.534904671115356</v>
      </c>
      <c r="R770" s="31">
        <f t="shared" ref="R770" si="7427">AVERAGE(H770,L771)</f>
        <v>0.51649999999999996</v>
      </c>
      <c r="S770" s="31">
        <f t="shared" ref="S770" si="7428">AVERAGE(I770,M771)</f>
        <v>0.3095</v>
      </c>
      <c r="T770" s="31">
        <f t="shared" ref="T770" si="7429">AVERAGE(J770,N771)</f>
        <v>0.1295</v>
      </c>
      <c r="U770" s="31">
        <f t="shared" ref="U770" si="7430">AVERAGE(K770,O771)</f>
        <v>0.2205</v>
      </c>
      <c r="V770" s="17">
        <f>Q770*Q771/'Advanced - Home'!$S$33</f>
        <v>98.641797892505124</v>
      </c>
      <c r="W770" s="17">
        <f t="shared" ref="W770" si="7431">AVERAGE(V770:V771)</f>
        <v>98.639741665499486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1</v>
      </c>
      <c r="AA770" s="19">
        <f t="shared" ref="AA770" si="7433">Y770+Y771</f>
        <v>221</v>
      </c>
      <c r="AB770" s="4">
        <f t="shared" ref="AB770" si="7434">D770-Z770</f>
        <v>-1</v>
      </c>
      <c r="AC770" s="4">
        <f t="shared" ref="AC770" si="7435">AA770-E770</f>
        <v>221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0.13600000000000001</v>
      </c>
      <c r="K771" s="31">
        <f>VLOOKUP($C771,'Four Factors - Home'!$B:$O,10,FALSE)/100</f>
        <v>0.23100000000000001</v>
      </c>
      <c r="L771" s="31">
        <f>VLOOKUP($C771,'Four Factors - Home'!$B:$O,11,FALSE)/100</f>
        <v>0.50800000000000001</v>
      </c>
      <c r="M771" s="31">
        <f>VLOOKUP($C771,'Four Factors - Home'!$B:$O,12,FALSE)</f>
        <v>0.316</v>
      </c>
      <c r="N771" s="31">
        <f>VLOOKUP($C771,'Four Factors - Home'!$B:$O,13,FALSE)/100</f>
        <v>0.13</v>
      </c>
      <c r="O771" s="31">
        <f>VLOOKUP($C771,'Four Factors - Home'!$B:$O,14,FALSE)/100</f>
        <v>0.22800000000000001</v>
      </c>
      <c r="P771" s="17">
        <f>VLOOKUP($C771,'Advanced - Home'!B:T,18,FALSE)</f>
        <v>98.99</v>
      </c>
      <c r="Q771" s="17">
        <f>(P771+'Advanced - Home'!$S$33)/2</f>
        <v>98.882845567206857</v>
      </c>
      <c r="R771" s="31">
        <f t="shared" ref="R771" si="7439">AVERAGE(H771,L770)</f>
        <v>0.52649999999999997</v>
      </c>
      <c r="S771" s="31">
        <f t="shared" ref="S771" si="7440">AVERAGE(I771,M770)</f>
        <v>0.27350000000000002</v>
      </c>
      <c r="T771" s="31">
        <f t="shared" ref="T771" si="7441">AVERAGE(J771,N770)</f>
        <v>0.1295</v>
      </c>
      <c r="U771" s="31">
        <f t="shared" ref="U771" si="7442">AVERAGE(K771,O770)</f>
        <v>0.22950000000000001</v>
      </c>
      <c r="V771" s="17">
        <f>Q771*Q770/'Advanced - Road'!$S$33</f>
        <v>98.637685438493847</v>
      </c>
      <c r="W771" s="17">
        <f t="shared" ref="W771" si="7443">W770</f>
        <v>98.639741665499486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111</v>
      </c>
      <c r="Z771" s="19">
        <f t="shared" ref="Z771" si="7444">-Z770</f>
        <v>-1</v>
      </c>
      <c r="AA771" s="19">
        <f t="shared" ref="AA771" si="7445">AA770</f>
        <v>221</v>
      </c>
      <c r="AB771" s="4"/>
      <c r="AC771" s="4"/>
      <c r="AD771" s="4">
        <f t="shared" si="7075"/>
        <v>111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0.52500000000000002</v>
      </c>
      <c r="I772" s="32">
        <f>VLOOKUP($C772,'Four Factors - Road'!$B:$O,8,FALSE)</f>
        <v>0.30299999999999999</v>
      </c>
      <c r="J772" s="32">
        <f>VLOOKUP($C772,'Four Factors - Road'!$B:$O,9,FALSE)/100</f>
        <v>0.129</v>
      </c>
      <c r="K772" s="32">
        <f>VLOOKUP($C772,'Four Factors - Road'!$B:$O,10,FALSE)/100</f>
        <v>0.21299999999999999</v>
      </c>
      <c r="L772" s="32">
        <f>VLOOKUP($C772,'Four Factors - Road'!$B:$O,11,FALSE)/100</f>
        <v>0.52200000000000002</v>
      </c>
      <c r="M772" s="32">
        <f>VLOOKUP($C772,'Four Factors - Road'!$B:$O,12,FALSE)</f>
        <v>0.28000000000000003</v>
      </c>
      <c r="N772" s="32">
        <f>VLOOKUP($C772,'Four Factors - Road'!$B:$O,13,FALSE)/100</f>
        <v>0.12300000000000001</v>
      </c>
      <c r="O772" s="32">
        <f>VLOOKUP($C772,'Four Factors - Road'!$B:$O,14,FALSE)/100</f>
        <v>0.22800000000000001</v>
      </c>
      <c r="P772" s="21">
        <f>VLOOKUP($C772,'Advanced - Road'!B:T,18,FALSE)</f>
        <v>98.29</v>
      </c>
      <c r="Q772" s="21">
        <f>(P772+'Advanced - Road'!$S$33)/2</f>
        <v>98.534904671115356</v>
      </c>
      <c r="R772" s="32">
        <f t="shared" ref="R772" si="7447">AVERAGE(H772,L773)</f>
        <v>0.52600000000000002</v>
      </c>
      <c r="S772" s="32">
        <f t="shared" ref="S772" si="7448">AVERAGE(I772,M773)</f>
        <v>0.29799999999999999</v>
      </c>
      <c r="T772" s="32">
        <f t="shared" ref="T772" si="7449">AVERAGE(J772,N773)</f>
        <v>0.13600000000000001</v>
      </c>
      <c r="U772" s="32">
        <f t="shared" ref="U772" si="7450">AVERAGE(K772,O773)</f>
        <v>0.22099999999999997</v>
      </c>
      <c r="V772" s="21">
        <f>Q772*Q773/'Advanced - Home'!$S$33</f>
        <v>98.018321461085961</v>
      </c>
      <c r="W772" s="21">
        <f t="shared" ref="W772" si="7451">AVERAGE(V772:V773)</f>
        <v>98.016278230691313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0.52900000000000003</v>
      </c>
      <c r="I773" s="32">
        <f>VLOOKUP($C773,'Four Factors - Home'!$B:$O,8,FALSE)</f>
        <v>0.29299999999999998</v>
      </c>
      <c r="J773" s="32">
        <f>VLOOKUP($C773,'Four Factors - Home'!$B:$O,9,FALSE)/100</f>
        <v>0.154</v>
      </c>
      <c r="K773" s="32">
        <f>VLOOKUP($C773,'Four Factors - Home'!$B:$O,10,FALSE)/100</f>
        <v>0.20300000000000001</v>
      </c>
      <c r="L773" s="32">
        <f>VLOOKUP($C773,'Four Factors - Home'!$B:$O,11,FALSE)/100</f>
        <v>0.52700000000000002</v>
      </c>
      <c r="M773" s="32">
        <f>VLOOKUP($C773,'Four Factors - Home'!$B:$O,12,FALSE)</f>
        <v>0.29299999999999998</v>
      </c>
      <c r="N773" s="32">
        <f>VLOOKUP($C773,'Four Factors - Home'!$B:$O,13,FALSE)/100</f>
        <v>0.14300000000000002</v>
      </c>
      <c r="O773" s="32">
        <f>VLOOKUP($C773,'Four Factors - Home'!$B:$O,14,FALSE)/100</f>
        <v>0.22899999999999998</v>
      </c>
      <c r="P773" s="21">
        <f>VLOOKUP($C773,'Advanced - Home'!B:T,18,FALSE)</f>
        <v>97.74</v>
      </c>
      <c r="Q773" s="21">
        <f>(P773+'Advanced - Home'!$S$33)/2</f>
        <v>98.257845567206857</v>
      </c>
      <c r="R773" s="32">
        <f t="shared" ref="R773" si="7459">AVERAGE(H773,L772)</f>
        <v>0.52550000000000008</v>
      </c>
      <c r="S773" s="32">
        <f t="shared" ref="S773" si="7460">AVERAGE(I773,M772)</f>
        <v>0.28649999999999998</v>
      </c>
      <c r="T773" s="32">
        <f t="shared" ref="T773" si="7461">AVERAGE(J773,N772)</f>
        <v>0.13850000000000001</v>
      </c>
      <c r="U773" s="32">
        <f t="shared" ref="U773" si="7462">AVERAGE(K773,O772)</f>
        <v>0.21550000000000002</v>
      </c>
      <c r="V773" s="21">
        <f>Q773*Q772/'Advanced - Road'!$S$33</f>
        <v>98.014235000296679</v>
      </c>
      <c r="W773" s="21">
        <f t="shared" ref="W773" si="7463">W772</f>
        <v>98.016278230691313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0.52500000000000002</v>
      </c>
      <c r="I774" s="31">
        <f>VLOOKUP($C774,'Four Factors - Road'!$B:$O,8,FALSE)</f>
        <v>0.30299999999999999</v>
      </c>
      <c r="J774" s="31">
        <f>VLOOKUP($C774,'Four Factors - Road'!$B:$O,9,FALSE)/100</f>
        <v>0.129</v>
      </c>
      <c r="K774" s="31">
        <f>VLOOKUP($C774,'Four Factors - Road'!$B:$O,10,FALSE)/100</f>
        <v>0.21299999999999999</v>
      </c>
      <c r="L774" s="31">
        <f>VLOOKUP($C774,'Four Factors - Road'!$B:$O,11,FALSE)/100</f>
        <v>0.52200000000000002</v>
      </c>
      <c r="M774" s="31">
        <f>VLOOKUP($C774,'Four Factors - Road'!$B:$O,12,FALSE)</f>
        <v>0.28000000000000003</v>
      </c>
      <c r="N774" s="31">
        <f>VLOOKUP($C774,'Four Factors - Road'!$B:$O,13,FALSE)/100</f>
        <v>0.12300000000000001</v>
      </c>
      <c r="O774" s="31">
        <f>VLOOKUP($C774,'Four Factors - Road'!$B:$O,14,FALSE)/100</f>
        <v>0.22800000000000001</v>
      </c>
      <c r="P774" s="17">
        <f>VLOOKUP($C774,'Advanced - Road'!B:T,18,FALSE)</f>
        <v>98.29</v>
      </c>
      <c r="Q774" s="17">
        <f>(P774+'Advanced - Road'!$S$33)/2</f>
        <v>98.534904671115356</v>
      </c>
      <c r="R774" s="31">
        <f t="shared" ref="R774" si="7467">AVERAGE(H774,L775)</f>
        <v>0.50700000000000001</v>
      </c>
      <c r="S774" s="31">
        <f t="shared" ref="S774" si="7468">AVERAGE(I774,M775)</f>
        <v>0.27800000000000002</v>
      </c>
      <c r="T774" s="31">
        <f t="shared" ref="T774" si="7469">AVERAGE(J774,N775)</f>
        <v>0.13950000000000001</v>
      </c>
      <c r="U774" s="31">
        <f t="shared" ref="U774" si="7470">AVERAGE(K774,O775)</f>
        <v>0.2135</v>
      </c>
      <c r="V774" s="17">
        <f>Q774*Q775/'Advanced - Home'!$S$33</f>
        <v>97.878662740448064</v>
      </c>
      <c r="W774" s="17">
        <f t="shared" ref="W774" si="7471">AVERAGE(V774:V775)</f>
        <v>97.876622421294286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0.53500000000000003</v>
      </c>
      <c r="I775" s="31">
        <f>VLOOKUP($C775,'Four Factors - Home'!$B:$O,8,FALSE)</f>
        <v>0.28199999999999997</v>
      </c>
      <c r="J775" s="31">
        <f>VLOOKUP($C775,'Four Factors - Home'!$B:$O,9,FALSE)/100</f>
        <v>0.13900000000000001</v>
      </c>
      <c r="K775" s="31">
        <f>VLOOKUP($C775,'Four Factors - Home'!$B:$O,10,FALSE)/100</f>
        <v>0.22500000000000001</v>
      </c>
      <c r="L775" s="31">
        <f>VLOOKUP($C775,'Four Factors - Home'!$B:$O,11,FALSE)/100</f>
        <v>0.48899999999999999</v>
      </c>
      <c r="M775" s="31">
        <f>VLOOKUP($C775,'Four Factors - Home'!$B:$O,12,FALSE)</f>
        <v>0.253</v>
      </c>
      <c r="N775" s="31">
        <f>VLOOKUP($C775,'Four Factors - Home'!$B:$O,13,FALSE)/100</f>
        <v>0.15</v>
      </c>
      <c r="O775" s="31">
        <f>VLOOKUP($C775,'Four Factors - Home'!$B:$O,14,FALSE)/100</f>
        <v>0.214</v>
      </c>
      <c r="P775" s="17">
        <f>VLOOKUP($C775,'Advanced - Home'!B:T,18,FALSE)</f>
        <v>97.46</v>
      </c>
      <c r="Q775" s="17">
        <f>(P775+'Advanced - Home'!$S$33)/2</f>
        <v>98.117845567206857</v>
      </c>
      <c r="R775" s="31">
        <f t="shared" ref="R775" si="7479">AVERAGE(H775,L774)</f>
        <v>0.52849999999999997</v>
      </c>
      <c r="S775" s="31">
        <f t="shared" ref="S775" si="7480">AVERAGE(I775,M774)</f>
        <v>0.28100000000000003</v>
      </c>
      <c r="T775" s="31">
        <f t="shared" ref="T775" si="7481">AVERAGE(J775,N774)</f>
        <v>0.13100000000000001</v>
      </c>
      <c r="U775" s="31">
        <f t="shared" ref="U775" si="7482">AVERAGE(K775,O774)</f>
        <v>0.22650000000000001</v>
      </c>
      <c r="V775" s="17">
        <f>Q775*Q774/'Advanced - Road'!$S$33</f>
        <v>97.874582102140522</v>
      </c>
      <c r="W775" s="17">
        <f t="shared" ref="W775" si="7483">W774</f>
        <v>97.876622421294286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0.52500000000000002</v>
      </c>
      <c r="I776" s="32">
        <f>VLOOKUP($C776,'Four Factors - Road'!$B:$O,8,FALSE)</f>
        <v>0.30299999999999999</v>
      </c>
      <c r="J776" s="32">
        <f>VLOOKUP($C776,'Four Factors - Road'!$B:$O,9,FALSE)/100</f>
        <v>0.129</v>
      </c>
      <c r="K776" s="32">
        <f>VLOOKUP($C776,'Four Factors - Road'!$B:$O,10,FALSE)/100</f>
        <v>0.21299999999999999</v>
      </c>
      <c r="L776" s="32">
        <f>VLOOKUP($C776,'Four Factors - Road'!$B:$O,11,FALSE)/100</f>
        <v>0.52200000000000002</v>
      </c>
      <c r="M776" s="32">
        <f>VLOOKUP($C776,'Four Factors - Road'!$B:$O,12,FALSE)</f>
        <v>0.28000000000000003</v>
      </c>
      <c r="N776" s="32">
        <f>VLOOKUP($C776,'Four Factors - Road'!$B:$O,13,FALSE)/100</f>
        <v>0.12300000000000001</v>
      </c>
      <c r="O776" s="32">
        <f>VLOOKUP($C776,'Four Factors - Road'!$B:$O,14,FALSE)/100</f>
        <v>0.22800000000000001</v>
      </c>
      <c r="P776" s="21">
        <f>VLOOKUP($C776,'Advanced - Road'!B:T,18,FALSE)</f>
        <v>98.29</v>
      </c>
      <c r="Q776" s="21">
        <f>(P776+'Advanced - Road'!$S$33)/2</f>
        <v>98.534904671115356</v>
      </c>
      <c r="R776" s="32">
        <f t="shared" ref="R776" si="7487">AVERAGE(H776,L777)</f>
        <v>0.51400000000000001</v>
      </c>
      <c r="S776" s="32">
        <f t="shared" ref="S776" si="7488">AVERAGE(I776,M777)</f>
        <v>0.28600000000000003</v>
      </c>
      <c r="T776" s="32">
        <f t="shared" ref="T776" si="7489">AVERAGE(J776,N777)</f>
        <v>0.13550000000000001</v>
      </c>
      <c r="U776" s="32">
        <f t="shared" ref="U776" si="7490">AVERAGE(K776,O777)</f>
        <v>0.22599999999999998</v>
      </c>
      <c r="V776" s="21">
        <f>Q776*Q777/'Advanced - Home'!$S$33</f>
        <v>97.898613986253466</v>
      </c>
      <c r="W776" s="21">
        <f t="shared" ref="W776" si="7491">AVERAGE(V776:V777)</f>
        <v>97.896573251208139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</v>
      </c>
      <c r="J777" s="32">
        <f>VLOOKUP($C777,'Four Factors - Home'!$B:$O,9,FALSE)/100</f>
        <v>0.129</v>
      </c>
      <c r="K777" s="32">
        <f>VLOOKUP($C777,'Four Factors - Home'!$B:$O,10,FALSE)/100</f>
        <v>0.26700000000000002</v>
      </c>
      <c r="L777" s="32">
        <f>VLOOKUP($C777,'Four Factors - Home'!$B:$O,11,FALSE)/100</f>
        <v>0.503</v>
      </c>
      <c r="M777" s="32">
        <f>VLOOKUP($C777,'Four Factors - Home'!$B:$O,12,FALSE)</f>
        <v>0.26900000000000002</v>
      </c>
      <c r="N777" s="32">
        <f>VLOOKUP($C777,'Four Factors - Home'!$B:$O,13,FALSE)/100</f>
        <v>0.14199999999999999</v>
      </c>
      <c r="O777" s="32">
        <f>VLOOKUP($C777,'Four Factors - Home'!$B:$O,14,FALSE)/100</f>
        <v>0.23899999999999999</v>
      </c>
      <c r="P777" s="21">
        <f>VLOOKUP($C777,'Advanced - Home'!B:T,18,FALSE)</f>
        <v>97.5</v>
      </c>
      <c r="Q777" s="21">
        <f>(P777+'Advanced - Home'!$S$33)/2</f>
        <v>98.137845567206853</v>
      </c>
      <c r="R777" s="32">
        <f t="shared" ref="R777" si="7499">AVERAGE(H777,L776)</f>
        <v>0.52400000000000002</v>
      </c>
      <c r="S777" s="32">
        <f t="shared" ref="S777" si="7500">AVERAGE(I777,M776)</f>
        <v>0.29500000000000004</v>
      </c>
      <c r="T777" s="32">
        <f t="shared" ref="T777" si="7501">AVERAGE(J777,N776)</f>
        <v>0.126</v>
      </c>
      <c r="U777" s="32">
        <f t="shared" ref="U777" si="7502">AVERAGE(K777,O776)</f>
        <v>0.2475</v>
      </c>
      <c r="V777" s="21">
        <f>Q777*Q776/'Advanced - Road'!$S$33</f>
        <v>97.894532516162812</v>
      </c>
      <c r="W777" s="21">
        <f t="shared" ref="W777" si="7503">W776</f>
        <v>97.896573251208139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0.52500000000000002</v>
      </c>
      <c r="I778" s="31">
        <f>VLOOKUP($C778,'Four Factors - Road'!$B:$O,8,FALSE)</f>
        <v>0.30299999999999999</v>
      </c>
      <c r="J778" s="31">
        <f>VLOOKUP($C778,'Four Factors - Road'!$B:$O,9,FALSE)/100</f>
        <v>0.129</v>
      </c>
      <c r="K778" s="31">
        <f>VLOOKUP($C778,'Four Factors - Road'!$B:$O,10,FALSE)/100</f>
        <v>0.21299999999999999</v>
      </c>
      <c r="L778" s="31">
        <f>VLOOKUP($C778,'Four Factors - Road'!$B:$O,11,FALSE)/100</f>
        <v>0.52200000000000002</v>
      </c>
      <c r="M778" s="31">
        <f>VLOOKUP($C778,'Four Factors - Road'!$B:$O,12,FALSE)</f>
        <v>0.28000000000000003</v>
      </c>
      <c r="N778" s="31">
        <f>VLOOKUP($C778,'Four Factors - Road'!$B:$O,13,FALSE)/100</f>
        <v>0.12300000000000001</v>
      </c>
      <c r="O778" s="31">
        <f>VLOOKUP($C778,'Four Factors - Road'!$B:$O,14,FALSE)/100</f>
        <v>0.22800000000000001</v>
      </c>
      <c r="P778" s="17">
        <f>VLOOKUP($C778,'Advanced - Road'!B:T,18,FALSE)</f>
        <v>98.29</v>
      </c>
      <c r="Q778" s="17">
        <f>(P778+'Advanced - Road'!$S$33)/2</f>
        <v>98.534904671115356</v>
      </c>
      <c r="R778" s="31">
        <f t="shared" ref="R778" si="7507">AVERAGE(H778,L779)</f>
        <v>0.50600000000000001</v>
      </c>
      <c r="S778" s="31">
        <f t="shared" ref="S778" si="7508">AVERAGE(I778,M779)</f>
        <v>0.27</v>
      </c>
      <c r="T778" s="31">
        <f t="shared" ref="T778" si="7509">AVERAGE(J778,N779)</f>
        <v>0.13150000000000001</v>
      </c>
      <c r="U778" s="31">
        <f t="shared" ref="U778" si="7510">AVERAGE(K778,O779)</f>
        <v>0.20950000000000002</v>
      </c>
      <c r="V778" s="17">
        <f>Q778*Q779/'Advanced - Home'!$S$33</f>
        <v>96.023196880544589</v>
      </c>
      <c r="W778" s="17">
        <f t="shared" ref="W778" si="7511">AVERAGE(V778:V779)</f>
        <v>96.021195239305158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0.52600000000000002</v>
      </c>
      <c r="I779" s="31">
        <f>VLOOKUP($C779,'Four Factors - Home'!$B:$O,8,FALSE)</f>
        <v>0.307</v>
      </c>
      <c r="J779" s="31">
        <f>VLOOKUP($C779,'Four Factors - Home'!$B:$O,9,FALSE)/100</f>
        <v>0.14499999999999999</v>
      </c>
      <c r="K779" s="31">
        <f>VLOOKUP($C779,'Four Factors - Home'!$B:$O,10,FALSE)/100</f>
        <v>0.217</v>
      </c>
      <c r="L779" s="31">
        <f>VLOOKUP($C779,'Four Factors - Home'!$B:$O,11,FALSE)/100</f>
        <v>0.48700000000000004</v>
      </c>
      <c r="M779" s="31">
        <f>VLOOKUP($C779,'Four Factors - Home'!$B:$O,12,FALSE)</f>
        <v>0.23699999999999999</v>
      </c>
      <c r="N779" s="31">
        <f>VLOOKUP($C779,'Four Factors - Home'!$B:$O,13,FALSE)/100</f>
        <v>0.13400000000000001</v>
      </c>
      <c r="O779" s="31">
        <f>VLOOKUP($C779,'Four Factors - Home'!$B:$O,14,FALSE)/100</f>
        <v>0.20600000000000002</v>
      </c>
      <c r="P779" s="17">
        <f>VLOOKUP($C779,'Advanced - Home'!B:T,18,FALSE)</f>
        <v>93.74</v>
      </c>
      <c r="Q779" s="17">
        <f>(P779+'Advanced - Home'!$S$33)/2</f>
        <v>96.257845567206857</v>
      </c>
      <c r="R779" s="31">
        <f t="shared" ref="R779" si="7519">AVERAGE(H779,L778)</f>
        <v>0.52400000000000002</v>
      </c>
      <c r="S779" s="31">
        <f t="shared" ref="S779" si="7520">AVERAGE(I779,M778)</f>
        <v>0.29349999999999998</v>
      </c>
      <c r="T779" s="31">
        <f t="shared" ref="T779" si="7521">AVERAGE(J779,N778)</f>
        <v>0.13400000000000001</v>
      </c>
      <c r="U779" s="31">
        <f t="shared" ref="U779" si="7522">AVERAGE(K779,O778)</f>
        <v>0.2225</v>
      </c>
      <c r="V779" s="17">
        <f>Q779*Q778/'Advanced - Road'!$S$33</f>
        <v>96.019193598065726</v>
      </c>
      <c r="W779" s="17">
        <f t="shared" ref="W779" si="7523">W778</f>
        <v>96.021195239305158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0.52500000000000002</v>
      </c>
      <c r="I780" s="32">
        <f>VLOOKUP($C780,'Four Factors - Road'!$B:$O,8,FALSE)</f>
        <v>0.30299999999999999</v>
      </c>
      <c r="J780" s="32">
        <f>VLOOKUP($C780,'Four Factors - Road'!$B:$O,9,FALSE)/100</f>
        <v>0.129</v>
      </c>
      <c r="K780" s="32">
        <f>VLOOKUP($C780,'Four Factors - Road'!$B:$O,10,FALSE)/100</f>
        <v>0.21299999999999999</v>
      </c>
      <c r="L780" s="32">
        <f>VLOOKUP($C780,'Four Factors - Road'!$B:$O,11,FALSE)/100</f>
        <v>0.52200000000000002</v>
      </c>
      <c r="M780" s="32">
        <f>VLOOKUP($C780,'Four Factors - Road'!$B:$O,12,FALSE)</f>
        <v>0.28000000000000003</v>
      </c>
      <c r="N780" s="32">
        <f>VLOOKUP($C780,'Four Factors - Road'!$B:$O,13,FALSE)/100</f>
        <v>0.12300000000000001</v>
      </c>
      <c r="O780" s="32">
        <f>VLOOKUP($C780,'Four Factors - Road'!$B:$O,14,FALSE)/100</f>
        <v>0.22800000000000001</v>
      </c>
      <c r="P780" s="21">
        <f>VLOOKUP($C780,'Advanced - Road'!B:T,18,FALSE)</f>
        <v>98.29</v>
      </c>
      <c r="Q780" s="21">
        <f>(P780+'Advanced - Road'!$S$33)/2</f>
        <v>98.534904671115356</v>
      </c>
      <c r="R780" s="32">
        <f t="shared" ref="R780" si="7527">AVERAGE(H780,L781)</f>
        <v>0.52200000000000002</v>
      </c>
      <c r="S780" s="32">
        <f t="shared" ref="S780" si="7528">AVERAGE(I780,M781)</f>
        <v>0.29649999999999999</v>
      </c>
      <c r="T780" s="32">
        <f t="shared" ref="T780" si="7529">AVERAGE(J780,N781)</f>
        <v>0.14550000000000002</v>
      </c>
      <c r="U780" s="32">
        <f t="shared" ref="U780" si="7530">AVERAGE(K780,O781)</f>
        <v>0.23399999999999999</v>
      </c>
      <c r="V780" s="21">
        <f>Q780*Q781/'Advanced - Home'!$S$33</f>
        <v>98.79143223604575</v>
      </c>
      <c r="W780" s="21">
        <f t="shared" ref="W780" si="7531">AVERAGE(V780:V781)</f>
        <v>98.789372889853468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0.25900000000000001</v>
      </c>
      <c r="J781" s="32">
        <f>VLOOKUP($C781,'Four Factors - Home'!$B:$O,9,FALSE)/100</f>
        <v>0.14699999999999999</v>
      </c>
      <c r="K781" s="32">
        <f>VLOOKUP($C781,'Four Factors - Home'!$B:$O,10,FALSE)/100</f>
        <v>0.25</v>
      </c>
      <c r="L781" s="32">
        <f>VLOOKUP($C781,'Four Factors - Home'!$B:$O,11,FALSE)/100</f>
        <v>0.51900000000000002</v>
      </c>
      <c r="M781" s="32">
        <f>VLOOKUP($C781,'Four Factors - Home'!$B:$O,12,FALSE)</f>
        <v>0.28999999999999998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0.255</v>
      </c>
      <c r="P781" s="21">
        <f>VLOOKUP($C781,'Advanced - Home'!B:T,18,FALSE)</f>
        <v>99.29</v>
      </c>
      <c r="Q781" s="21">
        <f>(P781+'Advanced - Home'!$S$33)/2</f>
        <v>99.032845567206863</v>
      </c>
      <c r="R781" s="32">
        <f t="shared" ref="R781" si="7539">AVERAGE(H781,L780)</f>
        <v>0.53100000000000003</v>
      </c>
      <c r="S781" s="32">
        <f t="shared" ref="S781" si="7540">AVERAGE(I781,M780)</f>
        <v>0.26950000000000002</v>
      </c>
      <c r="T781" s="32">
        <f t="shared" ref="T781" si="7541">AVERAGE(J781,N780)</f>
        <v>0.13500000000000001</v>
      </c>
      <c r="U781" s="32">
        <f t="shared" ref="U781" si="7542">AVERAGE(K781,O780)</f>
        <v>0.23899999999999999</v>
      </c>
      <c r="V781" s="21">
        <f>Q781*Q780/'Advanced - Road'!$S$33</f>
        <v>98.787313543661199</v>
      </c>
      <c r="W781" s="21">
        <f t="shared" ref="W781" si="7543">W780</f>
        <v>98.789372889853468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0.48299999999999998</v>
      </c>
      <c r="I782" s="31">
        <f>VLOOKUP($C782,'Four Factors - Road'!$B:$O,8,FALSE)</f>
        <v>0.25900000000000001</v>
      </c>
      <c r="J782" s="31">
        <f>VLOOKUP($C782,'Four Factors - Road'!$B:$O,9,FALSE)/100</f>
        <v>0.155</v>
      </c>
      <c r="K782" s="31">
        <f>VLOOKUP($C782,'Four Factors - Road'!$B:$O,10,FALSE)/100</f>
        <v>0.23800000000000002</v>
      </c>
      <c r="L782" s="31">
        <f>VLOOKUP($C782,'Four Factors - Road'!$B:$O,11,FALSE)/100</f>
        <v>0.54700000000000004</v>
      </c>
      <c r="M782" s="31">
        <f>VLOOKUP($C782,'Four Factors - Road'!$B:$O,12,FALSE)</f>
        <v>0.28499999999999998</v>
      </c>
      <c r="N782" s="31">
        <f>VLOOKUP($C782,'Four Factors - Road'!$B:$O,13,FALSE)/100</f>
        <v>0.14000000000000001</v>
      </c>
      <c r="O782" s="31">
        <f>VLOOKUP($C782,'Four Factors - Road'!$B:$O,14,FALSE)/100</f>
        <v>0.254</v>
      </c>
      <c r="P782" s="17">
        <f>VLOOKUP($C782,'Advanced - Road'!B:T,18,FALSE)</f>
        <v>101.6</v>
      </c>
      <c r="Q782" s="17">
        <f>(P782+'Advanced - Road'!$S$33)/2</f>
        <v>100.18990467111536</v>
      </c>
      <c r="R782" s="31">
        <f t="shared" ref="R782" si="7547">AVERAGE(H782,L783)</f>
        <v>0.503</v>
      </c>
      <c r="S782" s="31">
        <f t="shared" ref="S782" si="7548">AVERAGE(I782,M783)</f>
        <v>0.24099999999999999</v>
      </c>
      <c r="T782" s="31">
        <f t="shared" ref="T782" si="7549">AVERAGE(J782,N783)</f>
        <v>0.1575</v>
      </c>
      <c r="U782" s="31">
        <f t="shared" ref="U782" si="7550">AVERAGE(K782,O783)</f>
        <v>0.24299999999999999</v>
      </c>
      <c r="V782" s="17">
        <f>Q782*Q783/'Advanced - Home'!$S$33</f>
        <v>100.42031137043368</v>
      </c>
      <c r="W782" s="17">
        <f t="shared" ref="W782" si="7551">AVERAGE(V782:V783)</f>
        <v>100.41821806961632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105</v>
      </c>
      <c r="Z782" s="19">
        <f t="shared" ref="Z782" si="7552">Y783-Y782</f>
        <v>7</v>
      </c>
      <c r="AA782" s="19">
        <f t="shared" ref="AA782" si="7553">Y782+Y783</f>
        <v>217</v>
      </c>
      <c r="AB782" s="4">
        <f t="shared" ref="AB782" si="7554">D782-Z782</f>
        <v>-7</v>
      </c>
      <c r="AC782" s="4">
        <f t="shared" ref="AC782" si="7555">AA782-E782</f>
        <v>217</v>
      </c>
      <c r="AD782" s="4">
        <f t="shared" si="7075"/>
        <v>105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0.51200000000000001</v>
      </c>
      <c r="I783" s="31">
        <f>VLOOKUP($C783,'Four Factors - Home'!$B:$O,8,FALSE)</f>
        <v>0.30199999999999999</v>
      </c>
      <c r="J783" s="31">
        <f>VLOOKUP($C783,'Four Factors - Home'!$B:$O,9,FALSE)/100</f>
        <v>0.152</v>
      </c>
      <c r="K783" s="31">
        <f>VLOOKUP($C783,'Four Factors - Home'!$B:$O,10,FALSE)/100</f>
        <v>0.247</v>
      </c>
      <c r="L783" s="31">
        <f>VLOOKUP($C783,'Four Factors - Home'!$B:$O,11,FALSE)/100</f>
        <v>0.52300000000000002</v>
      </c>
      <c r="M783" s="31">
        <f>VLOOKUP($C783,'Four Factors - Home'!$B:$O,12,FALSE)</f>
        <v>0.223</v>
      </c>
      <c r="N783" s="31">
        <f>VLOOKUP($C783,'Four Factors - Home'!$B:$O,13,FALSE)/100</f>
        <v>0.16</v>
      </c>
      <c r="O783" s="31">
        <f>VLOOKUP($C783,'Four Factors - Home'!$B:$O,14,FALSE)/100</f>
        <v>0.248</v>
      </c>
      <c r="P783" s="17">
        <f>VLOOKUP($C783,'Advanced - Home'!B:T,18,FALSE)</f>
        <v>99.23</v>
      </c>
      <c r="Q783" s="17">
        <f>(P783+'Advanced - Home'!$S$33)/2</f>
        <v>99.002845567206862</v>
      </c>
      <c r="R783" s="31">
        <f t="shared" ref="R783" si="7559">AVERAGE(H783,L782)</f>
        <v>0.52950000000000008</v>
      </c>
      <c r="S783" s="31">
        <f t="shared" ref="S783" si="7560">AVERAGE(I783,M782)</f>
        <v>0.29349999999999998</v>
      </c>
      <c r="T783" s="31">
        <f t="shared" ref="T783" si="7561">AVERAGE(J783,N782)</f>
        <v>0.14600000000000002</v>
      </c>
      <c r="U783" s="31">
        <f t="shared" ref="U783" si="7562">AVERAGE(K783,O782)</f>
        <v>0.2505</v>
      </c>
      <c r="V783" s="17">
        <f>Q783*Q782/'Advanced - Road'!$S$33</f>
        <v>100.41612476879895</v>
      </c>
      <c r="W783" s="17">
        <f t="shared" ref="W783" si="7563">W782</f>
        <v>100.41821806961632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-7</v>
      </c>
      <c r="AA783" s="19">
        <f t="shared" ref="AA783" si="7565">AA782</f>
        <v>217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0.48299999999999998</v>
      </c>
      <c r="I784" s="32">
        <f>VLOOKUP($C784,'Four Factors - Road'!$B:$O,8,FALSE)</f>
        <v>0.25900000000000001</v>
      </c>
      <c r="J784" s="32">
        <f>VLOOKUP($C784,'Four Factors - Road'!$B:$O,9,FALSE)/100</f>
        <v>0.155</v>
      </c>
      <c r="K784" s="32">
        <f>VLOOKUP($C784,'Four Factors - Road'!$B:$O,10,FALSE)/100</f>
        <v>0.23800000000000002</v>
      </c>
      <c r="L784" s="32">
        <f>VLOOKUP($C784,'Four Factors - Road'!$B:$O,11,FALSE)/100</f>
        <v>0.54700000000000004</v>
      </c>
      <c r="M784" s="32">
        <f>VLOOKUP($C784,'Four Factors - Road'!$B:$O,12,FALSE)</f>
        <v>0.28499999999999998</v>
      </c>
      <c r="N784" s="32">
        <f>VLOOKUP($C784,'Four Factors - Road'!$B:$O,13,FALSE)/100</f>
        <v>0.14000000000000001</v>
      </c>
      <c r="O784" s="32">
        <f>VLOOKUP($C784,'Four Factors - Road'!$B:$O,14,FALSE)/100</f>
        <v>0.254</v>
      </c>
      <c r="P784" s="21">
        <f>VLOOKUP($C784,'Advanced - Road'!B:T,18,FALSE)</f>
        <v>101.6</v>
      </c>
      <c r="Q784" s="21">
        <f>(P784+'Advanced - Road'!$S$33)/2</f>
        <v>100.18990467111536</v>
      </c>
      <c r="R784" s="32">
        <f t="shared" ref="R784" si="7567">AVERAGE(H784,L785)</f>
        <v>0.4955</v>
      </c>
      <c r="S784" s="32">
        <f t="shared" ref="S784" si="7568">AVERAGE(I784,M785)</f>
        <v>0.26800000000000002</v>
      </c>
      <c r="T784" s="32">
        <f t="shared" ref="T784" si="7569">AVERAGE(J784,N785)</f>
        <v>0.14100000000000001</v>
      </c>
      <c r="U784" s="32">
        <f t="shared" ref="U784" si="7570">AVERAGE(K784,O785)</f>
        <v>0.24049999999999999</v>
      </c>
      <c r="V784" s="21">
        <f>Q784*Q785/'Advanced - Home'!$S$33</f>
        <v>102.26636908369528</v>
      </c>
      <c r="W784" s="21">
        <f t="shared" ref="W784" si="7571">AVERAGE(V784:V785)</f>
        <v>102.26423730108009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109</v>
      </c>
      <c r="Z784" s="23">
        <f t="shared" ref="Z784" si="7572">Y785-Y784</f>
        <v>2</v>
      </c>
      <c r="AA784" s="23">
        <f t="shared" ref="AA784" si="7573">Y784+Y785</f>
        <v>220</v>
      </c>
      <c r="AB784" s="22">
        <f t="shared" ref="AB784" si="7574">D784-Z784</f>
        <v>-2</v>
      </c>
      <c r="AC784" s="22">
        <f t="shared" ref="AC784" si="7575">AA784-E784</f>
        <v>220</v>
      </c>
      <c r="AD784" s="22">
        <f t="shared" si="7075"/>
        <v>109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0.499</v>
      </c>
      <c r="I785" s="32">
        <f>VLOOKUP($C785,'Four Factors - Home'!$B:$O,8,FALSE)</f>
        <v>0.28399999999999997</v>
      </c>
      <c r="J785" s="32">
        <f>VLOOKUP($C785,'Four Factors - Home'!$B:$O,9,FALSE)/100</f>
        <v>0.16600000000000001</v>
      </c>
      <c r="K785" s="32">
        <f>VLOOKUP($C785,'Four Factors - Home'!$B:$O,10,FALSE)/100</f>
        <v>0.20399999999999999</v>
      </c>
      <c r="L785" s="32">
        <f>VLOOKUP($C785,'Four Factors - Home'!$B:$O,11,FALSE)/100</f>
        <v>0.50800000000000001</v>
      </c>
      <c r="M785" s="32">
        <f>VLOOKUP($C785,'Four Factors - Home'!$B:$O,12,FALSE)</f>
        <v>0.27700000000000002</v>
      </c>
      <c r="N785" s="32">
        <f>VLOOKUP($C785,'Four Factors - Home'!$B:$O,13,FALSE)/100</f>
        <v>0.127</v>
      </c>
      <c r="O785" s="32">
        <f>VLOOKUP($C785,'Four Factors - Home'!$B:$O,14,FALSE)/100</f>
        <v>0.24299999999999999</v>
      </c>
      <c r="P785" s="21">
        <f>VLOOKUP($C785,'Advanced - Home'!B:T,18,FALSE)</f>
        <v>102.87</v>
      </c>
      <c r="Q785" s="21">
        <f>(P785+'Advanced - Home'!$S$33)/2</f>
        <v>100.82284556720685</v>
      </c>
      <c r="R785" s="32">
        <f t="shared" ref="R785" si="7579">AVERAGE(H785,L784)</f>
        <v>0.52300000000000002</v>
      </c>
      <c r="S785" s="32">
        <f t="shared" ref="S785" si="7580">AVERAGE(I785,M784)</f>
        <v>0.28449999999999998</v>
      </c>
      <c r="T785" s="32">
        <f t="shared" ref="T785" si="7581">AVERAGE(J785,N784)</f>
        <v>0.15300000000000002</v>
      </c>
      <c r="U785" s="32">
        <f t="shared" ref="U785" si="7582">AVERAGE(K785,O784)</f>
        <v>0.22899999999999998</v>
      </c>
      <c r="V785" s="21">
        <f>Q785*Q784/'Advanced - Road'!$S$33</f>
        <v>102.26210551846489</v>
      </c>
      <c r="W785" s="21">
        <f t="shared" ref="W785" si="7583">W784</f>
        <v>102.26423730108009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111</v>
      </c>
      <c r="Z785" s="23">
        <f t="shared" ref="Z785" si="7584">-Z784</f>
        <v>-2</v>
      </c>
      <c r="AA785" s="23">
        <f t="shared" ref="AA785" si="7585">AA784</f>
        <v>220</v>
      </c>
      <c r="AB785" s="22"/>
      <c r="AC785" s="22"/>
      <c r="AD785" s="22">
        <f t="shared" si="7075"/>
        <v>111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0.48299999999999998</v>
      </c>
      <c r="I786" s="31">
        <f>VLOOKUP($C786,'Four Factors - Road'!$B:$O,8,FALSE)</f>
        <v>0.25900000000000001</v>
      </c>
      <c r="J786" s="31">
        <f>VLOOKUP($C786,'Four Factors - Road'!$B:$O,9,FALSE)/100</f>
        <v>0.155</v>
      </c>
      <c r="K786" s="31">
        <f>VLOOKUP($C786,'Four Factors - Road'!$B:$O,10,FALSE)/100</f>
        <v>0.23800000000000002</v>
      </c>
      <c r="L786" s="31">
        <f>VLOOKUP($C786,'Four Factors - Road'!$B:$O,11,FALSE)/100</f>
        <v>0.54700000000000004</v>
      </c>
      <c r="M786" s="31">
        <f>VLOOKUP($C786,'Four Factors - Road'!$B:$O,12,FALSE)</f>
        <v>0.28499999999999998</v>
      </c>
      <c r="N786" s="31">
        <f>VLOOKUP($C786,'Four Factors - Road'!$B:$O,13,FALSE)/100</f>
        <v>0.14000000000000001</v>
      </c>
      <c r="O786" s="31">
        <f>VLOOKUP($C786,'Four Factors - Road'!$B:$O,14,FALSE)/100</f>
        <v>0.254</v>
      </c>
      <c r="P786" s="17">
        <f>VLOOKUP($C786,'Advanced - Road'!B:T,18,FALSE)</f>
        <v>101.6</v>
      </c>
      <c r="Q786" s="17">
        <f>(P786+'Advanced - Road'!$S$33)/2</f>
        <v>100.18990467111536</v>
      </c>
      <c r="R786" s="31">
        <f t="shared" ref="R786" si="7587">AVERAGE(H786,L787)</f>
        <v>0.49099999999999999</v>
      </c>
      <c r="S786" s="31">
        <f t="shared" ref="S786" si="7588">AVERAGE(I786,M787)</f>
        <v>0.25800000000000001</v>
      </c>
      <c r="T786" s="31">
        <f t="shared" ref="T786" si="7589">AVERAGE(J786,N787)</f>
        <v>0.14599999999999999</v>
      </c>
      <c r="U786" s="31">
        <f t="shared" ref="U786" si="7590">AVERAGE(K786,O787)</f>
        <v>0.2455</v>
      </c>
      <c r="V786" s="17">
        <f>Q786*Q787/'Advanced - Home'!$S$33</f>
        <v>100.64346120390486</v>
      </c>
      <c r="W786" s="17">
        <f t="shared" ref="W786" si="7591">AVERAGE(V786:V787)</f>
        <v>100.64136325144162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8</v>
      </c>
      <c r="AA786" s="19">
        <f t="shared" ref="AA786" si="7593">Y786+Y787</f>
        <v>220</v>
      </c>
      <c r="AB786" s="4">
        <f t="shared" ref="AB786" si="7594">D786-Z786</f>
        <v>-8</v>
      </c>
      <c r="AC786" s="4">
        <f t="shared" ref="AC786" si="7595">AA786-E786</f>
        <v>220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0.53100000000000003</v>
      </c>
      <c r="I787" s="31">
        <f>VLOOKUP($C787,'Four Factors - Home'!$B:$O,8,FALSE)</f>
        <v>0.26100000000000001</v>
      </c>
      <c r="J787" s="31">
        <f>VLOOKUP($C787,'Four Factors - Home'!$B:$O,9,FALSE)/100</f>
        <v>0.14000000000000001</v>
      </c>
      <c r="K787" s="31">
        <f>VLOOKUP($C787,'Four Factors - Home'!$B:$O,10,FALSE)/100</f>
        <v>0.22899999999999998</v>
      </c>
      <c r="L787" s="31">
        <f>VLOOKUP($C787,'Four Factors - Home'!$B:$O,11,FALSE)/100</f>
        <v>0.499</v>
      </c>
      <c r="M787" s="31">
        <f>VLOOKUP($C787,'Four Factors - Home'!$B:$O,12,FALSE)</f>
        <v>0.25700000000000001</v>
      </c>
      <c r="N787" s="31">
        <f>VLOOKUP($C787,'Four Factors - Home'!$B:$O,13,FALSE)/100</f>
        <v>0.13699999999999998</v>
      </c>
      <c r="O787" s="31">
        <f>VLOOKUP($C787,'Four Factors - Home'!$B:$O,14,FALSE)/100</f>
        <v>0.253</v>
      </c>
      <c r="P787" s="17">
        <f>VLOOKUP($C787,'Advanced - Home'!B:T,18,FALSE)</f>
        <v>99.67</v>
      </c>
      <c r="Q787" s="17">
        <f>(P787+'Advanced - Home'!$S$33)/2</f>
        <v>99.222845567206861</v>
      </c>
      <c r="R787" s="31">
        <f t="shared" ref="R787" si="7599">AVERAGE(H787,L786)</f>
        <v>0.53900000000000003</v>
      </c>
      <c r="S787" s="31">
        <f t="shared" ref="S787" si="7600">AVERAGE(I787,M786)</f>
        <v>0.27300000000000002</v>
      </c>
      <c r="T787" s="31">
        <f t="shared" ref="T787" si="7601">AVERAGE(J787,N786)</f>
        <v>0.14000000000000001</v>
      </c>
      <c r="U787" s="31">
        <f t="shared" ref="U787" si="7602">AVERAGE(K787,O786)</f>
        <v>0.24149999999999999</v>
      </c>
      <c r="V787" s="17">
        <f>Q787*Q786/'Advanced - Road'!$S$33</f>
        <v>100.63926529897836</v>
      </c>
      <c r="W787" s="17">
        <f t="shared" ref="W787" si="7603">W786</f>
        <v>100.64136325144162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114</v>
      </c>
      <c r="Z787" s="19">
        <f t="shared" ref="Z787" si="7604">-Z786</f>
        <v>-8</v>
      </c>
      <c r="AA787" s="19">
        <f t="shared" ref="AA787" si="7605">AA786</f>
        <v>220</v>
      </c>
      <c r="AB787" s="4"/>
      <c r="AC787" s="4"/>
      <c r="AD787" s="4">
        <f t="shared" si="7075"/>
        <v>114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0.48299999999999998</v>
      </c>
      <c r="I788" s="32">
        <f>VLOOKUP($C788,'Four Factors - Road'!$B:$O,8,FALSE)</f>
        <v>0.25900000000000001</v>
      </c>
      <c r="J788" s="32">
        <f>VLOOKUP($C788,'Four Factors - Road'!$B:$O,9,FALSE)/100</f>
        <v>0.155</v>
      </c>
      <c r="K788" s="32">
        <f>VLOOKUP($C788,'Four Factors - Road'!$B:$O,10,FALSE)/100</f>
        <v>0.23800000000000002</v>
      </c>
      <c r="L788" s="32">
        <f>VLOOKUP($C788,'Four Factors - Road'!$B:$O,11,FALSE)/100</f>
        <v>0.54700000000000004</v>
      </c>
      <c r="M788" s="32">
        <f>VLOOKUP($C788,'Four Factors - Road'!$B:$O,12,FALSE)</f>
        <v>0.28499999999999998</v>
      </c>
      <c r="N788" s="32">
        <f>VLOOKUP($C788,'Four Factors - Road'!$B:$O,13,FALSE)/100</f>
        <v>0.14000000000000001</v>
      </c>
      <c r="O788" s="32">
        <f>VLOOKUP($C788,'Four Factors - Road'!$B:$O,14,FALSE)/100</f>
        <v>0.254</v>
      </c>
      <c r="P788" s="21">
        <f>VLOOKUP($C788,'Advanced - Road'!B:T,18,FALSE)</f>
        <v>101.6</v>
      </c>
      <c r="Q788" s="21">
        <f>(P788+'Advanced - Road'!$S$33)/2</f>
        <v>100.18990467111536</v>
      </c>
      <c r="R788" s="32">
        <f t="shared" ref="R788" si="7607">AVERAGE(H788,L789)</f>
        <v>0.49349999999999999</v>
      </c>
      <c r="S788" s="32">
        <f t="shared" ref="S788" si="7608">AVERAGE(I788,M789)</f>
        <v>0.22850000000000001</v>
      </c>
      <c r="T788" s="32">
        <f t="shared" ref="T788" si="7609">AVERAGE(J788,N789)</f>
        <v>0.14300000000000002</v>
      </c>
      <c r="U788" s="32">
        <f t="shared" ref="U788" si="7610">AVERAGE(K788,O789)</f>
        <v>0.21800000000000003</v>
      </c>
      <c r="V788" s="21">
        <f>Q788*Q789/'Advanced - Home'!$S$33</f>
        <v>99.943582180745238</v>
      </c>
      <c r="W788" s="21">
        <f t="shared" ref="W788" si="7611">AVERAGE(V788:V789)</f>
        <v>99.941498817535006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10</v>
      </c>
      <c r="AA788" s="23">
        <f t="shared" ref="AA788" si="7613">Y788+Y789</f>
        <v>216</v>
      </c>
      <c r="AB788" s="22">
        <f t="shared" ref="AB788" si="7614">D788-Z788</f>
        <v>-10</v>
      </c>
      <c r="AC788" s="22">
        <f t="shared" ref="AC788" si="7615">AA788-E788</f>
        <v>216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0.504</v>
      </c>
      <c r="I789" s="32">
        <f>VLOOKUP($C789,'Four Factors - Home'!$B:$O,8,FALSE)</f>
        <v>0.29599999999999999</v>
      </c>
      <c r="J789" s="32">
        <f>VLOOKUP($C789,'Four Factors - Home'!$B:$O,9,FALSE)/100</f>
        <v>0.114</v>
      </c>
      <c r="K789" s="32">
        <f>VLOOKUP($C789,'Four Factors - Home'!$B:$O,10,FALSE)/100</f>
        <v>0.20499999999999999</v>
      </c>
      <c r="L789" s="32">
        <f>VLOOKUP($C789,'Four Factors - Home'!$B:$O,11,FALSE)/100</f>
        <v>0.504</v>
      </c>
      <c r="M789" s="32">
        <f>VLOOKUP($C789,'Four Factors - Home'!$B:$O,12,FALSE)</f>
        <v>0.19800000000000001</v>
      </c>
      <c r="N789" s="32">
        <f>VLOOKUP($C789,'Four Factors - Home'!$B:$O,13,FALSE)/100</f>
        <v>0.13100000000000001</v>
      </c>
      <c r="O789" s="32">
        <f>VLOOKUP($C789,'Four Factors - Home'!$B:$O,14,FALSE)/100</f>
        <v>0.19800000000000001</v>
      </c>
      <c r="P789" s="21">
        <f>VLOOKUP($C789,'Advanced - Home'!B:T,18,FALSE)</f>
        <v>98.29</v>
      </c>
      <c r="Q789" s="21">
        <f>(P789+'Advanced - Home'!$S$33)/2</f>
        <v>98.532845567206863</v>
      </c>
      <c r="R789" s="32">
        <f t="shared" ref="R789" si="7619">AVERAGE(H789,L788)</f>
        <v>0.52550000000000008</v>
      </c>
      <c r="S789" s="32">
        <f t="shared" ref="S789" si="7620">AVERAGE(I789,M788)</f>
        <v>0.29049999999999998</v>
      </c>
      <c r="T789" s="32">
        <f t="shared" ref="T789" si="7621">AVERAGE(J789,N788)</f>
        <v>0.127</v>
      </c>
      <c r="U789" s="32">
        <f t="shared" ref="U789" si="7622">AVERAGE(K789,O788)</f>
        <v>0.22949999999999998</v>
      </c>
      <c r="V789" s="21">
        <f>Q789*Q788/'Advanced - Road'!$S$33</f>
        <v>99.939415454324788</v>
      </c>
      <c r="W789" s="21">
        <f t="shared" ref="W789" si="7623">W788</f>
        <v>99.941498817535006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113</v>
      </c>
      <c r="Z789" s="23">
        <f t="shared" ref="Z789" si="7624">-Z788</f>
        <v>-10</v>
      </c>
      <c r="AA789" s="23">
        <f t="shared" ref="AA789" si="7625">AA788</f>
        <v>216</v>
      </c>
      <c r="AB789" s="22"/>
      <c r="AC789" s="22"/>
      <c r="AD789" s="22">
        <f t="shared" si="7075"/>
        <v>113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0.48299999999999998</v>
      </c>
      <c r="I790" s="31">
        <f>VLOOKUP($C790,'Four Factors - Road'!$B:$O,8,FALSE)</f>
        <v>0.25900000000000001</v>
      </c>
      <c r="J790" s="31">
        <f>VLOOKUP($C790,'Four Factors - Road'!$B:$O,9,FALSE)/100</f>
        <v>0.155</v>
      </c>
      <c r="K790" s="31">
        <f>VLOOKUP($C790,'Four Factors - Road'!$B:$O,10,FALSE)/100</f>
        <v>0.23800000000000002</v>
      </c>
      <c r="L790" s="31">
        <f>VLOOKUP($C790,'Four Factors - Road'!$B:$O,11,FALSE)/100</f>
        <v>0.54700000000000004</v>
      </c>
      <c r="M790" s="31">
        <f>VLOOKUP($C790,'Four Factors - Road'!$B:$O,12,FALSE)</f>
        <v>0.28499999999999998</v>
      </c>
      <c r="N790" s="31">
        <f>VLOOKUP($C790,'Four Factors - Road'!$B:$O,13,FALSE)/100</f>
        <v>0.14000000000000001</v>
      </c>
      <c r="O790" s="31">
        <f>VLOOKUP($C790,'Four Factors - Road'!$B:$O,14,FALSE)/100</f>
        <v>0.254</v>
      </c>
      <c r="P790" s="17">
        <f>VLOOKUP($C790,'Advanced - Road'!B:T,18,FALSE)</f>
        <v>101.6</v>
      </c>
      <c r="Q790" s="17">
        <f>(P790+'Advanced - Road'!$S$33)/2</f>
        <v>100.18990467111536</v>
      </c>
      <c r="R790" s="31">
        <f t="shared" ref="R790" si="7627">AVERAGE(H790,L791)</f>
        <v>0.4985</v>
      </c>
      <c r="S790" s="31">
        <f t="shared" ref="S790" si="7628">AVERAGE(I790,M791)</f>
        <v>0.24299999999999999</v>
      </c>
      <c r="T790" s="31">
        <f t="shared" ref="T790" si="7629">AVERAGE(J790,N791)</f>
        <v>0.14650000000000002</v>
      </c>
      <c r="U790" s="31">
        <f t="shared" ref="U790" si="7630">AVERAGE(K790,O791)</f>
        <v>0.22450000000000003</v>
      </c>
      <c r="V790" s="17">
        <f>Q790*Q791/'Advanced - Home'!$S$33</f>
        <v>99.527712036548948</v>
      </c>
      <c r="W790" s="17">
        <f t="shared" ref="W790" si="7631">AVERAGE(V790:V791)</f>
        <v>99.52563734231515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</v>
      </c>
      <c r="I791" s="31">
        <f>VLOOKUP($C791,'Four Factors - Home'!$B:$O,8,FALSE)</f>
        <v>0.27500000000000002</v>
      </c>
      <c r="J791" s="31">
        <f>VLOOKUP($C791,'Four Factors - Home'!$B:$O,9,FALSE)/100</f>
        <v>0.13100000000000001</v>
      </c>
      <c r="K791" s="31">
        <f>VLOOKUP($C791,'Four Factors - Home'!$B:$O,10,FALSE)/100</f>
        <v>0.28999999999999998</v>
      </c>
      <c r="L791" s="31">
        <f>VLOOKUP($C791,'Four Factors - Home'!$B:$O,11,FALSE)/100</f>
        <v>0.51400000000000001</v>
      </c>
      <c r="M791" s="31">
        <f>VLOOKUP($C791,'Four Factors - Home'!$B:$O,12,FALSE)</f>
        <v>0.22700000000000001</v>
      </c>
      <c r="N791" s="31">
        <f>VLOOKUP($C791,'Four Factors - Home'!$B:$O,13,FALSE)/100</f>
        <v>0.13800000000000001</v>
      </c>
      <c r="O791" s="31">
        <f>VLOOKUP($C791,'Four Factors - Home'!$B:$O,14,FALSE)/100</f>
        <v>0.21100000000000002</v>
      </c>
      <c r="P791" s="17">
        <f>VLOOKUP($C791,'Advanced - Home'!B:T,18,FALSE)</f>
        <v>97.47</v>
      </c>
      <c r="Q791" s="17">
        <f>(P791+'Advanced - Home'!$S$33)/2</f>
        <v>98.122845567206866</v>
      </c>
      <c r="R791" s="31">
        <f t="shared" ref="R791" si="7639">AVERAGE(H791,L790)</f>
        <v>0.50849999999999995</v>
      </c>
      <c r="S791" s="31">
        <f t="shared" ref="S791" si="7640">AVERAGE(I791,M790)</f>
        <v>0.28000000000000003</v>
      </c>
      <c r="T791" s="31">
        <f t="shared" ref="T791" si="7641">AVERAGE(J791,N790)</f>
        <v>0.13550000000000001</v>
      </c>
      <c r="U791" s="31">
        <f t="shared" ref="U791" si="7642">AVERAGE(K791,O790)</f>
        <v>0.27200000000000002</v>
      </c>
      <c r="V791" s="17">
        <f>Q791*Q790/'Advanced - Road'!$S$33</f>
        <v>99.523562648081366</v>
      </c>
      <c r="W791" s="17">
        <f t="shared" ref="W791" si="7643">W790</f>
        <v>99.52563734231515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0.48299999999999998</v>
      </c>
      <c r="I792" s="32">
        <f>VLOOKUP($C792,'Four Factors - Road'!$B:$O,8,FALSE)</f>
        <v>0.25900000000000001</v>
      </c>
      <c r="J792" s="32">
        <f>VLOOKUP($C792,'Four Factors - Road'!$B:$O,9,FALSE)/100</f>
        <v>0.155</v>
      </c>
      <c r="K792" s="32">
        <f>VLOOKUP($C792,'Four Factors - Road'!$B:$O,10,FALSE)/100</f>
        <v>0.23800000000000002</v>
      </c>
      <c r="L792" s="32">
        <f>VLOOKUP($C792,'Four Factors - Road'!$B:$O,11,FALSE)/100</f>
        <v>0.54700000000000004</v>
      </c>
      <c r="M792" s="32">
        <f>VLOOKUP($C792,'Four Factors - Road'!$B:$O,12,FALSE)</f>
        <v>0.28499999999999998</v>
      </c>
      <c r="N792" s="32">
        <f>VLOOKUP($C792,'Four Factors - Road'!$B:$O,13,FALSE)/100</f>
        <v>0.14000000000000001</v>
      </c>
      <c r="O792" s="32">
        <f>VLOOKUP($C792,'Four Factors - Road'!$B:$O,14,FALSE)/100</f>
        <v>0.254</v>
      </c>
      <c r="P792" s="21">
        <f>VLOOKUP($C792,'Advanced - Road'!B:T,18,FALSE)</f>
        <v>101.6</v>
      </c>
      <c r="Q792" s="21">
        <f>(P792+'Advanced - Road'!$S$33)/2</f>
        <v>100.18990467111536</v>
      </c>
      <c r="R792" s="32">
        <f t="shared" ref="R792" si="7647">AVERAGE(H792,L793)</f>
        <v>0.48949999999999999</v>
      </c>
      <c r="S792" s="32">
        <f t="shared" ref="S792" si="7648">AVERAGE(I792,M793)</f>
        <v>0.23449999999999999</v>
      </c>
      <c r="T792" s="32">
        <f t="shared" ref="T792" si="7649">AVERAGE(J792,N793)</f>
        <v>0.14050000000000001</v>
      </c>
      <c r="U792" s="32">
        <f t="shared" ref="U792" si="7650">AVERAGE(K792,O793)</f>
        <v>0.23700000000000002</v>
      </c>
      <c r="V792" s="21">
        <f>Q792*Q793/'Advanced - Home'!$S$33</f>
        <v>100.05008551035648</v>
      </c>
      <c r="W792" s="21">
        <f t="shared" ref="W792" si="7651">AVERAGE(V792:V793)</f>
        <v>100.04799992704253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0.55700000000000005</v>
      </c>
      <c r="I793" s="32">
        <f>VLOOKUP($C793,'Four Factors - Home'!$B:$O,8,FALSE)</f>
        <v>0.28000000000000003</v>
      </c>
      <c r="J793" s="32">
        <f>VLOOKUP($C793,'Four Factors - Home'!$B:$O,9,FALSE)/100</f>
        <v>0.13</v>
      </c>
      <c r="K793" s="32">
        <f>VLOOKUP($C793,'Four Factors - Home'!$B:$O,10,FALSE)/100</f>
        <v>0.23399999999999999</v>
      </c>
      <c r="L793" s="32">
        <f>VLOOKUP($C793,'Four Factors - Home'!$B:$O,11,FALSE)/100</f>
        <v>0.496</v>
      </c>
      <c r="M793" s="32">
        <f>VLOOKUP($C793,'Four Factors - Home'!$B:$O,12,FALSE)</f>
        <v>0.21</v>
      </c>
      <c r="N793" s="32">
        <f>VLOOKUP($C793,'Four Factors - Home'!$B:$O,13,FALSE)/100</f>
        <v>0.126</v>
      </c>
      <c r="O793" s="32">
        <f>VLOOKUP($C793,'Four Factors - Home'!$B:$O,14,FALSE)/100</f>
        <v>0.23600000000000002</v>
      </c>
      <c r="P793" s="21">
        <f>VLOOKUP($C793,'Advanced - Home'!B:T,18,FALSE)</f>
        <v>98.5</v>
      </c>
      <c r="Q793" s="21">
        <f>(P793+'Advanced - Home'!$S$33)/2</f>
        <v>98.637845567206853</v>
      </c>
      <c r="R793" s="32">
        <f t="shared" ref="R793" si="7659">AVERAGE(H793,L792)</f>
        <v>0.55200000000000005</v>
      </c>
      <c r="S793" s="32">
        <f t="shared" ref="S793" si="7660">AVERAGE(I793,M792)</f>
        <v>0.28249999999999997</v>
      </c>
      <c r="T793" s="32">
        <f t="shared" ref="T793" si="7661">AVERAGE(J793,N792)</f>
        <v>0.13500000000000001</v>
      </c>
      <c r="U793" s="32">
        <f t="shared" ref="U793" si="7662">AVERAGE(K793,O792)</f>
        <v>0.24399999999999999</v>
      </c>
      <c r="V793" s="21">
        <f>Q793*Q792/'Advanced - Road'!$S$33</f>
        <v>100.04591434372858</v>
      </c>
      <c r="W793" s="21">
        <f t="shared" ref="W793" si="7663">W792</f>
        <v>100.04799992704253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0.48299999999999998</v>
      </c>
      <c r="I794" s="31">
        <f>VLOOKUP($C794,'Four Factors - Road'!$B:$O,8,FALSE)</f>
        <v>0.25900000000000001</v>
      </c>
      <c r="J794" s="31">
        <f>VLOOKUP($C794,'Four Factors - Road'!$B:$O,9,FALSE)/100</f>
        <v>0.155</v>
      </c>
      <c r="K794" s="31">
        <f>VLOOKUP($C794,'Four Factors - Road'!$B:$O,10,FALSE)/100</f>
        <v>0.23800000000000002</v>
      </c>
      <c r="L794" s="31">
        <f>VLOOKUP($C794,'Four Factors - Road'!$B:$O,11,FALSE)/100</f>
        <v>0.54700000000000004</v>
      </c>
      <c r="M794" s="31">
        <f>VLOOKUP($C794,'Four Factors - Road'!$B:$O,12,FALSE)</f>
        <v>0.28499999999999998</v>
      </c>
      <c r="N794" s="31">
        <f>VLOOKUP($C794,'Four Factors - Road'!$B:$O,13,FALSE)/100</f>
        <v>0.14000000000000001</v>
      </c>
      <c r="O794" s="31">
        <f>VLOOKUP($C794,'Four Factors - Road'!$B:$O,14,FALSE)/100</f>
        <v>0.254</v>
      </c>
      <c r="P794" s="17">
        <f>VLOOKUP($C794,'Advanced - Road'!B:T,18,FALSE)</f>
        <v>101.6</v>
      </c>
      <c r="Q794" s="17">
        <f>(P794+'Advanced - Road'!$S$33)/2</f>
        <v>100.18990467111536</v>
      </c>
      <c r="R794" s="31">
        <f t="shared" ref="R794" si="7667">AVERAGE(H794,L795)</f>
        <v>0.49299999999999999</v>
      </c>
      <c r="S794" s="31">
        <f t="shared" ref="S794" si="7668">AVERAGE(I794,M795)</f>
        <v>0.26700000000000002</v>
      </c>
      <c r="T794" s="31">
        <f t="shared" ref="T794" si="7669">AVERAGE(J794,N795)</f>
        <v>0.156</v>
      </c>
      <c r="U794" s="31">
        <f t="shared" ref="U794" si="7670">AVERAGE(K794,O795)</f>
        <v>0.22950000000000001</v>
      </c>
      <c r="V794" s="17">
        <f>Q794*Q795/'Advanced - Home'!$S$33</f>
        <v>97.767871304401211</v>
      </c>
      <c r="W794" s="17">
        <f t="shared" ref="W794" si="7671">AVERAGE(V794:V795)</f>
        <v>97.765833294738428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8</v>
      </c>
      <c r="AA794" s="19">
        <f t="shared" ref="AA794" si="7673">Y794+Y795</f>
        <v>210</v>
      </c>
      <c r="AB794" s="4">
        <f t="shared" ref="AB794" si="7674">D794-Z794</f>
        <v>-8</v>
      </c>
      <c r="AC794" s="4">
        <f t="shared" ref="AC794" si="7675">AA794-E794</f>
        <v>210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0.51500000000000001</v>
      </c>
      <c r="I795" s="31">
        <f>VLOOKUP($C795,'Four Factors - Home'!$B:$O,8,FALSE)</f>
        <v>0.255</v>
      </c>
      <c r="J795" s="31">
        <f>VLOOKUP($C795,'Four Factors - Home'!$B:$O,9,FALSE)/100</f>
        <v>0.129</v>
      </c>
      <c r="K795" s="31">
        <f>VLOOKUP($C795,'Four Factors - Home'!$B:$O,10,FALSE)/100</f>
        <v>0.188</v>
      </c>
      <c r="L795" s="31">
        <f>VLOOKUP($C795,'Four Factors - Home'!$B:$O,11,FALSE)/100</f>
        <v>0.503</v>
      </c>
      <c r="M795" s="31">
        <f>VLOOKUP($C795,'Four Factors - Home'!$B:$O,12,FALSE)</f>
        <v>0.27500000000000002</v>
      </c>
      <c r="N795" s="31">
        <f>VLOOKUP($C795,'Four Factors - Home'!$B:$O,13,FALSE)/100</f>
        <v>0.157</v>
      </c>
      <c r="O795" s="31">
        <f>VLOOKUP($C795,'Four Factors - Home'!$B:$O,14,FALSE)/100</f>
        <v>0.221</v>
      </c>
      <c r="P795" s="17">
        <f>VLOOKUP($C795,'Advanced - Home'!B:T,18,FALSE)</f>
        <v>94</v>
      </c>
      <c r="Q795" s="17">
        <f>(P795+'Advanced - Home'!$S$33)/2</f>
        <v>96.387845567206853</v>
      </c>
      <c r="R795" s="31">
        <f t="shared" ref="R795" si="7679">AVERAGE(H795,L794)</f>
        <v>0.53100000000000003</v>
      </c>
      <c r="S795" s="31">
        <f t="shared" ref="S795" si="7680">AVERAGE(I795,M794)</f>
        <v>0.27</v>
      </c>
      <c r="T795" s="31">
        <f t="shared" ref="T795" si="7681">AVERAGE(J795,N794)</f>
        <v>0.13450000000000001</v>
      </c>
      <c r="U795" s="31">
        <f t="shared" ref="U795" si="7682">AVERAGE(K795,O794)</f>
        <v>0.221</v>
      </c>
      <c r="V795" s="17">
        <f>Q795*Q794/'Advanced - Road'!$S$33</f>
        <v>97.763795285075631</v>
      </c>
      <c r="W795" s="17">
        <f t="shared" ref="W795" si="7683">W794</f>
        <v>97.765833294738428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109</v>
      </c>
      <c r="Z795" s="19">
        <f t="shared" ref="Z795" si="7684">-Z794</f>
        <v>-8</v>
      </c>
      <c r="AA795" s="19">
        <f t="shared" ref="AA795" si="7685">AA794</f>
        <v>210</v>
      </c>
      <c r="AB795" s="4"/>
      <c r="AC795" s="4"/>
      <c r="AD795" s="4">
        <f t="shared" si="7075"/>
        <v>109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0.48299999999999998</v>
      </c>
      <c r="I796" s="32">
        <f>VLOOKUP($C796,'Four Factors - Road'!$B:$O,8,FALSE)</f>
        <v>0.25900000000000001</v>
      </c>
      <c r="J796" s="32">
        <f>VLOOKUP($C796,'Four Factors - Road'!$B:$O,9,FALSE)/100</f>
        <v>0.155</v>
      </c>
      <c r="K796" s="32">
        <f>VLOOKUP($C796,'Four Factors - Road'!$B:$O,10,FALSE)/100</f>
        <v>0.23800000000000002</v>
      </c>
      <c r="L796" s="32">
        <f>VLOOKUP($C796,'Four Factors - Road'!$B:$O,11,FALSE)/100</f>
        <v>0.54700000000000004</v>
      </c>
      <c r="M796" s="32">
        <f>VLOOKUP($C796,'Four Factors - Road'!$B:$O,12,FALSE)</f>
        <v>0.28499999999999998</v>
      </c>
      <c r="N796" s="32">
        <f>VLOOKUP($C796,'Four Factors - Road'!$B:$O,13,FALSE)/100</f>
        <v>0.14000000000000001</v>
      </c>
      <c r="O796" s="32">
        <f>VLOOKUP($C796,'Four Factors - Road'!$B:$O,14,FALSE)/100</f>
        <v>0.254</v>
      </c>
      <c r="P796" s="21">
        <f>VLOOKUP($C796,'Advanced - Road'!B:T,18,FALSE)</f>
        <v>101.6</v>
      </c>
      <c r="Q796" s="21">
        <f>(P796+'Advanced - Road'!$S$33)/2</f>
        <v>100.18990467111536</v>
      </c>
      <c r="R796" s="32">
        <f t="shared" ref="R796" si="7687">AVERAGE(H796,L797)</f>
        <v>0.50750000000000006</v>
      </c>
      <c r="S796" s="32">
        <f t="shared" ref="S796" si="7688">AVERAGE(I796,M797)</f>
        <v>0.25700000000000001</v>
      </c>
      <c r="T796" s="32">
        <f t="shared" ref="T796" si="7689">AVERAGE(J796,N797)</f>
        <v>0.13650000000000001</v>
      </c>
      <c r="U796" s="32">
        <f t="shared" ref="U796" si="7690">AVERAGE(K796,O797)</f>
        <v>0.22450000000000003</v>
      </c>
      <c r="V796" s="21">
        <f>Q796*Q797/'Advanced - Home'!$S$33</f>
        <v>100.8615394502517</v>
      </c>
      <c r="W796" s="21">
        <f t="shared" ref="W796" si="7691">AVERAGE(V796:V797)</f>
        <v>100.85943695186177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8</v>
      </c>
      <c r="AA796" s="23">
        <f t="shared" ref="AA796" si="7693">Y796+Y797</f>
        <v>224</v>
      </c>
      <c r="AB796" s="22">
        <f t="shared" ref="AB796" si="7694">D796-Z796</f>
        <v>-8</v>
      </c>
      <c r="AC796" s="22">
        <f t="shared" ref="AC796" si="7695">AA796-E796</f>
        <v>224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0.54500000000000004</v>
      </c>
      <c r="I797" s="32">
        <f>VLOOKUP($C797,'Four Factors - Home'!$B:$O,8,FALSE)</f>
        <v>0.28699999999999998</v>
      </c>
      <c r="J797" s="32">
        <f>VLOOKUP($C797,'Four Factors - Home'!$B:$O,9,FALSE)/100</f>
        <v>0.14599999999999999</v>
      </c>
      <c r="K797" s="32">
        <f>VLOOKUP($C797,'Four Factors - Home'!$B:$O,10,FALSE)/100</f>
        <v>0.27399999999999997</v>
      </c>
      <c r="L797" s="32">
        <f>VLOOKUP($C797,'Four Factors - Home'!$B:$O,11,FALSE)/100</f>
        <v>0.53200000000000003</v>
      </c>
      <c r="M797" s="32">
        <f>VLOOKUP($C797,'Four Factors - Home'!$B:$O,12,FALSE)</f>
        <v>0.255</v>
      </c>
      <c r="N797" s="32">
        <f>VLOOKUP($C797,'Four Factors - Home'!$B:$O,13,FALSE)/100</f>
        <v>0.11800000000000001</v>
      </c>
      <c r="O797" s="32">
        <f>VLOOKUP($C797,'Four Factors - Home'!$B:$O,14,FALSE)/100</f>
        <v>0.21100000000000002</v>
      </c>
      <c r="P797" s="21">
        <f>VLOOKUP($C797,'Advanced - Home'!B:T,18,FALSE)</f>
        <v>100.1</v>
      </c>
      <c r="Q797" s="21">
        <f>(P797+'Advanced - Home'!$S$33)/2</f>
        <v>99.437845567206864</v>
      </c>
      <c r="R797" s="32">
        <f t="shared" ref="R797" si="7699">AVERAGE(H797,L796)</f>
        <v>0.54600000000000004</v>
      </c>
      <c r="S797" s="32">
        <f t="shared" ref="S797" si="7700">AVERAGE(I797,M796)</f>
        <v>0.28599999999999998</v>
      </c>
      <c r="T797" s="32">
        <f t="shared" ref="T797" si="7701">AVERAGE(J797,N796)</f>
        <v>0.14300000000000002</v>
      </c>
      <c r="U797" s="32">
        <f t="shared" ref="U797" si="7702">AVERAGE(K797,O796)</f>
        <v>0.26400000000000001</v>
      </c>
      <c r="V797" s="21">
        <f>Q797*Q796/'Advanced - Road'!$S$33</f>
        <v>100.85733445347185</v>
      </c>
      <c r="W797" s="21">
        <f t="shared" ref="W797" si="7703">W796</f>
        <v>100.85943695186177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116</v>
      </c>
      <c r="Z797" s="23">
        <f t="shared" ref="Z797" si="7704">-Z796</f>
        <v>-8</v>
      </c>
      <c r="AA797" s="23">
        <f t="shared" ref="AA797" si="7705">AA796</f>
        <v>224</v>
      </c>
      <c r="AB797" s="22"/>
      <c r="AC797" s="22"/>
      <c r="AD797" s="22">
        <f t="shared" si="7075"/>
        <v>116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0.48299999999999998</v>
      </c>
      <c r="I798" s="31">
        <f>VLOOKUP($C798,'Four Factors - Road'!$B:$O,8,FALSE)</f>
        <v>0.25900000000000001</v>
      </c>
      <c r="J798" s="31">
        <f>VLOOKUP($C798,'Four Factors - Road'!$B:$O,9,FALSE)/100</f>
        <v>0.155</v>
      </c>
      <c r="K798" s="31">
        <f>VLOOKUP($C798,'Four Factors - Road'!$B:$O,10,FALSE)/100</f>
        <v>0.23800000000000002</v>
      </c>
      <c r="L798" s="31">
        <f>VLOOKUP($C798,'Four Factors - Road'!$B:$O,11,FALSE)/100</f>
        <v>0.54700000000000004</v>
      </c>
      <c r="M798" s="31">
        <f>VLOOKUP($C798,'Four Factors - Road'!$B:$O,12,FALSE)</f>
        <v>0.28499999999999998</v>
      </c>
      <c r="N798" s="31">
        <f>VLOOKUP($C798,'Four Factors - Road'!$B:$O,13,FALSE)/100</f>
        <v>0.14000000000000001</v>
      </c>
      <c r="O798" s="31">
        <f>VLOOKUP($C798,'Four Factors - Road'!$B:$O,14,FALSE)/100</f>
        <v>0.254</v>
      </c>
      <c r="P798" s="17">
        <f>VLOOKUP($C798,'Advanced - Road'!B:T,18,FALSE)</f>
        <v>101.6</v>
      </c>
      <c r="Q798" s="17">
        <f>(P798+'Advanced - Road'!$S$33)/2</f>
        <v>100.18990467111536</v>
      </c>
      <c r="R798" s="31">
        <f t="shared" ref="R798" si="7707">AVERAGE(H798,L799)</f>
        <v>0.48599999999999999</v>
      </c>
      <c r="S798" s="31">
        <f t="shared" ref="S798" si="7708">AVERAGE(I798,M799)</f>
        <v>0.26250000000000001</v>
      </c>
      <c r="T798" s="31">
        <f t="shared" ref="T798" si="7709">AVERAGE(J798,N799)</f>
        <v>0.14550000000000002</v>
      </c>
      <c r="U798" s="31">
        <f t="shared" ref="U798" si="7710">AVERAGE(K798,O799)</f>
        <v>0.21300000000000002</v>
      </c>
      <c r="V798" s="17">
        <f>Q798*Q799/'Advanced - Home'!$S$33</f>
        <v>99.791434567014875</v>
      </c>
      <c r="W798" s="17">
        <f t="shared" ref="W798" si="7711">AVERAGE(V798:V799)</f>
        <v>99.789354375381393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103</v>
      </c>
      <c r="Z798" s="19">
        <f t="shared" ref="Z798" si="7713">Y799-Y798</f>
        <v>9</v>
      </c>
      <c r="AA798" s="19">
        <f t="shared" ref="AA798" si="7714">Y798+Y799</f>
        <v>215</v>
      </c>
      <c r="AB798" s="4">
        <f t="shared" ref="AB798" si="7715">D798-Z798</f>
        <v>-9</v>
      </c>
      <c r="AC798" s="4">
        <f t="shared" ref="AC798" si="7716">AA798-E798</f>
        <v>215</v>
      </c>
      <c r="AD798" s="4">
        <f t="shared" ref="AD798:AD861" si="7717">Y798-X798</f>
        <v>103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</v>
      </c>
      <c r="I799" s="31">
        <f>VLOOKUP($C799,'Four Factors - Home'!$B:$O,8,FALSE)</f>
        <v>0.22600000000000001</v>
      </c>
      <c r="J799" s="31">
        <f>VLOOKUP($C799,'Four Factors - Home'!$B:$O,9,FALSE)/100</f>
        <v>0.12</v>
      </c>
      <c r="K799" s="31">
        <f>VLOOKUP($C799,'Four Factors - Home'!$B:$O,10,FALSE)/100</f>
        <v>0.24100000000000002</v>
      </c>
      <c r="L799" s="31">
        <f>VLOOKUP($C799,'Four Factors - Home'!$B:$O,11,FALSE)/100</f>
        <v>0.48899999999999999</v>
      </c>
      <c r="M799" s="31">
        <f>VLOOKUP($C799,'Four Factors - Home'!$B:$O,12,FALSE)</f>
        <v>0.26600000000000001</v>
      </c>
      <c r="N799" s="31">
        <f>VLOOKUP($C799,'Four Factors - Home'!$B:$O,13,FALSE)/100</f>
        <v>0.13600000000000001</v>
      </c>
      <c r="O799" s="31">
        <f>VLOOKUP($C799,'Four Factors - Home'!$B:$O,14,FALSE)/100</f>
        <v>0.188</v>
      </c>
      <c r="P799" s="17">
        <f>VLOOKUP($C799,'Advanced - Home'!B:T,18,FALSE)</f>
        <v>97.99</v>
      </c>
      <c r="Q799" s="17">
        <f>(P799+'Advanced - Home'!$S$33)/2</f>
        <v>98.382845567206857</v>
      </c>
      <c r="R799" s="31">
        <f t="shared" ref="R799" si="7721">AVERAGE(H799,L798)</f>
        <v>0.52350000000000008</v>
      </c>
      <c r="S799" s="31">
        <f t="shared" ref="S799" si="7722">AVERAGE(I799,M798)</f>
        <v>0.2555</v>
      </c>
      <c r="T799" s="31">
        <f t="shared" ref="T799" si="7723">AVERAGE(J799,N798)</f>
        <v>0.13</v>
      </c>
      <c r="U799" s="31">
        <f t="shared" ref="U799" si="7724">AVERAGE(K799,O798)</f>
        <v>0.2475</v>
      </c>
      <c r="V799" s="17">
        <f>Q799*Q798/'Advanced - Road'!$S$33</f>
        <v>99.787274183747911</v>
      </c>
      <c r="W799" s="17">
        <f t="shared" ref="W799" si="7725">W798</f>
        <v>99.789354375381393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112</v>
      </c>
      <c r="Z799" s="19">
        <f t="shared" ref="Z799" si="7726">-Z798</f>
        <v>-9</v>
      </c>
      <c r="AA799" s="19">
        <f t="shared" ref="AA799" si="7727">AA798</f>
        <v>215</v>
      </c>
      <c r="AB799" s="4"/>
      <c r="AC799" s="4"/>
      <c r="AD799" s="4">
        <f t="shared" si="7717"/>
        <v>112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0.48299999999999998</v>
      </c>
      <c r="I800" s="32">
        <f>VLOOKUP($C800,'Four Factors - Road'!$B:$O,8,FALSE)</f>
        <v>0.25900000000000001</v>
      </c>
      <c r="J800" s="32">
        <f>VLOOKUP($C800,'Four Factors - Road'!$B:$O,9,FALSE)/100</f>
        <v>0.155</v>
      </c>
      <c r="K800" s="32">
        <f>VLOOKUP($C800,'Four Factors - Road'!$B:$O,10,FALSE)/100</f>
        <v>0.23800000000000002</v>
      </c>
      <c r="L800" s="32">
        <f>VLOOKUP($C800,'Four Factors - Road'!$B:$O,11,FALSE)/100</f>
        <v>0.54700000000000004</v>
      </c>
      <c r="M800" s="32">
        <f>VLOOKUP($C800,'Four Factors - Road'!$B:$O,12,FALSE)</f>
        <v>0.28499999999999998</v>
      </c>
      <c r="N800" s="32">
        <f>VLOOKUP($C800,'Four Factors - Road'!$B:$O,13,FALSE)/100</f>
        <v>0.14000000000000001</v>
      </c>
      <c r="O800" s="32">
        <f>VLOOKUP($C800,'Four Factors - Road'!$B:$O,14,FALSE)/100</f>
        <v>0.254</v>
      </c>
      <c r="P800" s="21">
        <f>VLOOKUP($C800,'Advanced - Road'!B:T,18,FALSE)</f>
        <v>101.6</v>
      </c>
      <c r="Q800" s="21">
        <f>(P800+'Advanced - Road'!$S$33)/2</f>
        <v>100.18990467111536</v>
      </c>
      <c r="R800" s="32">
        <f t="shared" ref="R800" si="7729">AVERAGE(H800,L801)</f>
        <v>0.47899999999999998</v>
      </c>
      <c r="S800" s="32">
        <f t="shared" ref="S800" si="7730">AVERAGE(I800,M801)</f>
        <v>0.255</v>
      </c>
      <c r="T800" s="32">
        <f t="shared" ref="T800" si="7731">AVERAGE(J800,N801)</f>
        <v>0.15</v>
      </c>
      <c r="U800" s="32">
        <f t="shared" ref="U800" si="7732">AVERAGE(K800,O801)</f>
        <v>0.23800000000000002</v>
      </c>
      <c r="V800" s="21">
        <f>Q800*Q801/'Advanced - Home'!$S$33</f>
        <v>102.07872036009451</v>
      </c>
      <c r="W800" s="21">
        <f t="shared" ref="W800" si="7733">AVERAGE(V800:V801)</f>
        <v>102.07659248909063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0.58599999999999997</v>
      </c>
      <c r="I801" s="32">
        <f>VLOOKUP($C801,'Four Factors - Home'!$B:$O,8,FALSE)</f>
        <v>0.255</v>
      </c>
      <c r="J801" s="32">
        <f>VLOOKUP($C801,'Four Factors - Home'!$B:$O,9,FALSE)/100</f>
        <v>0.14300000000000002</v>
      </c>
      <c r="K801" s="32">
        <f>VLOOKUP($C801,'Four Factors - Home'!$B:$O,10,FALSE)/100</f>
        <v>0.22600000000000001</v>
      </c>
      <c r="L801" s="32">
        <f>VLOOKUP($C801,'Four Factors - Home'!$B:$O,11,FALSE)/100</f>
        <v>0.47499999999999998</v>
      </c>
      <c r="M801" s="32">
        <f>VLOOKUP($C801,'Four Factors - Home'!$B:$O,12,FALSE)</f>
        <v>0.251</v>
      </c>
      <c r="N801" s="32">
        <f>VLOOKUP($C801,'Four Factors - Home'!$B:$O,13,FALSE)/100</f>
        <v>0.14499999999999999</v>
      </c>
      <c r="O801" s="32">
        <f>VLOOKUP($C801,'Four Factors - Home'!$B:$O,14,FALSE)/100</f>
        <v>0.23800000000000002</v>
      </c>
      <c r="P801" s="21">
        <f>VLOOKUP($C801,'Advanced - Home'!B:T,18,FALSE)</f>
        <v>102.5</v>
      </c>
      <c r="Q801" s="21">
        <f>(P801+'Advanced - Home'!$S$33)/2</f>
        <v>100.63784556720685</v>
      </c>
      <c r="R801" s="32">
        <f t="shared" ref="R801" si="7741">AVERAGE(H801,L800)</f>
        <v>0.5665</v>
      </c>
      <c r="S801" s="32">
        <f t="shared" ref="S801" si="7742">AVERAGE(I801,M800)</f>
        <v>0.27</v>
      </c>
      <c r="T801" s="32">
        <f t="shared" ref="T801" si="7743">AVERAGE(J801,N800)</f>
        <v>0.14150000000000001</v>
      </c>
      <c r="U801" s="32">
        <f t="shared" ref="U801" si="7744">AVERAGE(K801,O800)</f>
        <v>0.24</v>
      </c>
      <c r="V801" s="21">
        <f>Q801*Q800/'Advanced - Road'!$S$33</f>
        <v>102.07446461808675</v>
      </c>
      <c r="W801" s="21">
        <f t="shared" ref="W801" si="7745">W800</f>
        <v>102.07659248909063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0.48299999999999998</v>
      </c>
      <c r="I802" s="31">
        <f>VLOOKUP($C802,'Four Factors - Road'!$B:$O,8,FALSE)</f>
        <v>0.25900000000000001</v>
      </c>
      <c r="J802" s="31">
        <f>VLOOKUP($C802,'Four Factors - Road'!$B:$O,9,FALSE)/100</f>
        <v>0.155</v>
      </c>
      <c r="K802" s="31">
        <f>VLOOKUP($C802,'Four Factors - Road'!$B:$O,10,FALSE)/100</f>
        <v>0.23800000000000002</v>
      </c>
      <c r="L802" s="31">
        <f>VLOOKUP($C802,'Four Factors - Road'!$B:$O,11,FALSE)/100</f>
        <v>0.54700000000000004</v>
      </c>
      <c r="M802" s="31">
        <f>VLOOKUP($C802,'Four Factors - Road'!$B:$O,12,FALSE)</f>
        <v>0.28499999999999998</v>
      </c>
      <c r="N802" s="31">
        <f>VLOOKUP($C802,'Four Factors - Road'!$B:$O,13,FALSE)/100</f>
        <v>0.14000000000000001</v>
      </c>
      <c r="O802" s="31">
        <f>VLOOKUP($C802,'Four Factors - Road'!$B:$O,14,FALSE)/100</f>
        <v>0.254</v>
      </c>
      <c r="P802" s="17">
        <f>VLOOKUP($C802,'Advanced - Road'!B:T,18,FALSE)</f>
        <v>101.6</v>
      </c>
      <c r="Q802" s="17">
        <f>(P802+'Advanced - Road'!$S$33)/2</f>
        <v>100.18990467111536</v>
      </c>
      <c r="R802" s="31">
        <f t="shared" ref="R802" si="7749">AVERAGE(H802,L803)</f>
        <v>0.499</v>
      </c>
      <c r="S802" s="31">
        <f t="shared" ref="S802" si="7750">AVERAGE(I802,M803)</f>
        <v>0.248</v>
      </c>
      <c r="T802" s="31">
        <f t="shared" ref="T802" si="7751">AVERAGE(J802,N803)</f>
        <v>0.154</v>
      </c>
      <c r="U802" s="31">
        <f t="shared" ref="U802" si="7752">AVERAGE(K802,O803)</f>
        <v>0.24</v>
      </c>
      <c r="V802" s="17">
        <f>Q802*Q803/'Advanced - Home'!$S$33</f>
        <v>102.06350559872148</v>
      </c>
      <c r="W802" s="17">
        <f t="shared" ref="W802" si="7753">AVERAGE(V802:V803)</f>
        <v>102.06137804487528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107</v>
      </c>
      <c r="Z802" s="19">
        <f t="shared" ref="Z802" si="7754">Y803-Y802</f>
        <v>11</v>
      </c>
      <c r="AA802" s="19">
        <f t="shared" ref="AA802" si="7755">Y802+Y803</f>
        <v>225</v>
      </c>
      <c r="AB802" s="4">
        <f t="shared" ref="AB802" si="7756">D802-Z802</f>
        <v>-11</v>
      </c>
      <c r="AC802" s="4">
        <f t="shared" ref="AC802" si="7757">AA802-E802</f>
        <v>225</v>
      </c>
      <c r="AD802" s="4">
        <f t="shared" si="7717"/>
        <v>107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0.54700000000000004</v>
      </c>
      <c r="I803" s="31">
        <f>VLOOKUP($C803,'Four Factors - Home'!$B:$O,8,FALSE)</f>
        <v>0.316</v>
      </c>
      <c r="J803" s="31">
        <f>VLOOKUP($C803,'Four Factors - Home'!$B:$O,9,FALSE)/100</f>
        <v>0.13500000000000001</v>
      </c>
      <c r="K803" s="31">
        <f>VLOOKUP($C803,'Four Factors - Home'!$B:$O,10,FALSE)/100</f>
        <v>0.253</v>
      </c>
      <c r="L803" s="31">
        <f>VLOOKUP($C803,'Four Factors - Home'!$B:$O,11,FALSE)/100</f>
        <v>0.51500000000000001</v>
      </c>
      <c r="M803" s="31">
        <f>VLOOKUP($C803,'Four Factors - Home'!$B:$O,12,FALSE)</f>
        <v>0.23699999999999999</v>
      </c>
      <c r="N803" s="31">
        <f>VLOOKUP($C803,'Four Factors - Home'!$B:$O,13,FALSE)/100</f>
        <v>0.153</v>
      </c>
      <c r="O803" s="31">
        <f>VLOOKUP($C803,'Four Factors - Home'!$B:$O,14,FALSE)/100</f>
        <v>0.24199999999999999</v>
      </c>
      <c r="P803" s="17">
        <f>VLOOKUP($C803,'Advanced - Home'!B:T,18,FALSE)</f>
        <v>102.47</v>
      </c>
      <c r="Q803" s="17">
        <f>(P803+'Advanced - Home'!$S$33)/2</f>
        <v>100.62284556720687</v>
      </c>
      <c r="R803" s="31">
        <f t="shared" ref="R803" si="7761">AVERAGE(H803,L802)</f>
        <v>0.54700000000000004</v>
      </c>
      <c r="S803" s="31">
        <f t="shared" ref="S803" si="7762">AVERAGE(I803,M802)</f>
        <v>0.30049999999999999</v>
      </c>
      <c r="T803" s="31">
        <f t="shared" ref="T803" si="7763">AVERAGE(J803,N802)</f>
        <v>0.13750000000000001</v>
      </c>
      <c r="U803" s="31">
        <f t="shared" ref="U803" si="7764">AVERAGE(K803,O802)</f>
        <v>0.2535</v>
      </c>
      <c r="V803" s="17">
        <f>Q803*Q802/'Advanced - Road'!$S$33</f>
        <v>102.05925049102908</v>
      </c>
      <c r="W803" s="17">
        <f t="shared" ref="W803" si="7765">W802</f>
        <v>102.06137804487528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118</v>
      </c>
      <c r="Z803" s="19">
        <f t="shared" ref="Z803" si="7766">-Z802</f>
        <v>-11</v>
      </c>
      <c r="AA803" s="19">
        <f t="shared" ref="AA803" si="7767">AA802</f>
        <v>225</v>
      </c>
      <c r="AB803" s="4"/>
      <c r="AC803" s="4"/>
      <c r="AD803" s="4">
        <f t="shared" si="7717"/>
        <v>118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0.48299999999999998</v>
      </c>
      <c r="I804" s="32">
        <f>VLOOKUP($C804,'Four Factors - Road'!$B:$O,8,FALSE)</f>
        <v>0.25900000000000001</v>
      </c>
      <c r="J804" s="32">
        <f>VLOOKUP($C804,'Four Factors - Road'!$B:$O,9,FALSE)/100</f>
        <v>0.155</v>
      </c>
      <c r="K804" s="32">
        <f>VLOOKUP($C804,'Four Factors - Road'!$B:$O,10,FALSE)/100</f>
        <v>0.23800000000000002</v>
      </c>
      <c r="L804" s="32">
        <f>VLOOKUP($C804,'Four Factors - Road'!$B:$O,11,FALSE)/100</f>
        <v>0.54700000000000004</v>
      </c>
      <c r="M804" s="32">
        <f>VLOOKUP($C804,'Four Factors - Road'!$B:$O,12,FALSE)</f>
        <v>0.28499999999999998</v>
      </c>
      <c r="N804" s="32">
        <f>VLOOKUP($C804,'Four Factors - Road'!$B:$O,13,FALSE)/100</f>
        <v>0.14000000000000001</v>
      </c>
      <c r="O804" s="32">
        <f>VLOOKUP($C804,'Four Factors - Road'!$B:$O,14,FALSE)/100</f>
        <v>0.254</v>
      </c>
      <c r="P804" s="21">
        <f>VLOOKUP($C804,'Advanced - Road'!B:T,18,FALSE)</f>
        <v>101.6</v>
      </c>
      <c r="Q804" s="21">
        <f>(P804+'Advanced - Road'!$S$33)/2</f>
        <v>100.18990467111536</v>
      </c>
      <c r="R804" s="32">
        <f t="shared" ref="R804" si="7769">AVERAGE(H804,L805)</f>
        <v>0.48799999999999999</v>
      </c>
      <c r="S804" s="32">
        <f t="shared" ref="S804" si="7770">AVERAGE(I804,M805)</f>
        <v>0.26550000000000001</v>
      </c>
      <c r="T804" s="32">
        <f t="shared" ref="T804" si="7771">AVERAGE(J804,N805)</f>
        <v>0.15049999999999999</v>
      </c>
      <c r="U804" s="32">
        <f t="shared" ref="U804" si="7772">AVERAGE(K804,O805)</f>
        <v>0.23849999999999999</v>
      </c>
      <c r="V804" s="21">
        <f>Q804*Q805/'Advanced - Home'!$S$33</f>
        <v>99.842150438258344</v>
      </c>
      <c r="W804" s="21">
        <f t="shared" ref="W804" si="7773">AVERAGE(V804:V805)</f>
        <v>99.840069189432597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0.52500000000000002</v>
      </c>
      <c r="I805" s="32">
        <f>VLOOKUP($C805,'Four Factors - Home'!$B:$O,8,FALSE)</f>
        <v>0.251</v>
      </c>
      <c r="J805" s="32">
        <f>VLOOKUP($C805,'Four Factors - Home'!$B:$O,9,FALSE)/100</f>
        <v>0.129</v>
      </c>
      <c r="K805" s="32">
        <f>VLOOKUP($C805,'Four Factors - Home'!$B:$O,10,FALSE)/100</f>
        <v>0.19699999999999998</v>
      </c>
      <c r="L805" s="32">
        <f>VLOOKUP($C805,'Four Factors - Home'!$B:$O,11,FALSE)/100</f>
        <v>0.49299999999999999</v>
      </c>
      <c r="M805" s="32">
        <f>VLOOKUP($C805,'Four Factors - Home'!$B:$O,12,FALSE)</f>
        <v>0.27200000000000002</v>
      </c>
      <c r="N805" s="32">
        <f>VLOOKUP($C805,'Four Factors - Home'!$B:$O,13,FALSE)/100</f>
        <v>0.14599999999999999</v>
      </c>
      <c r="O805" s="32">
        <f>VLOOKUP($C805,'Four Factors - Home'!$B:$O,14,FALSE)/100</f>
        <v>0.23899999999999999</v>
      </c>
      <c r="P805" s="21">
        <f>VLOOKUP($C805,'Advanced - Home'!B:T,18,FALSE)</f>
        <v>98.09</v>
      </c>
      <c r="Q805" s="21">
        <f>(P805+'Advanced - Home'!$S$33)/2</f>
        <v>98.432845567206869</v>
      </c>
      <c r="R805" s="32">
        <f t="shared" ref="R805" si="7781">AVERAGE(H805,L804)</f>
        <v>0.53600000000000003</v>
      </c>
      <c r="S805" s="32">
        <f t="shared" ref="S805" si="7782">AVERAGE(I805,M804)</f>
        <v>0.26800000000000002</v>
      </c>
      <c r="T805" s="32">
        <f t="shared" ref="T805" si="7783">AVERAGE(J805,N804)</f>
        <v>0.13450000000000001</v>
      </c>
      <c r="U805" s="32">
        <f t="shared" ref="U805" si="7784">AVERAGE(K805,O804)</f>
        <v>0.22549999999999998</v>
      </c>
      <c r="V805" s="21">
        <f>Q805*Q804/'Advanced - Road'!$S$33</f>
        <v>99.837987940606865</v>
      </c>
      <c r="W805" s="21">
        <f t="shared" ref="W805" si="7785">W804</f>
        <v>99.840069189432597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0.48299999999999998</v>
      </c>
      <c r="I806" s="31">
        <f>VLOOKUP($C806,'Four Factors - Road'!$B:$O,8,FALSE)</f>
        <v>0.25900000000000001</v>
      </c>
      <c r="J806" s="31">
        <f>VLOOKUP($C806,'Four Factors - Road'!$B:$O,9,FALSE)/100</f>
        <v>0.155</v>
      </c>
      <c r="K806" s="31">
        <f>VLOOKUP($C806,'Four Factors - Road'!$B:$O,10,FALSE)/100</f>
        <v>0.23800000000000002</v>
      </c>
      <c r="L806" s="31">
        <f>VLOOKUP($C806,'Four Factors - Road'!$B:$O,11,FALSE)/100</f>
        <v>0.54700000000000004</v>
      </c>
      <c r="M806" s="31">
        <f>VLOOKUP($C806,'Four Factors - Road'!$B:$O,12,FALSE)</f>
        <v>0.28499999999999998</v>
      </c>
      <c r="N806" s="31">
        <f>VLOOKUP($C806,'Four Factors - Road'!$B:$O,13,FALSE)/100</f>
        <v>0.14000000000000001</v>
      </c>
      <c r="O806" s="31">
        <f>VLOOKUP($C806,'Four Factors - Road'!$B:$O,14,FALSE)/100</f>
        <v>0.254</v>
      </c>
      <c r="P806" s="17">
        <f>VLOOKUP($C806,'Advanced - Road'!B:T,18,FALSE)</f>
        <v>101.6</v>
      </c>
      <c r="Q806" s="17">
        <f>(P806+'Advanced - Road'!$S$33)/2</f>
        <v>100.18990467111536</v>
      </c>
      <c r="R806" s="31">
        <f t="shared" ref="R806" si="7789">AVERAGE(H806,L807)</f>
        <v>0.48499999999999999</v>
      </c>
      <c r="S806" s="31">
        <f t="shared" ref="S806" si="7790">AVERAGE(I806,M807)</f>
        <v>0.26800000000000002</v>
      </c>
      <c r="T806" s="31">
        <f t="shared" ref="T806" si="7791">AVERAGE(J806,N807)</f>
        <v>0.151</v>
      </c>
      <c r="U806" s="31">
        <f t="shared" ref="U806" si="7792">AVERAGE(K806,O807)</f>
        <v>0.23649999999999999</v>
      </c>
      <c r="V806" s="17">
        <f>Q806*Q807/'Advanced - Home'!$S$33</f>
        <v>99.984154877739996</v>
      </c>
      <c r="W806" s="17">
        <f t="shared" ref="W806" si="7793">AVERAGE(V806:V807)</f>
        <v>99.982070668775975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0.31</v>
      </c>
      <c r="J807" s="31">
        <f>VLOOKUP($C807,'Four Factors - Home'!$B:$O,9,FALSE)/100</f>
        <v>0.13600000000000001</v>
      </c>
      <c r="K807" s="31">
        <f>VLOOKUP($C807,'Four Factors - Home'!$B:$O,10,FALSE)/100</f>
        <v>0.21600000000000003</v>
      </c>
      <c r="L807" s="31">
        <f>VLOOKUP($C807,'Four Factors - Home'!$B:$O,11,FALSE)/100</f>
        <v>0.48700000000000004</v>
      </c>
      <c r="M807" s="31">
        <f>VLOOKUP($C807,'Four Factors - Home'!$B:$O,12,FALSE)</f>
        <v>0.27700000000000002</v>
      </c>
      <c r="N807" s="31">
        <f>VLOOKUP($C807,'Four Factors - Home'!$B:$O,13,FALSE)/100</f>
        <v>0.14699999999999999</v>
      </c>
      <c r="O807" s="31">
        <f>VLOOKUP($C807,'Four Factors - Home'!$B:$O,14,FALSE)/100</f>
        <v>0.23499999999999999</v>
      </c>
      <c r="P807" s="17">
        <f>VLOOKUP($C807,'Advanced - Home'!B:T,18,FALSE)</f>
        <v>98.37</v>
      </c>
      <c r="Q807" s="17">
        <f>(P807+'Advanced - Home'!$S$33)/2</f>
        <v>98.572845567206855</v>
      </c>
      <c r="R807" s="31">
        <f t="shared" ref="R807" si="7801">AVERAGE(H807,L806)</f>
        <v>0.54350000000000009</v>
      </c>
      <c r="S807" s="31">
        <f t="shared" ref="S807" si="7802">AVERAGE(I807,M806)</f>
        <v>0.29749999999999999</v>
      </c>
      <c r="T807" s="31">
        <f t="shared" ref="T807" si="7803">AVERAGE(J807,N806)</f>
        <v>0.13800000000000001</v>
      </c>
      <c r="U807" s="31">
        <f t="shared" ref="U807" si="7804">AVERAGE(K807,O806)</f>
        <v>0.23500000000000001</v>
      </c>
      <c r="V807" s="17">
        <f>Q807*Q806/'Advanced - Road'!$S$33</f>
        <v>99.97998645981194</v>
      </c>
      <c r="W807" s="17">
        <f t="shared" ref="W807" si="7805">W806</f>
        <v>99.982070668775975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0.48299999999999998</v>
      </c>
      <c r="I808" s="32">
        <f>VLOOKUP($C808,'Four Factors - Road'!$B:$O,8,FALSE)</f>
        <v>0.25900000000000001</v>
      </c>
      <c r="J808" s="32">
        <f>VLOOKUP($C808,'Four Factors - Road'!$B:$O,9,FALSE)/100</f>
        <v>0.155</v>
      </c>
      <c r="K808" s="32">
        <f>VLOOKUP($C808,'Four Factors - Road'!$B:$O,10,FALSE)/100</f>
        <v>0.23800000000000002</v>
      </c>
      <c r="L808" s="32">
        <f>VLOOKUP($C808,'Four Factors - Road'!$B:$O,11,FALSE)/100</f>
        <v>0.54700000000000004</v>
      </c>
      <c r="M808" s="32">
        <f>VLOOKUP($C808,'Four Factors - Road'!$B:$O,12,FALSE)</f>
        <v>0.28499999999999998</v>
      </c>
      <c r="N808" s="32">
        <f>VLOOKUP($C808,'Four Factors - Road'!$B:$O,13,FALSE)/100</f>
        <v>0.14000000000000001</v>
      </c>
      <c r="O808" s="32">
        <f>VLOOKUP($C808,'Four Factors - Road'!$B:$O,14,FALSE)/100</f>
        <v>0.254</v>
      </c>
      <c r="P808" s="21">
        <f>VLOOKUP($C808,'Advanced - Road'!B:T,18,FALSE)</f>
        <v>101.6</v>
      </c>
      <c r="Q808" s="21">
        <f>(P808+'Advanced - Road'!$S$33)/2</f>
        <v>100.18990467111536</v>
      </c>
      <c r="R808" s="32">
        <f t="shared" ref="R808" si="7809">AVERAGE(H808,L809)</f>
        <v>0.50900000000000001</v>
      </c>
      <c r="S808" s="32">
        <f t="shared" ref="S808" si="7810">AVERAGE(I808,M809)</f>
        <v>0.26800000000000002</v>
      </c>
      <c r="T808" s="32">
        <f t="shared" ref="T808" si="7811">AVERAGE(J808,N809)</f>
        <v>0.14900000000000002</v>
      </c>
      <c r="U808" s="32">
        <f t="shared" ref="U808" si="7812">AVERAGE(K808,O809)</f>
        <v>0.23499999999999999</v>
      </c>
      <c r="V808" s="21">
        <f>Q808*Q809/'Advanced - Home'!$S$33</f>
        <v>101.0187586511064</v>
      </c>
      <c r="W808" s="21">
        <f t="shared" ref="W808" si="7813">AVERAGE(V808:V809)</f>
        <v>101.0166528754205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108</v>
      </c>
      <c r="Z808" s="23">
        <f t="shared" ref="Z808" si="7814">Y809-Y808</f>
        <v>6</v>
      </c>
      <c r="AA808" s="23">
        <f t="shared" ref="AA808" si="7815">Y808+Y809</f>
        <v>222</v>
      </c>
      <c r="AB808" s="22">
        <f t="shared" ref="AB808" si="7816">D808-Z808</f>
        <v>-6</v>
      </c>
      <c r="AC808" s="22">
        <f t="shared" ref="AC808" si="7817">AA808-E808</f>
        <v>222</v>
      </c>
      <c r="AD808" s="22">
        <f t="shared" si="7717"/>
        <v>108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0.51800000000000002</v>
      </c>
      <c r="I809" s="32">
        <f>VLOOKUP($C809,'Four Factors - Home'!$B:$O,8,FALSE)</f>
        <v>0.26300000000000001</v>
      </c>
      <c r="J809" s="32">
        <f>VLOOKUP($C809,'Four Factors - Home'!$B:$O,9,FALSE)/100</f>
        <v>0.14499999999999999</v>
      </c>
      <c r="K809" s="32">
        <f>VLOOKUP($C809,'Four Factors - Home'!$B:$O,10,FALSE)/100</f>
        <v>0.26100000000000001</v>
      </c>
      <c r="L809" s="32">
        <f>VLOOKUP($C809,'Four Factors - Home'!$B:$O,11,FALSE)/100</f>
        <v>0.53500000000000003</v>
      </c>
      <c r="M809" s="32">
        <f>VLOOKUP($C809,'Four Factors - Home'!$B:$O,12,FALSE)</f>
        <v>0.27700000000000002</v>
      </c>
      <c r="N809" s="32">
        <f>VLOOKUP($C809,'Four Factors - Home'!$B:$O,13,FALSE)/100</f>
        <v>0.14300000000000002</v>
      </c>
      <c r="O809" s="32">
        <f>VLOOKUP($C809,'Four Factors - Home'!$B:$O,14,FALSE)/100</f>
        <v>0.23199999999999998</v>
      </c>
      <c r="P809" s="21">
        <f>VLOOKUP($C809,'Advanced - Home'!B:T,18,FALSE)</f>
        <v>100.41</v>
      </c>
      <c r="Q809" s="21">
        <f>(P809+'Advanced - Home'!$S$33)/2</f>
        <v>99.592845567206865</v>
      </c>
      <c r="R809" s="32">
        <f t="shared" ref="R809" si="7821">AVERAGE(H809,L808)</f>
        <v>0.53249999999999997</v>
      </c>
      <c r="S809" s="32">
        <f t="shared" ref="S809" si="7822">AVERAGE(I809,M808)</f>
        <v>0.27400000000000002</v>
      </c>
      <c r="T809" s="32">
        <f t="shared" ref="T809" si="7823">AVERAGE(J809,N808)</f>
        <v>0.14250000000000002</v>
      </c>
      <c r="U809" s="32">
        <f t="shared" ref="U809" si="7824">AVERAGE(K809,O808)</f>
        <v>0.25750000000000001</v>
      </c>
      <c r="V809" s="21">
        <f>Q809*Q808/'Advanced - Road'!$S$33</f>
        <v>101.01454709973461</v>
      </c>
      <c r="W809" s="21">
        <f t="shared" ref="W809" si="7825">W808</f>
        <v>101.0166528754205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114</v>
      </c>
      <c r="Z809" s="23">
        <f t="shared" ref="Z809" si="7826">-Z808</f>
        <v>-6</v>
      </c>
      <c r="AA809" s="23">
        <f t="shared" ref="AA809" si="7827">AA808</f>
        <v>222</v>
      </c>
      <c r="AB809" s="22"/>
      <c r="AC809" s="22"/>
      <c r="AD809" s="22">
        <f t="shared" si="7717"/>
        <v>114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0.48299999999999998</v>
      </c>
      <c r="I810" s="31">
        <f>VLOOKUP($C810,'Four Factors - Road'!$B:$O,8,FALSE)</f>
        <v>0.25900000000000001</v>
      </c>
      <c r="J810" s="31">
        <f>VLOOKUP($C810,'Four Factors - Road'!$B:$O,9,FALSE)/100</f>
        <v>0.155</v>
      </c>
      <c r="K810" s="31">
        <f>VLOOKUP($C810,'Four Factors - Road'!$B:$O,10,FALSE)/100</f>
        <v>0.23800000000000002</v>
      </c>
      <c r="L810" s="31">
        <f>VLOOKUP($C810,'Four Factors - Road'!$B:$O,11,FALSE)/100</f>
        <v>0.54700000000000004</v>
      </c>
      <c r="M810" s="31">
        <f>VLOOKUP($C810,'Four Factors - Road'!$B:$O,12,FALSE)</f>
        <v>0.28499999999999998</v>
      </c>
      <c r="N810" s="31">
        <f>VLOOKUP($C810,'Four Factors - Road'!$B:$O,13,FALSE)/100</f>
        <v>0.14000000000000001</v>
      </c>
      <c r="O810" s="31">
        <f>VLOOKUP($C810,'Four Factors - Road'!$B:$O,14,FALSE)/100</f>
        <v>0.254</v>
      </c>
      <c r="P810" s="17">
        <f>VLOOKUP($C810,'Advanced - Road'!B:T,18,FALSE)</f>
        <v>101.6</v>
      </c>
      <c r="Q810" s="17">
        <f>(P810+'Advanced - Road'!$S$33)/2</f>
        <v>100.18990467111536</v>
      </c>
      <c r="R810" s="31">
        <f t="shared" ref="R810" si="7829">AVERAGE(H810,L811)</f>
        <v>0.48699999999999999</v>
      </c>
      <c r="S810" s="31">
        <f t="shared" ref="S810" si="7830">AVERAGE(I810,M811)</f>
        <v>0.30649999999999999</v>
      </c>
      <c r="T810" s="31">
        <f t="shared" ref="T810" si="7831">AVERAGE(J810,N811)</f>
        <v>0.1545</v>
      </c>
      <c r="U810" s="31">
        <f t="shared" ref="U810" si="7832">AVERAGE(K810,O811)</f>
        <v>0.22500000000000001</v>
      </c>
      <c r="V810" s="17">
        <f>Q810*Q811/'Advanced - Home'!$S$33</f>
        <v>98.655399051161581</v>
      </c>
      <c r="W810" s="17">
        <f t="shared" ref="W810" si="7833">AVERAGE(V810:V811)</f>
        <v>98.653342540634455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103</v>
      </c>
      <c r="Z810" s="19">
        <f t="shared" ref="Z810" si="7834">Y811-Y810</f>
        <v>6</v>
      </c>
      <c r="AA810" s="19">
        <f t="shared" ref="AA810" si="7835">Y810+Y811</f>
        <v>212</v>
      </c>
      <c r="AB810" s="4">
        <f t="shared" ref="AB810" si="7836">D810-Z810</f>
        <v>-6</v>
      </c>
      <c r="AC810" s="4">
        <f t="shared" ref="AC810" si="7837">AA810-E810</f>
        <v>212</v>
      </c>
      <c r="AD810" s="4">
        <f t="shared" si="7717"/>
        <v>103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0.47299999999999998</v>
      </c>
      <c r="I811" s="31">
        <f>VLOOKUP($C811,'Four Factors - Home'!$B:$O,8,FALSE)</f>
        <v>0.30299999999999999</v>
      </c>
      <c r="J811" s="31">
        <f>VLOOKUP($C811,'Four Factors - Home'!$B:$O,9,FALSE)/100</f>
        <v>0.14000000000000001</v>
      </c>
      <c r="K811" s="31">
        <f>VLOOKUP($C811,'Four Factors - Home'!$B:$O,10,FALSE)/100</f>
        <v>0.26500000000000001</v>
      </c>
      <c r="L811" s="31">
        <f>VLOOKUP($C811,'Four Factors - Home'!$B:$O,11,FALSE)/100</f>
        <v>0.49099999999999999</v>
      </c>
      <c r="M811" s="31">
        <f>VLOOKUP($C811,'Four Factors - Home'!$B:$O,12,FALSE)</f>
        <v>0.35399999999999998</v>
      </c>
      <c r="N811" s="31">
        <f>VLOOKUP($C811,'Four Factors - Home'!$B:$O,13,FALSE)/100</f>
        <v>0.154</v>
      </c>
      <c r="O811" s="31">
        <f>VLOOKUP($C811,'Four Factors - Home'!$B:$O,14,FALSE)/100</f>
        <v>0.21199999999999999</v>
      </c>
      <c r="P811" s="17">
        <f>VLOOKUP($C811,'Advanced - Home'!B:T,18,FALSE)</f>
        <v>95.75</v>
      </c>
      <c r="Q811" s="17">
        <f>(P811+'Advanced - Home'!$S$33)/2</f>
        <v>97.262845567206853</v>
      </c>
      <c r="R811" s="31">
        <f t="shared" ref="R811" si="7841">AVERAGE(H811,L810)</f>
        <v>0.51</v>
      </c>
      <c r="S811" s="31">
        <f t="shared" ref="S811" si="7842">AVERAGE(I811,M810)</f>
        <v>0.29399999999999998</v>
      </c>
      <c r="T811" s="31">
        <f t="shared" ref="T811" si="7843">AVERAGE(J811,N810)</f>
        <v>0.14000000000000001</v>
      </c>
      <c r="U811" s="31">
        <f t="shared" ref="U811" si="7844">AVERAGE(K811,O810)</f>
        <v>0.25950000000000001</v>
      </c>
      <c r="V811" s="17">
        <f>Q811*Q810/'Advanced - Road'!$S$33</f>
        <v>98.651286030107329</v>
      </c>
      <c r="W811" s="17">
        <f t="shared" ref="W811" si="7845">W810</f>
        <v>98.653342540634455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109</v>
      </c>
      <c r="Z811" s="19">
        <f t="shared" ref="Z811" si="7846">-Z810</f>
        <v>-6</v>
      </c>
      <c r="AA811" s="19">
        <f t="shared" ref="AA811" si="7847">AA810</f>
        <v>212</v>
      </c>
      <c r="AB811" s="4"/>
      <c r="AC811" s="4"/>
      <c r="AD811" s="4">
        <f t="shared" si="7717"/>
        <v>109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0.48299999999999998</v>
      </c>
      <c r="I812" s="32">
        <f>VLOOKUP($C812,'Four Factors - Road'!$B:$O,8,FALSE)</f>
        <v>0.25900000000000001</v>
      </c>
      <c r="J812" s="32">
        <f>VLOOKUP($C812,'Four Factors - Road'!$B:$O,9,FALSE)/100</f>
        <v>0.155</v>
      </c>
      <c r="K812" s="32">
        <f>VLOOKUP($C812,'Four Factors - Road'!$B:$O,10,FALSE)/100</f>
        <v>0.23800000000000002</v>
      </c>
      <c r="L812" s="32">
        <f>VLOOKUP($C812,'Four Factors - Road'!$B:$O,11,FALSE)/100</f>
        <v>0.54700000000000004</v>
      </c>
      <c r="M812" s="32">
        <f>VLOOKUP($C812,'Four Factors - Road'!$B:$O,12,FALSE)</f>
        <v>0.28499999999999998</v>
      </c>
      <c r="N812" s="32">
        <f>VLOOKUP($C812,'Four Factors - Road'!$B:$O,13,FALSE)/100</f>
        <v>0.14000000000000001</v>
      </c>
      <c r="O812" s="32">
        <f>VLOOKUP($C812,'Four Factors - Road'!$B:$O,14,FALSE)/100</f>
        <v>0.254</v>
      </c>
      <c r="P812" s="21">
        <f>VLOOKUP($C812,'Advanced - Road'!B:T,18,FALSE)</f>
        <v>101.6</v>
      </c>
      <c r="Q812" s="21">
        <f>(P812+'Advanced - Road'!$S$33)/2</f>
        <v>100.18990467111536</v>
      </c>
      <c r="R812" s="32">
        <f t="shared" ref="R812" si="7849">AVERAGE(H812,L813)</f>
        <v>0.48699999999999999</v>
      </c>
      <c r="S812" s="32">
        <f t="shared" ref="S812" si="7850">AVERAGE(I812,M813)</f>
        <v>0.26200000000000001</v>
      </c>
      <c r="T812" s="32">
        <f t="shared" ref="T812" si="7851">AVERAGE(J812,N813)</f>
        <v>0.14450000000000002</v>
      </c>
      <c r="U812" s="32">
        <f t="shared" ref="U812" si="7852">AVERAGE(K812,O813)</f>
        <v>0.23200000000000001</v>
      </c>
      <c r="V812" s="21">
        <f>Q812*Q813/'Advanced - Home'!$S$33</f>
        <v>99.786362979890541</v>
      </c>
      <c r="W812" s="21">
        <f t="shared" ref="W812" si="7853">AVERAGE(V812:V813)</f>
        <v>99.784282893976268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104</v>
      </c>
      <c r="Z812" s="23">
        <f t="shared" ref="Z812" si="7854">Y813-Y812</f>
        <v>9</v>
      </c>
      <c r="AA812" s="23">
        <f t="shared" ref="AA812" si="7855">Y812+Y813</f>
        <v>217</v>
      </c>
      <c r="AB812" s="22">
        <f t="shared" ref="AB812" si="7856">D812-Z812</f>
        <v>-9</v>
      </c>
      <c r="AC812" s="22">
        <f t="shared" ref="AC812" si="7857">AA812-E812</f>
        <v>217</v>
      </c>
      <c r="AD812" s="22">
        <f t="shared" si="7717"/>
        <v>104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0.53700000000000003</v>
      </c>
      <c r="I813" s="32">
        <f>VLOOKUP($C813,'Four Factors - Home'!$B:$O,8,FALSE)</f>
        <v>0.27100000000000002</v>
      </c>
      <c r="J813" s="32">
        <f>VLOOKUP($C813,'Four Factors - Home'!$B:$O,9,FALSE)/100</f>
        <v>0.13800000000000001</v>
      </c>
      <c r="K813" s="32">
        <f>VLOOKUP($C813,'Four Factors - Home'!$B:$O,10,FALSE)/100</f>
        <v>0.22699999999999998</v>
      </c>
      <c r="L813" s="32">
        <f>VLOOKUP($C813,'Four Factors - Home'!$B:$O,11,FALSE)/100</f>
        <v>0.49099999999999999</v>
      </c>
      <c r="M813" s="32">
        <f>VLOOKUP($C813,'Four Factors - Home'!$B:$O,12,FALSE)</f>
        <v>0.26500000000000001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0.22600000000000001</v>
      </c>
      <c r="P813" s="21">
        <f>VLOOKUP($C813,'Advanced - Home'!B:T,18,FALSE)</f>
        <v>97.98</v>
      </c>
      <c r="Q813" s="21">
        <f>(P813+'Advanced - Home'!$S$33)/2</f>
        <v>98.377845567206862</v>
      </c>
      <c r="R813" s="32">
        <f t="shared" ref="R813" si="7861">AVERAGE(H813,L812)</f>
        <v>0.54200000000000004</v>
      </c>
      <c r="S813" s="32">
        <f t="shared" ref="S813" si="7862">AVERAGE(I813,M812)</f>
        <v>0.27800000000000002</v>
      </c>
      <c r="T813" s="32">
        <f t="shared" ref="T813" si="7863">AVERAGE(J813,N812)</f>
        <v>0.13900000000000001</v>
      </c>
      <c r="U813" s="32">
        <f t="shared" ref="U813" si="7864">AVERAGE(K813,O812)</f>
        <v>0.24049999999999999</v>
      </c>
      <c r="V813" s="21">
        <f>Q813*Q812/'Advanced - Road'!$S$33</f>
        <v>99.78220280806201</v>
      </c>
      <c r="W813" s="21">
        <f t="shared" ref="W813" si="7865">W812</f>
        <v>99.784282893976268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113</v>
      </c>
      <c r="Z813" s="23">
        <f t="shared" ref="Z813" si="7866">-Z812</f>
        <v>-9</v>
      </c>
      <c r="AA813" s="23">
        <f t="shared" ref="AA813" si="7867">AA812</f>
        <v>217</v>
      </c>
      <c r="AB813" s="22"/>
      <c r="AC813" s="22"/>
      <c r="AD813" s="22">
        <f t="shared" si="7717"/>
        <v>113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0.48299999999999998</v>
      </c>
      <c r="I814" s="31">
        <f>VLOOKUP($C814,'Four Factors - Road'!$B:$O,8,FALSE)</f>
        <v>0.25900000000000001</v>
      </c>
      <c r="J814" s="31">
        <f>VLOOKUP($C814,'Four Factors - Road'!$B:$O,9,FALSE)/100</f>
        <v>0.155</v>
      </c>
      <c r="K814" s="31">
        <f>VLOOKUP($C814,'Four Factors - Road'!$B:$O,10,FALSE)/100</f>
        <v>0.23800000000000002</v>
      </c>
      <c r="L814" s="31">
        <f>VLOOKUP($C814,'Four Factors - Road'!$B:$O,11,FALSE)/100</f>
        <v>0.54700000000000004</v>
      </c>
      <c r="M814" s="31">
        <f>VLOOKUP($C814,'Four Factors - Road'!$B:$O,12,FALSE)</f>
        <v>0.28499999999999998</v>
      </c>
      <c r="N814" s="31">
        <f>VLOOKUP($C814,'Four Factors - Road'!$B:$O,13,FALSE)/100</f>
        <v>0.14000000000000001</v>
      </c>
      <c r="O814" s="31">
        <f>VLOOKUP($C814,'Four Factors - Road'!$B:$O,14,FALSE)/100</f>
        <v>0.254</v>
      </c>
      <c r="P814" s="17">
        <f>VLOOKUP($C814,'Advanced - Road'!B:T,18,FALSE)</f>
        <v>101.6</v>
      </c>
      <c r="Q814" s="17">
        <f>(P814+'Advanced - Road'!$S$33)/2</f>
        <v>100.18990467111536</v>
      </c>
      <c r="R814" s="31">
        <f t="shared" ref="R814" si="7869">AVERAGE(H814,L815)</f>
        <v>0.502</v>
      </c>
      <c r="S814" s="31">
        <f t="shared" ref="S814" si="7870">AVERAGE(I814,M815)</f>
        <v>0.27800000000000002</v>
      </c>
      <c r="T814" s="31">
        <f t="shared" ref="T814" si="7871">AVERAGE(J814,N815)</f>
        <v>0.159</v>
      </c>
      <c r="U814" s="31">
        <f t="shared" ref="U814" si="7872">AVERAGE(K814,O815)</f>
        <v>0.23599999999999999</v>
      </c>
      <c r="V814" s="17">
        <f>Q814*Q815/'Advanced - Home'!$S$33</f>
        <v>99.781291392766192</v>
      </c>
      <c r="W814" s="17">
        <f t="shared" ref="W814" si="7873">AVERAGE(V814:V815)</f>
        <v>99.779211412571158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0.53400000000000003</v>
      </c>
      <c r="I815" s="31">
        <f>VLOOKUP($C815,'Four Factors - Home'!$B:$O,8,FALSE)</f>
        <v>0.30099999999999999</v>
      </c>
      <c r="J815" s="31">
        <f>VLOOKUP($C815,'Four Factors - Home'!$B:$O,9,FALSE)/100</f>
        <v>0.14199999999999999</v>
      </c>
      <c r="K815" s="31">
        <f>VLOOKUP($C815,'Four Factors - Home'!$B:$O,10,FALSE)/100</f>
        <v>0.214</v>
      </c>
      <c r="L815" s="31">
        <f>VLOOKUP($C815,'Four Factors - Home'!$B:$O,11,FALSE)/100</f>
        <v>0.52100000000000002</v>
      </c>
      <c r="M815" s="31">
        <f>VLOOKUP($C815,'Four Factors - Home'!$B:$O,12,FALSE)</f>
        <v>0.29699999999999999</v>
      </c>
      <c r="N815" s="31">
        <f>VLOOKUP($C815,'Four Factors - Home'!$B:$O,13,FALSE)/100</f>
        <v>0.16300000000000001</v>
      </c>
      <c r="O815" s="31">
        <f>VLOOKUP($C815,'Four Factors - Home'!$B:$O,14,FALSE)/100</f>
        <v>0.23399999999999999</v>
      </c>
      <c r="P815" s="17">
        <f>VLOOKUP($C815,'Advanced - Home'!B:T,18,FALSE)</f>
        <v>97.97</v>
      </c>
      <c r="Q815" s="17">
        <f>(P815+'Advanced - Home'!$S$33)/2</f>
        <v>98.372845567206866</v>
      </c>
      <c r="R815" s="31">
        <f t="shared" ref="R815" si="7881">AVERAGE(H815,L814)</f>
        <v>0.54049999999999998</v>
      </c>
      <c r="S815" s="31">
        <f t="shared" ref="S815" si="7882">AVERAGE(I815,M814)</f>
        <v>0.29299999999999998</v>
      </c>
      <c r="T815" s="31">
        <f t="shared" ref="T815" si="7883">AVERAGE(J815,N814)</f>
        <v>0.14100000000000001</v>
      </c>
      <c r="U815" s="31">
        <f t="shared" ref="U815" si="7884">AVERAGE(K815,O814)</f>
        <v>0.23399999999999999</v>
      </c>
      <c r="V815" s="17">
        <f>Q815*Q814/'Advanced - Road'!$S$33</f>
        <v>99.777131432376123</v>
      </c>
      <c r="W815" s="17">
        <f t="shared" ref="W815" si="7885">W814</f>
        <v>99.779211412571158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0.48299999999999998</v>
      </c>
      <c r="I816" s="32">
        <f>VLOOKUP($C816,'Four Factors - Road'!$B:$O,8,FALSE)</f>
        <v>0.25900000000000001</v>
      </c>
      <c r="J816" s="32">
        <f>VLOOKUP($C816,'Four Factors - Road'!$B:$O,9,FALSE)/100</f>
        <v>0.155</v>
      </c>
      <c r="K816" s="32">
        <f>VLOOKUP($C816,'Four Factors - Road'!$B:$O,10,FALSE)/100</f>
        <v>0.23800000000000002</v>
      </c>
      <c r="L816" s="32">
        <f>VLOOKUP($C816,'Four Factors - Road'!$B:$O,11,FALSE)/100</f>
        <v>0.54700000000000004</v>
      </c>
      <c r="M816" s="32">
        <f>VLOOKUP($C816,'Four Factors - Road'!$B:$O,12,FALSE)</f>
        <v>0.28499999999999998</v>
      </c>
      <c r="N816" s="32">
        <f>VLOOKUP($C816,'Four Factors - Road'!$B:$O,13,FALSE)/100</f>
        <v>0.14000000000000001</v>
      </c>
      <c r="O816" s="32">
        <f>VLOOKUP($C816,'Four Factors - Road'!$B:$O,14,FALSE)/100</f>
        <v>0.254</v>
      </c>
      <c r="P816" s="21">
        <f>VLOOKUP($C816,'Advanced - Road'!B:T,18,FALSE)</f>
        <v>101.6</v>
      </c>
      <c r="Q816" s="21">
        <f>(P816+'Advanced - Road'!$S$33)/2</f>
        <v>100.18990467111536</v>
      </c>
      <c r="R816" s="32">
        <f t="shared" ref="R816" si="7889">AVERAGE(H816,L817)</f>
        <v>0.50449999999999995</v>
      </c>
      <c r="S816" s="32">
        <f t="shared" ref="S816" si="7890">AVERAGE(I816,M817)</f>
        <v>0.26550000000000001</v>
      </c>
      <c r="T816" s="32">
        <f t="shared" ref="T816" si="7891">AVERAGE(J816,N817)</f>
        <v>0.1535</v>
      </c>
      <c r="U816" s="32">
        <f t="shared" ref="U816" si="7892">AVERAGE(K816,O817)</f>
        <v>0.22750000000000001</v>
      </c>
      <c r="V816" s="21">
        <f>Q816*Q817/'Advanced - Home'!$S$33</f>
        <v>99.192987286342159</v>
      </c>
      <c r="W816" s="21">
        <f t="shared" ref="W816" si="7893">AVERAGE(V816:V817)</f>
        <v>99.190919569577204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9</v>
      </c>
      <c r="AA816" s="23">
        <f t="shared" ref="AA816" si="7895">Y816+Y817</f>
        <v>217</v>
      </c>
      <c r="AB816" s="22">
        <f t="shared" ref="AB816" si="7896">D816-Z816</f>
        <v>-9</v>
      </c>
      <c r="AC816" s="22">
        <f t="shared" ref="AC816" si="7897">AA816-E816</f>
        <v>217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0.29299999999999998</v>
      </c>
      <c r="J817" s="32">
        <f>VLOOKUP($C817,'Four Factors - Home'!$B:$O,9,FALSE)/100</f>
        <v>0.14899999999999999</v>
      </c>
      <c r="K817" s="32">
        <f>VLOOKUP($C817,'Four Factors - Home'!$B:$O,10,FALSE)/100</f>
        <v>0.27100000000000002</v>
      </c>
      <c r="L817" s="32">
        <f>VLOOKUP($C817,'Four Factors - Home'!$B:$O,11,FALSE)/100</f>
        <v>0.52600000000000002</v>
      </c>
      <c r="M817" s="32">
        <f>VLOOKUP($C817,'Four Factors - Home'!$B:$O,12,FALSE)</f>
        <v>0.27200000000000002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96.81</v>
      </c>
      <c r="Q817" s="21">
        <f>(P817+'Advanced - Home'!$S$33)/2</f>
        <v>97.792845567206854</v>
      </c>
      <c r="R817" s="32">
        <f t="shared" ref="R817" si="7901">AVERAGE(H817,L816)</f>
        <v>0.53550000000000009</v>
      </c>
      <c r="S817" s="32">
        <f t="shared" ref="S817" si="7902">AVERAGE(I817,M816)</f>
        <v>0.28899999999999998</v>
      </c>
      <c r="T817" s="32">
        <f t="shared" ref="T817" si="7903">AVERAGE(J817,N816)</f>
        <v>0.14450000000000002</v>
      </c>
      <c r="U817" s="32">
        <f t="shared" ref="U817" si="7904">AVERAGE(K817,O816)</f>
        <v>0.26250000000000001</v>
      </c>
      <c r="V817" s="21">
        <f>Q817*Q816/'Advanced - Road'!$S$33</f>
        <v>99.188851852812249</v>
      </c>
      <c r="W817" s="21">
        <f t="shared" ref="W817" si="7905">W816</f>
        <v>99.190919569577204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113</v>
      </c>
      <c r="Z817" s="23">
        <f t="shared" ref="Z817" si="7906">-Z816</f>
        <v>-9</v>
      </c>
      <c r="AA817" s="23">
        <f t="shared" ref="AA817" si="7907">AA816</f>
        <v>217</v>
      </c>
      <c r="AB817" s="22"/>
      <c r="AC817" s="22"/>
      <c r="AD817" s="22">
        <f t="shared" si="7717"/>
        <v>113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0.48299999999999998</v>
      </c>
      <c r="I818" s="31">
        <f>VLOOKUP($C818,'Four Factors - Road'!$B:$O,8,FALSE)</f>
        <v>0.25900000000000001</v>
      </c>
      <c r="J818" s="31">
        <f>VLOOKUP($C818,'Four Factors - Road'!$B:$O,9,FALSE)/100</f>
        <v>0.155</v>
      </c>
      <c r="K818" s="31">
        <f>VLOOKUP($C818,'Four Factors - Road'!$B:$O,10,FALSE)/100</f>
        <v>0.23800000000000002</v>
      </c>
      <c r="L818" s="31">
        <f>VLOOKUP($C818,'Four Factors - Road'!$B:$O,11,FALSE)/100</f>
        <v>0.54700000000000004</v>
      </c>
      <c r="M818" s="31">
        <f>VLOOKUP($C818,'Four Factors - Road'!$B:$O,12,FALSE)</f>
        <v>0.28499999999999998</v>
      </c>
      <c r="N818" s="31">
        <f>VLOOKUP($C818,'Four Factors - Road'!$B:$O,13,FALSE)/100</f>
        <v>0.14000000000000001</v>
      </c>
      <c r="O818" s="31">
        <f>VLOOKUP($C818,'Four Factors - Road'!$B:$O,14,FALSE)/100</f>
        <v>0.254</v>
      </c>
      <c r="P818" s="17">
        <f>VLOOKUP($C818,'Advanced - Road'!B:T,18,FALSE)</f>
        <v>101.6</v>
      </c>
      <c r="Q818" s="17">
        <f>(P818+'Advanced - Road'!$S$33)/2</f>
        <v>100.18990467111536</v>
      </c>
      <c r="R818" s="31">
        <f t="shared" ref="R818" si="7909">AVERAGE(H818,L819)</f>
        <v>0.49249999999999999</v>
      </c>
      <c r="S818" s="31">
        <f t="shared" ref="S818" si="7910">AVERAGE(I818,M819)</f>
        <v>0.2525</v>
      </c>
      <c r="T818" s="31">
        <f t="shared" ref="T818" si="7911">AVERAGE(J818,N819)</f>
        <v>0.14400000000000002</v>
      </c>
      <c r="U818" s="31">
        <f t="shared" ref="U818" si="7912">AVERAGE(K818,O819)</f>
        <v>0.23</v>
      </c>
      <c r="V818" s="17">
        <f>Q818*Q819/'Advanced - Home'!$S$33</f>
        <v>101.07961769659853</v>
      </c>
      <c r="W818" s="17">
        <f t="shared" ref="W818" si="7913">AVERAGE(V818:V819)</f>
        <v>101.07751065228194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106</v>
      </c>
      <c r="Z818" s="19">
        <f t="shared" ref="Z818" si="7914">Y819-Y818</f>
        <v>6</v>
      </c>
      <c r="AA818" s="19">
        <f t="shared" ref="AA818" si="7915">Y818+Y819</f>
        <v>218</v>
      </c>
      <c r="AB818" s="4">
        <f t="shared" ref="AB818" si="7916">D818-Z818</f>
        <v>-6</v>
      </c>
      <c r="AC818" s="4">
        <f t="shared" ref="AC818" si="7917">AA818-E818</f>
        <v>218</v>
      </c>
      <c r="AD818" s="4">
        <f t="shared" si="7717"/>
        <v>106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0.50900000000000001</v>
      </c>
      <c r="I819" s="31">
        <f>VLOOKUP($C819,'Four Factors - Home'!$B:$O,8,FALSE)</f>
        <v>0.26100000000000001</v>
      </c>
      <c r="J819" s="31">
        <f>VLOOKUP($C819,'Four Factors - Home'!$B:$O,9,FALSE)/100</f>
        <v>0.12300000000000001</v>
      </c>
      <c r="K819" s="31">
        <f>VLOOKUP($C819,'Four Factors - Home'!$B:$O,10,FALSE)/100</f>
        <v>0.184</v>
      </c>
      <c r="L819" s="31">
        <f>VLOOKUP($C819,'Four Factors - Home'!$B:$O,11,FALSE)/100</f>
        <v>0.502</v>
      </c>
      <c r="M819" s="31">
        <f>VLOOKUP($C819,'Four Factors - Home'!$B:$O,12,FALSE)</f>
        <v>0.246</v>
      </c>
      <c r="N819" s="31">
        <f>VLOOKUP($C819,'Four Factors - Home'!$B:$O,13,FALSE)/100</f>
        <v>0.13300000000000001</v>
      </c>
      <c r="O819" s="31">
        <f>VLOOKUP($C819,'Four Factors - Home'!$B:$O,14,FALSE)/100</f>
        <v>0.222</v>
      </c>
      <c r="P819" s="17">
        <f>VLOOKUP($C819,'Advanced - Home'!B:T,18,FALSE)</f>
        <v>100.53</v>
      </c>
      <c r="Q819" s="17">
        <f>(P819+'Advanced - Home'!$S$33)/2</f>
        <v>99.652845567206867</v>
      </c>
      <c r="R819" s="31">
        <f t="shared" ref="R819" si="7921">AVERAGE(H819,L818)</f>
        <v>0.52800000000000002</v>
      </c>
      <c r="S819" s="31">
        <f t="shared" ref="S819" si="7922">AVERAGE(I819,M818)</f>
        <v>0.27300000000000002</v>
      </c>
      <c r="T819" s="31">
        <f t="shared" ref="T819" si="7923">AVERAGE(J819,N818)</f>
        <v>0.13150000000000001</v>
      </c>
      <c r="U819" s="31">
        <f t="shared" ref="U819" si="7924">AVERAGE(K819,O818)</f>
        <v>0.219</v>
      </c>
      <c r="V819" s="17">
        <f>Q819*Q818/'Advanced - Road'!$S$33</f>
        <v>101.07540360796537</v>
      </c>
      <c r="W819" s="17">
        <f t="shared" ref="W819" si="7925">W818</f>
        <v>101.07751065228194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-6</v>
      </c>
      <c r="AA819" s="19">
        <f t="shared" ref="AA819" si="7927">AA818</f>
        <v>218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0.48299999999999998</v>
      </c>
      <c r="I820" s="32">
        <f>VLOOKUP($C820,'Four Factors - Road'!$B:$O,8,FALSE)</f>
        <v>0.25900000000000001</v>
      </c>
      <c r="J820" s="32">
        <f>VLOOKUP($C820,'Four Factors - Road'!$B:$O,9,FALSE)/100</f>
        <v>0.155</v>
      </c>
      <c r="K820" s="32">
        <f>VLOOKUP($C820,'Four Factors - Road'!$B:$O,10,FALSE)/100</f>
        <v>0.23800000000000002</v>
      </c>
      <c r="L820" s="32">
        <f>VLOOKUP($C820,'Four Factors - Road'!$B:$O,11,FALSE)/100</f>
        <v>0.54700000000000004</v>
      </c>
      <c r="M820" s="32">
        <f>VLOOKUP($C820,'Four Factors - Road'!$B:$O,12,FALSE)</f>
        <v>0.28499999999999998</v>
      </c>
      <c r="N820" s="32">
        <f>VLOOKUP($C820,'Four Factors - Road'!$B:$O,13,FALSE)/100</f>
        <v>0.14000000000000001</v>
      </c>
      <c r="O820" s="32">
        <f>VLOOKUP($C820,'Four Factors - Road'!$B:$O,14,FALSE)/100</f>
        <v>0.254</v>
      </c>
      <c r="P820" s="21">
        <f>VLOOKUP($C820,'Advanced - Road'!B:T,18,FALSE)</f>
        <v>101.6</v>
      </c>
      <c r="Q820" s="21">
        <f>(P820+'Advanced - Road'!$S$33)/2</f>
        <v>100.18990467111536</v>
      </c>
      <c r="R820" s="32">
        <f t="shared" ref="R820" si="7929">AVERAGE(H820,L821)</f>
        <v>0.4945</v>
      </c>
      <c r="S820" s="32">
        <f t="shared" ref="S820" si="7930">AVERAGE(I820,M821)</f>
        <v>0.26200000000000001</v>
      </c>
      <c r="T820" s="32">
        <f t="shared" ref="T820" si="7931">AVERAGE(J820,N821)</f>
        <v>0.14250000000000002</v>
      </c>
      <c r="U820" s="32">
        <f t="shared" ref="U820" si="7932">AVERAGE(K820,O821)</f>
        <v>0.2535</v>
      </c>
      <c r="V820" s="21">
        <f>Q820*Q821/'Advanced - Home'!$S$33</f>
        <v>99.862436786755708</v>
      </c>
      <c r="W820" s="21">
        <f t="shared" ref="W820" si="7933">AVERAGE(V820:V821)</f>
        <v>99.860355115053068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0.51700000000000002</v>
      </c>
      <c r="I821" s="32">
        <f>VLOOKUP($C821,'Four Factors - Home'!$B:$O,8,FALSE)</f>
        <v>0.23</v>
      </c>
      <c r="J821" s="32">
        <f>VLOOKUP($C821,'Four Factors - Home'!$B:$O,9,FALSE)/100</f>
        <v>0.14300000000000002</v>
      </c>
      <c r="K821" s="32">
        <f>VLOOKUP($C821,'Four Factors - Home'!$B:$O,10,FALSE)/100</f>
        <v>0.26700000000000002</v>
      </c>
      <c r="L821" s="32">
        <f>VLOOKUP($C821,'Four Factors - Home'!$B:$O,11,FALSE)/100</f>
        <v>0.50600000000000001</v>
      </c>
      <c r="M821" s="32">
        <f>VLOOKUP($C821,'Four Factors - Home'!$B:$O,12,FALSE)</f>
        <v>0.26500000000000001</v>
      </c>
      <c r="N821" s="32">
        <f>VLOOKUP($C821,'Four Factors - Home'!$B:$O,13,FALSE)/100</f>
        <v>0.13</v>
      </c>
      <c r="O821" s="32">
        <f>VLOOKUP($C821,'Four Factors - Home'!$B:$O,14,FALSE)/100</f>
        <v>0.26899999999999996</v>
      </c>
      <c r="P821" s="21">
        <f>VLOOKUP($C821,'Advanced - Home'!B:T,18,FALSE)</f>
        <v>98.13</v>
      </c>
      <c r="Q821" s="21">
        <f>(P821+'Advanced - Home'!$S$33)/2</f>
        <v>98.45284556720685</v>
      </c>
      <c r="R821" s="32">
        <f t="shared" ref="R821" si="7941">AVERAGE(H821,L820)</f>
        <v>0.53200000000000003</v>
      </c>
      <c r="S821" s="32">
        <f t="shared" ref="S821" si="7942">AVERAGE(I821,M820)</f>
        <v>0.25750000000000001</v>
      </c>
      <c r="T821" s="32">
        <f t="shared" ref="T821" si="7943">AVERAGE(J821,N820)</f>
        <v>0.14150000000000001</v>
      </c>
      <c r="U821" s="32">
        <f t="shared" ref="U821" si="7944">AVERAGE(K821,O820)</f>
        <v>0.26050000000000001</v>
      </c>
      <c r="V821" s="21">
        <f>Q821*Q820/'Advanced - Road'!$S$33</f>
        <v>99.858273443350441</v>
      </c>
      <c r="W821" s="21">
        <f t="shared" ref="W821" si="7945">W820</f>
        <v>99.860355115053068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0.48299999999999998</v>
      </c>
      <c r="I822" s="31">
        <f>VLOOKUP($C822,'Four Factors - Road'!$B:$O,8,FALSE)</f>
        <v>0.25900000000000001</v>
      </c>
      <c r="J822" s="31">
        <f>VLOOKUP($C822,'Four Factors - Road'!$B:$O,9,FALSE)/100</f>
        <v>0.155</v>
      </c>
      <c r="K822" s="31">
        <f>VLOOKUP($C822,'Four Factors - Road'!$B:$O,10,FALSE)/100</f>
        <v>0.23800000000000002</v>
      </c>
      <c r="L822" s="31">
        <f>VLOOKUP($C822,'Four Factors - Road'!$B:$O,11,FALSE)/100</f>
        <v>0.54700000000000004</v>
      </c>
      <c r="M822" s="31">
        <f>VLOOKUP($C822,'Four Factors - Road'!$B:$O,12,FALSE)</f>
        <v>0.28499999999999998</v>
      </c>
      <c r="N822" s="31">
        <f>VLOOKUP($C822,'Four Factors - Road'!$B:$O,13,FALSE)/100</f>
        <v>0.14000000000000001</v>
      </c>
      <c r="O822" s="31">
        <f>VLOOKUP($C822,'Four Factors - Road'!$B:$O,14,FALSE)/100</f>
        <v>0.254</v>
      </c>
      <c r="P822" s="17">
        <f>VLOOKUP($C822,'Advanced - Road'!B:T,18,FALSE)</f>
        <v>101.6</v>
      </c>
      <c r="Q822" s="17">
        <f>(P822+'Advanced - Road'!$S$33)/2</f>
        <v>100.18990467111536</v>
      </c>
      <c r="R822" s="31">
        <f t="shared" ref="R822" si="7949">AVERAGE(H822,L823)</f>
        <v>0.49149999999999999</v>
      </c>
      <c r="S822" s="31">
        <f t="shared" ref="S822" si="7950">AVERAGE(I822,M823)</f>
        <v>0.26450000000000001</v>
      </c>
      <c r="T822" s="31">
        <f t="shared" ref="T822" si="7951">AVERAGE(J822,N823)</f>
        <v>0.14500000000000002</v>
      </c>
      <c r="U822" s="31">
        <f t="shared" ref="U822" si="7952">AVERAGE(K822,O823)</f>
        <v>0.23099999999999998</v>
      </c>
      <c r="V822" s="17">
        <f>Q822*Q823/'Advanced - Home'!$S$33</f>
        <v>100.99340071548467</v>
      </c>
      <c r="W822" s="17">
        <f t="shared" ref="W822" si="7953">AVERAGE(V822:V823)</f>
        <v>100.9912954683949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106</v>
      </c>
      <c r="Z822" s="19">
        <f t="shared" ref="Z822" si="7954">Y823-Y822</f>
        <v>8</v>
      </c>
      <c r="AA822" s="19">
        <f t="shared" ref="AA822" si="7955">Y822+Y823</f>
        <v>220</v>
      </c>
      <c r="AB822" s="4">
        <f t="shared" ref="AB822" si="7956">D822-Z822</f>
        <v>-8</v>
      </c>
      <c r="AC822" s="4">
        <f t="shared" ref="AC822" si="7957">AA822-E822</f>
        <v>220</v>
      </c>
      <c r="AD822" s="4">
        <f t="shared" si="7717"/>
        <v>106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0.52</v>
      </c>
      <c r="I823" s="31">
        <f>VLOOKUP($C823,'Four Factors - Home'!$B:$O,8,FALSE)</f>
        <v>0.30199999999999999</v>
      </c>
      <c r="J823" s="31">
        <f>VLOOKUP($C823,'Four Factors - Home'!$B:$O,9,FALSE)/100</f>
        <v>0.14599999999999999</v>
      </c>
      <c r="K823" s="31">
        <f>VLOOKUP($C823,'Four Factors - Home'!$B:$O,10,FALSE)/100</f>
        <v>0.27300000000000002</v>
      </c>
      <c r="L823" s="31">
        <f>VLOOKUP($C823,'Four Factors - Home'!$B:$O,11,FALSE)/100</f>
        <v>0.5</v>
      </c>
      <c r="M823" s="31">
        <f>VLOOKUP($C823,'Four Factors - Home'!$B:$O,12,FALSE)</f>
        <v>0.27</v>
      </c>
      <c r="N823" s="31">
        <f>VLOOKUP($C823,'Four Factors - Home'!$B:$O,13,FALSE)/100</f>
        <v>0.13500000000000001</v>
      </c>
      <c r="O823" s="31">
        <f>VLOOKUP($C823,'Four Factors - Home'!$B:$O,14,FALSE)/100</f>
        <v>0.22399999999999998</v>
      </c>
      <c r="P823" s="17">
        <f>VLOOKUP($C823,'Advanced - Home'!B:T,18,FALSE)</f>
        <v>100.36</v>
      </c>
      <c r="Q823" s="17">
        <f>(P823+'Advanced - Home'!$S$33)/2</f>
        <v>99.567845567206859</v>
      </c>
      <c r="R823" s="31">
        <f t="shared" ref="R823" si="7961">AVERAGE(H823,L822)</f>
        <v>0.53350000000000009</v>
      </c>
      <c r="S823" s="31">
        <f t="shared" ref="S823" si="7962">AVERAGE(I823,M822)</f>
        <v>0.29349999999999998</v>
      </c>
      <c r="T823" s="31">
        <f t="shared" ref="T823" si="7963">AVERAGE(J823,N822)</f>
        <v>0.14300000000000002</v>
      </c>
      <c r="U823" s="31">
        <f t="shared" ref="U823" si="7964">AVERAGE(K823,O822)</f>
        <v>0.26350000000000001</v>
      </c>
      <c r="V823" s="17">
        <f>Q823*Q822/'Advanced - Road'!$S$33</f>
        <v>100.98919022130514</v>
      </c>
      <c r="W823" s="17">
        <f t="shared" ref="W823" si="7965">W822</f>
        <v>100.9912954683949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-8</v>
      </c>
      <c r="AA823" s="19">
        <f t="shared" ref="AA823" si="7967">AA822</f>
        <v>220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0.48299999999999998</v>
      </c>
      <c r="I824" s="32">
        <f>VLOOKUP($C824,'Four Factors - Road'!$B:$O,8,FALSE)</f>
        <v>0.25900000000000001</v>
      </c>
      <c r="J824" s="32">
        <f>VLOOKUP($C824,'Four Factors - Road'!$B:$O,9,FALSE)/100</f>
        <v>0.155</v>
      </c>
      <c r="K824" s="32">
        <f>VLOOKUP($C824,'Four Factors - Road'!$B:$O,10,FALSE)/100</f>
        <v>0.23800000000000002</v>
      </c>
      <c r="L824" s="32">
        <f>VLOOKUP($C824,'Four Factors - Road'!$B:$O,11,FALSE)/100</f>
        <v>0.54700000000000004</v>
      </c>
      <c r="M824" s="32">
        <f>VLOOKUP($C824,'Four Factors - Road'!$B:$O,12,FALSE)</f>
        <v>0.28499999999999998</v>
      </c>
      <c r="N824" s="32">
        <f>VLOOKUP($C824,'Four Factors - Road'!$B:$O,13,FALSE)/100</f>
        <v>0.14000000000000001</v>
      </c>
      <c r="O824" s="32">
        <f>VLOOKUP($C824,'Four Factors - Road'!$B:$O,14,FALSE)/100</f>
        <v>0.254</v>
      </c>
      <c r="P824" s="21">
        <f>VLOOKUP($C824,'Advanced - Road'!B:T,18,FALSE)</f>
        <v>101.6</v>
      </c>
      <c r="Q824" s="21">
        <f>(P824+'Advanced - Road'!$S$33)/2</f>
        <v>100.18990467111536</v>
      </c>
      <c r="R824" s="32">
        <f t="shared" ref="R824" si="7969">AVERAGE(H824,L825)</f>
        <v>0.4955</v>
      </c>
      <c r="S824" s="32">
        <f t="shared" ref="S824" si="7970">AVERAGE(I824,M825)</f>
        <v>0.26450000000000001</v>
      </c>
      <c r="T824" s="32">
        <f t="shared" ref="T824" si="7971">AVERAGE(J824,N825)</f>
        <v>0.14650000000000002</v>
      </c>
      <c r="U824" s="32">
        <f t="shared" ref="U824" si="7972">AVERAGE(K824,O825)</f>
        <v>0.23300000000000001</v>
      </c>
      <c r="V824" s="21">
        <f>Q824*Q825/'Advanced - Home'!$S$33</f>
        <v>99.619000604787175</v>
      </c>
      <c r="W824" s="21">
        <f t="shared" ref="W824" si="7973">AVERAGE(V824:V825)</f>
        <v>99.616924007607338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105</v>
      </c>
      <c r="Z824" s="23">
        <f t="shared" ref="Z824" si="7974">Y825-Y824</f>
        <v>4</v>
      </c>
      <c r="AA824" s="23">
        <f t="shared" ref="AA824" si="7975">Y824+Y825</f>
        <v>214</v>
      </c>
      <c r="AB824" s="22">
        <f t="shared" ref="AB824" si="7976">D824-Z824</f>
        <v>-4</v>
      </c>
      <c r="AC824" s="22">
        <f t="shared" ref="AC824" si="7977">AA824-E824</f>
        <v>214</v>
      </c>
      <c r="AD824" s="22">
        <f t="shared" si="7717"/>
        <v>105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0.47499999999999998</v>
      </c>
      <c r="I825" s="32">
        <f>VLOOKUP($C825,'Four Factors - Home'!$B:$O,8,FALSE)</f>
        <v>0.26700000000000002</v>
      </c>
      <c r="J825" s="32">
        <f>VLOOKUP($C825,'Four Factors - Home'!$B:$O,9,FALSE)/100</f>
        <v>0.13100000000000001</v>
      </c>
      <c r="K825" s="32">
        <f>VLOOKUP($C825,'Four Factors - Home'!$B:$O,10,FALSE)/100</f>
        <v>0.23199999999999998</v>
      </c>
      <c r="L825" s="32">
        <f>VLOOKUP($C825,'Four Factors - Home'!$B:$O,11,FALSE)/100</f>
        <v>0.50800000000000001</v>
      </c>
      <c r="M825" s="32">
        <f>VLOOKUP($C825,'Four Factors - Home'!$B:$O,12,FALSE)</f>
        <v>0.27</v>
      </c>
      <c r="N825" s="32">
        <f>VLOOKUP($C825,'Four Factors - Home'!$B:$O,13,FALSE)/100</f>
        <v>0.13800000000000001</v>
      </c>
      <c r="O825" s="32">
        <f>VLOOKUP($C825,'Four Factors - Home'!$B:$O,14,FALSE)/100</f>
        <v>0.22800000000000001</v>
      </c>
      <c r="P825" s="21">
        <f>VLOOKUP($C825,'Advanced - Home'!B:T,18,FALSE)</f>
        <v>97.65</v>
      </c>
      <c r="Q825" s="21">
        <f>(P825+'Advanced - Home'!$S$33)/2</f>
        <v>98.21284556720687</v>
      </c>
      <c r="R825" s="32">
        <f t="shared" ref="R825" si="7981">AVERAGE(H825,L824)</f>
        <v>0.51100000000000001</v>
      </c>
      <c r="S825" s="32">
        <f t="shared" ref="S825" si="7982">AVERAGE(I825,M824)</f>
        <v>0.27600000000000002</v>
      </c>
      <c r="T825" s="32">
        <f t="shared" ref="T825" si="7983">AVERAGE(J825,N824)</f>
        <v>0.13550000000000001</v>
      </c>
      <c r="U825" s="32">
        <f t="shared" ref="U825" si="7984">AVERAGE(K825,O824)</f>
        <v>0.24299999999999999</v>
      </c>
      <c r="V825" s="21">
        <f>Q825*Q824/'Advanced - Road'!$S$33</f>
        <v>99.614847410427487</v>
      </c>
      <c r="W825" s="21">
        <f t="shared" ref="W825" si="7985">W824</f>
        <v>99.616924007607338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-4</v>
      </c>
      <c r="AA825" s="23">
        <f t="shared" ref="AA825" si="7987">AA824</f>
        <v>214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0.48299999999999998</v>
      </c>
      <c r="I826" s="31">
        <f>VLOOKUP($C826,'Four Factors - Road'!$B:$O,8,FALSE)</f>
        <v>0.25900000000000001</v>
      </c>
      <c r="J826" s="31">
        <f>VLOOKUP($C826,'Four Factors - Road'!$B:$O,9,FALSE)/100</f>
        <v>0.155</v>
      </c>
      <c r="K826" s="31">
        <f>VLOOKUP($C826,'Four Factors - Road'!$B:$O,10,FALSE)/100</f>
        <v>0.23800000000000002</v>
      </c>
      <c r="L826" s="31">
        <f>VLOOKUP($C826,'Four Factors - Road'!$B:$O,11,FALSE)/100</f>
        <v>0.54700000000000004</v>
      </c>
      <c r="M826" s="31">
        <f>VLOOKUP($C826,'Four Factors - Road'!$B:$O,12,FALSE)</f>
        <v>0.28499999999999998</v>
      </c>
      <c r="N826" s="31">
        <f>VLOOKUP($C826,'Four Factors - Road'!$B:$O,13,FALSE)/100</f>
        <v>0.14000000000000001</v>
      </c>
      <c r="O826" s="31">
        <f>VLOOKUP($C826,'Four Factors - Road'!$B:$O,14,FALSE)/100</f>
        <v>0.254</v>
      </c>
      <c r="P826" s="17">
        <f>VLOOKUP($C826,'Advanced - Road'!B:T,18,FALSE)</f>
        <v>101.6</v>
      </c>
      <c r="Q826" s="17">
        <f>(P826+'Advanced - Road'!$S$33)/2</f>
        <v>100.18990467111536</v>
      </c>
      <c r="R826" s="31">
        <f t="shared" ref="R826" si="7989">AVERAGE(H826,L827)</f>
        <v>0.48799999999999999</v>
      </c>
      <c r="S826" s="31">
        <f t="shared" ref="S826" si="7990">AVERAGE(I826,M827)</f>
        <v>0.28500000000000003</v>
      </c>
      <c r="T826" s="31">
        <f t="shared" ref="T826" si="7991">AVERAGE(J826,N827)</f>
        <v>0.14900000000000002</v>
      </c>
      <c r="U826" s="31">
        <f t="shared" ref="U826" si="7992">AVERAGE(K826,O827)</f>
        <v>0.23499999999999999</v>
      </c>
      <c r="V826" s="17">
        <f>Q826*Q827/'Advanced - Home'!$S$33</f>
        <v>101.16076309058805</v>
      </c>
      <c r="W826" s="17">
        <f t="shared" ref="W826" si="7993">AVERAGE(V826:V827)</f>
        <v>101.15865435476387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5</v>
      </c>
      <c r="AA826" s="19">
        <f t="shared" ref="AA826" si="7995">Y826+Y827</f>
        <v>217</v>
      </c>
      <c r="AB826" s="4">
        <f t="shared" ref="AB826" si="7996">D826-Z826</f>
        <v>-5</v>
      </c>
      <c r="AC826" s="4">
        <f t="shared" ref="AC826" si="7997">AA826-E826</f>
        <v>217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0.50900000000000001</v>
      </c>
      <c r="I827" s="31">
        <f>VLOOKUP($C827,'Four Factors - Home'!$B:$O,8,FALSE)</f>
        <v>0.26500000000000001</v>
      </c>
      <c r="J827" s="31">
        <f>VLOOKUP($C827,'Four Factors - Home'!$B:$O,9,FALSE)/100</f>
        <v>0.16500000000000001</v>
      </c>
      <c r="K827" s="31">
        <f>VLOOKUP($C827,'Four Factors - Home'!$B:$O,10,FALSE)/100</f>
        <v>0.217</v>
      </c>
      <c r="L827" s="31">
        <f>VLOOKUP($C827,'Four Factors - Home'!$B:$O,11,FALSE)/100</f>
        <v>0.49299999999999999</v>
      </c>
      <c r="M827" s="31">
        <f>VLOOKUP($C827,'Four Factors - Home'!$B:$O,12,FALSE)</f>
        <v>0.311</v>
      </c>
      <c r="N827" s="31">
        <f>VLOOKUP($C827,'Four Factors - Home'!$B:$O,13,FALSE)/100</f>
        <v>0.14300000000000002</v>
      </c>
      <c r="O827" s="31">
        <f>VLOOKUP($C827,'Four Factors - Home'!$B:$O,14,FALSE)/100</f>
        <v>0.23199999999999998</v>
      </c>
      <c r="P827" s="17">
        <f>VLOOKUP($C827,'Advanced - Home'!B:T,18,FALSE)</f>
        <v>100.69</v>
      </c>
      <c r="Q827" s="17">
        <f>(P827+'Advanced - Home'!$S$33)/2</f>
        <v>99.732845567206851</v>
      </c>
      <c r="R827" s="31">
        <f t="shared" ref="R827" si="8001">AVERAGE(H827,L826)</f>
        <v>0.52800000000000002</v>
      </c>
      <c r="S827" s="31">
        <f t="shared" ref="S827" si="8002">AVERAGE(I827,M826)</f>
        <v>0.27500000000000002</v>
      </c>
      <c r="T827" s="31">
        <f t="shared" ref="T827" si="8003">AVERAGE(J827,N826)</f>
        <v>0.15250000000000002</v>
      </c>
      <c r="U827" s="31">
        <f t="shared" ref="U827" si="8004">AVERAGE(K827,O826)</f>
        <v>0.23549999999999999</v>
      </c>
      <c r="V827" s="17">
        <f>Q827*Q826/'Advanced - Road'!$S$33</f>
        <v>101.15654561893969</v>
      </c>
      <c r="W827" s="17">
        <f t="shared" ref="W827" si="8005">W826</f>
        <v>101.15865435476387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111</v>
      </c>
      <c r="Z827" s="19">
        <f t="shared" ref="Z827" si="8006">-Z826</f>
        <v>-5</v>
      </c>
      <c r="AA827" s="19">
        <f t="shared" ref="AA827" si="8007">AA826</f>
        <v>217</v>
      </c>
      <c r="AB827" s="4"/>
      <c r="AC827" s="4"/>
      <c r="AD827" s="4">
        <f t="shared" si="7717"/>
        <v>111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0.48299999999999998</v>
      </c>
      <c r="I828" s="32">
        <f>VLOOKUP($C828,'Four Factors - Road'!$B:$O,8,FALSE)</f>
        <v>0.25900000000000001</v>
      </c>
      <c r="J828" s="32">
        <f>VLOOKUP($C828,'Four Factors - Road'!$B:$O,9,FALSE)/100</f>
        <v>0.155</v>
      </c>
      <c r="K828" s="32">
        <f>VLOOKUP($C828,'Four Factors - Road'!$B:$O,10,FALSE)/100</f>
        <v>0.23800000000000002</v>
      </c>
      <c r="L828" s="32">
        <f>VLOOKUP($C828,'Four Factors - Road'!$B:$O,11,FALSE)/100</f>
        <v>0.54700000000000004</v>
      </c>
      <c r="M828" s="32">
        <f>VLOOKUP($C828,'Four Factors - Road'!$B:$O,12,FALSE)</f>
        <v>0.28499999999999998</v>
      </c>
      <c r="N828" s="32">
        <f>VLOOKUP($C828,'Four Factors - Road'!$B:$O,13,FALSE)/100</f>
        <v>0.14000000000000001</v>
      </c>
      <c r="O828" s="32">
        <f>VLOOKUP($C828,'Four Factors - Road'!$B:$O,14,FALSE)/100</f>
        <v>0.254</v>
      </c>
      <c r="P828" s="21">
        <f>VLOOKUP($C828,'Advanced - Road'!B:T,18,FALSE)</f>
        <v>101.6</v>
      </c>
      <c r="Q828" s="21">
        <f>(P828+'Advanced - Road'!$S$33)/2</f>
        <v>100.18990467111536</v>
      </c>
      <c r="R828" s="32">
        <f t="shared" ref="R828" si="8009">AVERAGE(H828,L829)</f>
        <v>0.4985</v>
      </c>
      <c r="S828" s="32">
        <f t="shared" ref="S828" si="8010">AVERAGE(I828,M829)</f>
        <v>0.29800000000000004</v>
      </c>
      <c r="T828" s="32">
        <f t="shared" ref="T828" si="8011">AVERAGE(J828,N829)</f>
        <v>0.14900000000000002</v>
      </c>
      <c r="U828" s="32">
        <f t="shared" ref="U828" si="8012">AVERAGE(K828,O829)</f>
        <v>0.22950000000000001</v>
      </c>
      <c r="V828" s="21">
        <f>Q828*Q829/'Advanced - Home'!$S$33</f>
        <v>102.2004384510788</v>
      </c>
      <c r="W828" s="21">
        <f t="shared" ref="W828" si="8013">AVERAGE(V828:V829)</f>
        <v>102.19830804281352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108</v>
      </c>
      <c r="Z828" s="23">
        <f t="shared" ref="Z828" si="8014">Y829-Y828</f>
        <v>5</v>
      </c>
      <c r="AA828" s="23">
        <f t="shared" ref="AA828" si="8015">Y828+Y829</f>
        <v>221</v>
      </c>
      <c r="AB828" s="22">
        <f t="shared" ref="AB828" si="8016">D828-Z828</f>
        <v>-5</v>
      </c>
      <c r="AC828" s="22">
        <f t="shared" ref="AC828" si="8017">AA828-E828</f>
        <v>221</v>
      </c>
      <c r="AD828" s="22">
        <f t="shared" si="7717"/>
        <v>108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0.49700000000000005</v>
      </c>
      <c r="I829" s="32">
        <f>VLOOKUP($C829,'Four Factors - Home'!$B:$O,8,FALSE)</f>
        <v>0.29599999999999999</v>
      </c>
      <c r="J829" s="32">
        <f>VLOOKUP($C829,'Four Factors - Home'!$B:$O,9,FALSE)/100</f>
        <v>0.151</v>
      </c>
      <c r="K829" s="32">
        <f>VLOOKUP($C829,'Four Factors - Home'!$B:$O,10,FALSE)/100</f>
        <v>0.26500000000000001</v>
      </c>
      <c r="L829" s="32">
        <f>VLOOKUP($C829,'Four Factors - Home'!$B:$O,11,FALSE)/100</f>
        <v>0.51400000000000001</v>
      </c>
      <c r="M829" s="32">
        <f>VLOOKUP($C829,'Four Factors - Home'!$B:$O,12,FALSE)</f>
        <v>0.33700000000000002</v>
      </c>
      <c r="N829" s="32">
        <f>VLOOKUP($C829,'Four Factors - Home'!$B:$O,13,FALSE)/100</f>
        <v>0.14300000000000002</v>
      </c>
      <c r="O829" s="32">
        <f>VLOOKUP($C829,'Four Factors - Home'!$B:$O,14,FALSE)/100</f>
        <v>0.221</v>
      </c>
      <c r="P829" s="21">
        <f>VLOOKUP($C829,'Advanced - Home'!B:T,18,FALSE)</f>
        <v>102.74</v>
      </c>
      <c r="Q829" s="21">
        <f>(P829+'Advanced - Home'!$S$33)/2</f>
        <v>100.75784556720686</v>
      </c>
      <c r="R829" s="32">
        <f t="shared" ref="R829" si="8021">AVERAGE(H829,L828)</f>
        <v>0.52200000000000002</v>
      </c>
      <c r="S829" s="32">
        <f t="shared" ref="S829" si="8022">AVERAGE(I829,M828)</f>
        <v>0.29049999999999998</v>
      </c>
      <c r="T829" s="32">
        <f t="shared" ref="T829" si="8023">AVERAGE(J829,N828)</f>
        <v>0.14550000000000002</v>
      </c>
      <c r="U829" s="32">
        <f t="shared" ref="U829" si="8024">AVERAGE(K829,O828)</f>
        <v>0.25950000000000001</v>
      </c>
      <c r="V829" s="21">
        <f>Q829*Q828/'Advanced - Road'!$S$33</f>
        <v>102.19617763454825</v>
      </c>
      <c r="W829" s="21">
        <f t="shared" ref="W829" si="8025">W828</f>
        <v>102.19830804281352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-5</v>
      </c>
      <c r="AA829" s="23">
        <f t="shared" ref="AA829" si="8027">AA828</f>
        <v>221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0.48299999999999998</v>
      </c>
      <c r="I830" s="31">
        <f>VLOOKUP($C830,'Four Factors - Road'!$B:$O,8,FALSE)</f>
        <v>0.25900000000000001</v>
      </c>
      <c r="J830" s="31">
        <f>VLOOKUP($C830,'Four Factors - Road'!$B:$O,9,FALSE)/100</f>
        <v>0.155</v>
      </c>
      <c r="K830" s="31">
        <f>VLOOKUP($C830,'Four Factors - Road'!$B:$O,10,FALSE)/100</f>
        <v>0.23800000000000002</v>
      </c>
      <c r="L830" s="31">
        <f>VLOOKUP($C830,'Four Factors - Road'!$B:$O,11,FALSE)/100</f>
        <v>0.54700000000000004</v>
      </c>
      <c r="M830" s="31">
        <f>VLOOKUP($C830,'Four Factors - Road'!$B:$O,12,FALSE)</f>
        <v>0.28499999999999998</v>
      </c>
      <c r="N830" s="31">
        <f>VLOOKUP($C830,'Four Factors - Road'!$B:$O,13,FALSE)/100</f>
        <v>0.14000000000000001</v>
      </c>
      <c r="O830" s="31">
        <f>VLOOKUP($C830,'Four Factors - Road'!$B:$O,14,FALSE)/100</f>
        <v>0.254</v>
      </c>
      <c r="P830" s="17">
        <f>VLOOKUP($C830,'Advanced - Road'!B:T,18,FALSE)</f>
        <v>101.6</v>
      </c>
      <c r="Q830" s="17">
        <f>(P830+'Advanced - Road'!$S$33)/2</f>
        <v>100.18990467111536</v>
      </c>
      <c r="R830" s="31">
        <f t="shared" ref="R830" si="8029">AVERAGE(H830,L831)</f>
        <v>0.4955</v>
      </c>
      <c r="S830" s="31">
        <f t="shared" ref="S830" si="8030">AVERAGE(I830,M831)</f>
        <v>0.28749999999999998</v>
      </c>
      <c r="T830" s="31">
        <f t="shared" ref="T830" si="8031">AVERAGE(J830,N831)</f>
        <v>0.14250000000000002</v>
      </c>
      <c r="U830" s="31">
        <f t="shared" ref="U830" si="8032">AVERAGE(K830,O831)</f>
        <v>0.23300000000000001</v>
      </c>
      <c r="V830" s="17">
        <f>Q830*Q831/'Advanced - Home'!$S$33</f>
        <v>100.29859327944939</v>
      </c>
      <c r="W830" s="17">
        <f t="shared" ref="W830" si="8033">AVERAGE(V830:V831)</f>
        <v>100.29650251589342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107</v>
      </c>
      <c r="Z830" s="19">
        <f t="shared" ref="Z830" si="8034">Y831-Y830</f>
        <v>7</v>
      </c>
      <c r="AA830" s="19">
        <f t="shared" ref="AA830" si="8035">Y830+Y831</f>
        <v>221</v>
      </c>
      <c r="AB830" s="4">
        <f t="shared" ref="AB830" si="8036">D830-Z830</f>
        <v>-7</v>
      </c>
      <c r="AC830" s="4">
        <f t="shared" ref="AC830" si="8037">AA830-E830</f>
        <v>221</v>
      </c>
      <c r="AD830" s="4">
        <f t="shared" si="7717"/>
        <v>107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0.13600000000000001</v>
      </c>
      <c r="K831" s="31">
        <f>VLOOKUP($C831,'Four Factors - Home'!$B:$O,10,FALSE)/100</f>
        <v>0.23100000000000001</v>
      </c>
      <c r="L831" s="31">
        <f>VLOOKUP($C831,'Four Factors - Home'!$B:$O,11,FALSE)/100</f>
        <v>0.50800000000000001</v>
      </c>
      <c r="M831" s="31">
        <f>VLOOKUP($C831,'Four Factors - Home'!$B:$O,12,FALSE)</f>
        <v>0.316</v>
      </c>
      <c r="N831" s="31">
        <f>VLOOKUP($C831,'Four Factors - Home'!$B:$O,13,FALSE)/100</f>
        <v>0.13</v>
      </c>
      <c r="O831" s="31">
        <f>VLOOKUP($C831,'Four Factors - Home'!$B:$O,14,FALSE)/100</f>
        <v>0.22800000000000001</v>
      </c>
      <c r="P831" s="17">
        <f>VLOOKUP($C831,'Advanced - Home'!B:T,18,FALSE)</f>
        <v>98.99</v>
      </c>
      <c r="Q831" s="17">
        <f>(P831+'Advanced - Home'!$S$33)/2</f>
        <v>98.882845567206857</v>
      </c>
      <c r="R831" s="31">
        <f t="shared" ref="R831" si="8041">AVERAGE(H831,L830)</f>
        <v>0.53900000000000003</v>
      </c>
      <c r="S831" s="31">
        <f t="shared" ref="S831" si="8042">AVERAGE(I831,M830)</f>
        <v>0.27600000000000002</v>
      </c>
      <c r="T831" s="31">
        <f t="shared" ref="T831" si="8043">AVERAGE(J831,N830)</f>
        <v>0.13800000000000001</v>
      </c>
      <c r="U831" s="31">
        <f t="shared" ref="U831" si="8044">AVERAGE(K831,O830)</f>
        <v>0.24249999999999999</v>
      </c>
      <c r="V831" s="17">
        <f>Q831*Q830/'Advanced - Road'!$S$33</f>
        <v>100.29441175233745</v>
      </c>
      <c r="W831" s="17">
        <f t="shared" ref="W831" si="8045">W830</f>
        <v>100.29650251589342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114</v>
      </c>
      <c r="Z831" s="19">
        <f t="shared" ref="Z831" si="8046">-Z830</f>
        <v>-7</v>
      </c>
      <c r="AA831" s="19">
        <f t="shared" ref="AA831" si="8047">AA830</f>
        <v>221</v>
      </c>
      <c r="AB831" s="4"/>
      <c r="AC831" s="4"/>
      <c r="AD831" s="4">
        <f t="shared" si="7717"/>
        <v>114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0.48299999999999998</v>
      </c>
      <c r="I832" s="32">
        <f>VLOOKUP($C832,'Four Factors - Road'!$B:$O,8,FALSE)</f>
        <v>0.25900000000000001</v>
      </c>
      <c r="J832" s="32">
        <f>VLOOKUP($C832,'Four Factors - Road'!$B:$O,9,FALSE)/100</f>
        <v>0.155</v>
      </c>
      <c r="K832" s="32">
        <f>VLOOKUP($C832,'Four Factors - Road'!$B:$O,10,FALSE)/100</f>
        <v>0.23800000000000002</v>
      </c>
      <c r="L832" s="32">
        <f>VLOOKUP($C832,'Four Factors - Road'!$B:$O,11,FALSE)/100</f>
        <v>0.54700000000000004</v>
      </c>
      <c r="M832" s="32">
        <f>VLOOKUP($C832,'Four Factors - Road'!$B:$O,12,FALSE)</f>
        <v>0.28499999999999998</v>
      </c>
      <c r="N832" s="32">
        <f>VLOOKUP($C832,'Four Factors - Road'!$B:$O,13,FALSE)/100</f>
        <v>0.14000000000000001</v>
      </c>
      <c r="O832" s="32">
        <f>VLOOKUP($C832,'Four Factors - Road'!$B:$O,14,FALSE)/100</f>
        <v>0.254</v>
      </c>
      <c r="P832" s="21">
        <f>VLOOKUP($C832,'Advanced - Road'!B:T,18,FALSE)</f>
        <v>101.6</v>
      </c>
      <c r="Q832" s="21">
        <f>(P832+'Advanced - Road'!$S$33)/2</f>
        <v>100.18990467111536</v>
      </c>
      <c r="R832" s="32">
        <f t="shared" ref="R832" si="8049">AVERAGE(H832,L833)</f>
        <v>0.505</v>
      </c>
      <c r="S832" s="32">
        <f t="shared" ref="S832" si="8050">AVERAGE(I832,M833)</f>
        <v>0.27600000000000002</v>
      </c>
      <c r="T832" s="32">
        <f t="shared" ref="T832" si="8051">AVERAGE(J832,N833)</f>
        <v>0.14900000000000002</v>
      </c>
      <c r="U832" s="32">
        <f t="shared" ref="U832" si="8052">AVERAGE(K832,O833)</f>
        <v>0.23349999999999999</v>
      </c>
      <c r="V832" s="21">
        <f>Q832*Q833/'Advanced - Home'!$S$33</f>
        <v>99.664644888906267</v>
      </c>
      <c r="W832" s="21">
        <f t="shared" ref="W832" si="8053">AVERAGE(V832:V833)</f>
        <v>99.662567340253403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0.52900000000000003</v>
      </c>
      <c r="I833" s="32">
        <f>VLOOKUP($C833,'Four Factors - Home'!$B:$O,8,FALSE)</f>
        <v>0.29299999999999998</v>
      </c>
      <c r="J833" s="32">
        <f>VLOOKUP($C833,'Four Factors - Home'!$B:$O,9,FALSE)/100</f>
        <v>0.154</v>
      </c>
      <c r="K833" s="32">
        <f>VLOOKUP($C833,'Four Factors - Home'!$B:$O,10,FALSE)/100</f>
        <v>0.20300000000000001</v>
      </c>
      <c r="L833" s="32">
        <f>VLOOKUP($C833,'Four Factors - Home'!$B:$O,11,FALSE)/100</f>
        <v>0.52700000000000002</v>
      </c>
      <c r="M833" s="32">
        <f>VLOOKUP($C833,'Four Factors - Home'!$B:$O,12,FALSE)</f>
        <v>0.29299999999999998</v>
      </c>
      <c r="N833" s="32">
        <f>VLOOKUP($C833,'Four Factors - Home'!$B:$O,13,FALSE)/100</f>
        <v>0.14300000000000002</v>
      </c>
      <c r="O833" s="32">
        <f>VLOOKUP($C833,'Four Factors - Home'!$B:$O,14,FALSE)/100</f>
        <v>0.22899999999999998</v>
      </c>
      <c r="P833" s="21">
        <f>VLOOKUP($C833,'Advanced - Home'!B:T,18,FALSE)</f>
        <v>97.74</v>
      </c>
      <c r="Q833" s="21">
        <f>(P833+'Advanced - Home'!$S$33)/2</f>
        <v>98.257845567206857</v>
      </c>
      <c r="R833" s="32">
        <f t="shared" ref="R833" si="8061">AVERAGE(H833,L832)</f>
        <v>0.53800000000000003</v>
      </c>
      <c r="S833" s="32">
        <f t="shared" ref="S833" si="8062">AVERAGE(I833,M832)</f>
        <v>0.28899999999999998</v>
      </c>
      <c r="T833" s="32">
        <f t="shared" ref="T833" si="8063">AVERAGE(J833,N832)</f>
        <v>0.14700000000000002</v>
      </c>
      <c r="U833" s="32">
        <f t="shared" ref="U833" si="8064">AVERAGE(K833,O832)</f>
        <v>0.22850000000000001</v>
      </c>
      <c r="V833" s="21">
        <f>Q833*Q832/'Advanced - Road'!$S$33</f>
        <v>99.66048979160054</v>
      </c>
      <c r="W833" s="21">
        <f t="shared" ref="W833" si="8065">W832</f>
        <v>99.662567340253403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0.48299999999999998</v>
      </c>
      <c r="I834" s="31">
        <f>VLOOKUP($C834,'Four Factors - Road'!$B:$O,8,FALSE)</f>
        <v>0.25900000000000001</v>
      </c>
      <c r="J834" s="31">
        <f>VLOOKUP($C834,'Four Factors - Road'!$B:$O,9,FALSE)/100</f>
        <v>0.155</v>
      </c>
      <c r="K834" s="31">
        <f>VLOOKUP($C834,'Four Factors - Road'!$B:$O,10,FALSE)/100</f>
        <v>0.23800000000000002</v>
      </c>
      <c r="L834" s="31">
        <f>VLOOKUP($C834,'Four Factors - Road'!$B:$O,11,FALSE)/100</f>
        <v>0.54700000000000004</v>
      </c>
      <c r="M834" s="31">
        <f>VLOOKUP($C834,'Four Factors - Road'!$B:$O,12,FALSE)</f>
        <v>0.28499999999999998</v>
      </c>
      <c r="N834" s="31">
        <f>VLOOKUP($C834,'Four Factors - Road'!$B:$O,13,FALSE)/100</f>
        <v>0.14000000000000001</v>
      </c>
      <c r="O834" s="31">
        <f>VLOOKUP($C834,'Four Factors - Road'!$B:$O,14,FALSE)/100</f>
        <v>0.254</v>
      </c>
      <c r="P834" s="17">
        <f>VLOOKUP($C834,'Advanced - Road'!B:T,18,FALSE)</f>
        <v>101.6</v>
      </c>
      <c r="Q834" s="17">
        <f>(P834+'Advanced - Road'!$S$33)/2</f>
        <v>100.18990467111536</v>
      </c>
      <c r="R834" s="31">
        <f t="shared" ref="R834" si="8069">AVERAGE(H834,L835)</f>
        <v>0.48599999999999999</v>
      </c>
      <c r="S834" s="31">
        <f t="shared" ref="S834" si="8070">AVERAGE(I834,M835)</f>
        <v>0.25600000000000001</v>
      </c>
      <c r="T834" s="31">
        <f t="shared" ref="T834" si="8071">AVERAGE(J834,N835)</f>
        <v>0.1525</v>
      </c>
      <c r="U834" s="31">
        <f t="shared" ref="U834" si="8072">AVERAGE(K834,O835)</f>
        <v>0.22600000000000001</v>
      </c>
      <c r="V834" s="17">
        <f>Q834*Q835/'Advanced - Home'!$S$33</f>
        <v>99.5226404494246</v>
      </c>
      <c r="W834" s="17">
        <f t="shared" ref="W834" si="8073">AVERAGE(V834:V835)</f>
        <v>99.520565860910025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102</v>
      </c>
      <c r="Z834" s="19">
        <f t="shared" ref="Z834" si="8074">Y835-Y834</f>
        <v>11</v>
      </c>
      <c r="AA834" s="19">
        <f t="shared" ref="AA834" si="8075">Y834+Y835</f>
        <v>215</v>
      </c>
      <c r="AB834" s="4">
        <f t="shared" ref="AB834" si="8076">D834-Z834</f>
        <v>-11</v>
      </c>
      <c r="AC834" s="4">
        <f t="shared" ref="AC834" si="8077">AA834-E834</f>
        <v>215</v>
      </c>
      <c r="AD834" s="4">
        <f t="shared" si="7717"/>
        <v>102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0.53500000000000003</v>
      </c>
      <c r="I835" s="31">
        <f>VLOOKUP($C835,'Four Factors - Home'!$B:$O,8,FALSE)</f>
        <v>0.28199999999999997</v>
      </c>
      <c r="J835" s="31">
        <f>VLOOKUP($C835,'Four Factors - Home'!$B:$O,9,FALSE)/100</f>
        <v>0.13900000000000001</v>
      </c>
      <c r="K835" s="31">
        <f>VLOOKUP($C835,'Four Factors - Home'!$B:$O,10,FALSE)/100</f>
        <v>0.22500000000000001</v>
      </c>
      <c r="L835" s="31">
        <f>VLOOKUP($C835,'Four Factors - Home'!$B:$O,11,FALSE)/100</f>
        <v>0.48899999999999999</v>
      </c>
      <c r="M835" s="31">
        <f>VLOOKUP($C835,'Four Factors - Home'!$B:$O,12,FALSE)</f>
        <v>0.253</v>
      </c>
      <c r="N835" s="31">
        <f>VLOOKUP($C835,'Four Factors - Home'!$B:$O,13,FALSE)/100</f>
        <v>0.15</v>
      </c>
      <c r="O835" s="31">
        <f>VLOOKUP($C835,'Four Factors - Home'!$B:$O,14,FALSE)/100</f>
        <v>0.214</v>
      </c>
      <c r="P835" s="17">
        <f>VLOOKUP($C835,'Advanced - Home'!B:T,18,FALSE)</f>
        <v>97.46</v>
      </c>
      <c r="Q835" s="17">
        <f>(P835+'Advanced - Home'!$S$33)/2</f>
        <v>98.117845567206857</v>
      </c>
      <c r="R835" s="31">
        <f t="shared" ref="R835" si="8081">AVERAGE(H835,L834)</f>
        <v>0.54100000000000004</v>
      </c>
      <c r="S835" s="31">
        <f t="shared" ref="S835" si="8082">AVERAGE(I835,M834)</f>
        <v>0.28349999999999997</v>
      </c>
      <c r="T835" s="31">
        <f t="shared" ref="T835" si="8083">AVERAGE(J835,N834)</f>
        <v>0.13950000000000001</v>
      </c>
      <c r="U835" s="31">
        <f t="shared" ref="U835" si="8084">AVERAGE(K835,O834)</f>
        <v>0.23949999999999999</v>
      </c>
      <c r="V835" s="17">
        <f>Q835*Q834/'Advanced - Road'!$S$33</f>
        <v>99.518491272395451</v>
      </c>
      <c r="W835" s="17">
        <f t="shared" ref="W835" si="8085">W834</f>
        <v>99.520565860910025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113</v>
      </c>
      <c r="Z835" s="19">
        <f t="shared" ref="Z835" si="8086">-Z834</f>
        <v>-11</v>
      </c>
      <c r="AA835" s="19">
        <f t="shared" ref="AA835" si="8087">AA834</f>
        <v>215</v>
      </c>
      <c r="AB835" s="4"/>
      <c r="AC835" s="4"/>
      <c r="AD835" s="4">
        <f t="shared" si="7717"/>
        <v>113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0.48299999999999998</v>
      </c>
      <c r="I836" s="32">
        <f>VLOOKUP($C836,'Four Factors - Road'!$B:$O,8,FALSE)</f>
        <v>0.25900000000000001</v>
      </c>
      <c r="J836" s="32">
        <f>VLOOKUP($C836,'Four Factors - Road'!$B:$O,9,FALSE)/100</f>
        <v>0.155</v>
      </c>
      <c r="K836" s="32">
        <f>VLOOKUP($C836,'Four Factors - Road'!$B:$O,10,FALSE)/100</f>
        <v>0.23800000000000002</v>
      </c>
      <c r="L836" s="32">
        <f>VLOOKUP($C836,'Four Factors - Road'!$B:$O,11,FALSE)/100</f>
        <v>0.54700000000000004</v>
      </c>
      <c r="M836" s="32">
        <f>VLOOKUP($C836,'Four Factors - Road'!$B:$O,12,FALSE)</f>
        <v>0.28499999999999998</v>
      </c>
      <c r="N836" s="32">
        <f>VLOOKUP($C836,'Four Factors - Road'!$B:$O,13,FALSE)/100</f>
        <v>0.14000000000000001</v>
      </c>
      <c r="O836" s="32">
        <f>VLOOKUP($C836,'Four Factors - Road'!$B:$O,14,FALSE)/100</f>
        <v>0.254</v>
      </c>
      <c r="P836" s="21">
        <f>VLOOKUP($C836,'Advanced - Road'!B:T,18,FALSE)</f>
        <v>101.6</v>
      </c>
      <c r="Q836" s="21">
        <f>(P836+'Advanced - Road'!$S$33)/2</f>
        <v>100.18990467111536</v>
      </c>
      <c r="R836" s="32">
        <f t="shared" ref="R836" si="8089">AVERAGE(H836,L837)</f>
        <v>0.49299999999999999</v>
      </c>
      <c r="S836" s="32">
        <f t="shared" ref="S836" si="8090">AVERAGE(I836,M837)</f>
        <v>0.26400000000000001</v>
      </c>
      <c r="T836" s="32">
        <f t="shared" ref="T836" si="8091">AVERAGE(J836,N837)</f>
        <v>0.14849999999999999</v>
      </c>
      <c r="U836" s="32">
        <f t="shared" ref="U836" si="8092">AVERAGE(K836,O837)</f>
        <v>0.23849999999999999</v>
      </c>
      <c r="V836" s="21">
        <f>Q836*Q837/'Advanced - Home'!$S$33</f>
        <v>99.542926797921979</v>
      </c>
      <c r="W836" s="21">
        <f t="shared" ref="W836" si="8093">AVERAGE(V836:V837)</f>
        <v>99.54085178653051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11</v>
      </c>
      <c r="AA836" s="23">
        <f t="shared" ref="AA836" si="8095">Y836+Y837</f>
        <v>219</v>
      </c>
      <c r="AB836" s="22">
        <f t="shared" ref="AB836" si="8096">D836-Z836</f>
        <v>-11</v>
      </c>
      <c r="AC836" s="22">
        <f t="shared" ref="AC836" si="8097">AA836-E836</f>
        <v>219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</v>
      </c>
      <c r="J837" s="32">
        <f>VLOOKUP($C837,'Four Factors - Home'!$B:$O,9,FALSE)/100</f>
        <v>0.129</v>
      </c>
      <c r="K837" s="32">
        <f>VLOOKUP($C837,'Four Factors - Home'!$B:$O,10,FALSE)/100</f>
        <v>0.26700000000000002</v>
      </c>
      <c r="L837" s="32">
        <f>VLOOKUP($C837,'Four Factors - Home'!$B:$O,11,FALSE)/100</f>
        <v>0.503</v>
      </c>
      <c r="M837" s="32">
        <f>VLOOKUP($C837,'Four Factors - Home'!$B:$O,12,FALSE)</f>
        <v>0.26900000000000002</v>
      </c>
      <c r="N837" s="32">
        <f>VLOOKUP($C837,'Four Factors - Home'!$B:$O,13,FALSE)/100</f>
        <v>0.14199999999999999</v>
      </c>
      <c r="O837" s="32">
        <f>VLOOKUP($C837,'Four Factors - Home'!$B:$O,14,FALSE)/100</f>
        <v>0.23899999999999999</v>
      </c>
      <c r="P837" s="21">
        <f>VLOOKUP($C837,'Advanced - Home'!B:T,18,FALSE)</f>
        <v>97.5</v>
      </c>
      <c r="Q837" s="21">
        <f>(P837+'Advanced - Home'!$S$33)/2</f>
        <v>98.137845567206853</v>
      </c>
      <c r="R837" s="32">
        <f t="shared" ref="R837" si="8101">AVERAGE(H837,L836)</f>
        <v>0.53649999999999998</v>
      </c>
      <c r="S837" s="32">
        <f t="shared" ref="S837" si="8102">AVERAGE(I837,M836)</f>
        <v>0.29749999999999999</v>
      </c>
      <c r="T837" s="32">
        <f t="shared" ref="T837" si="8103">AVERAGE(J837,N836)</f>
        <v>0.13450000000000001</v>
      </c>
      <c r="U837" s="32">
        <f t="shared" ref="U837" si="8104">AVERAGE(K837,O836)</f>
        <v>0.26050000000000001</v>
      </c>
      <c r="V837" s="21">
        <f>Q837*Q836/'Advanced - Road'!$S$33</f>
        <v>99.538776775139041</v>
      </c>
      <c r="W837" s="21">
        <f t="shared" ref="W837" si="8105">W836</f>
        <v>99.54085178653051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115</v>
      </c>
      <c r="Z837" s="23">
        <f t="shared" ref="Z837" si="8106">-Z836</f>
        <v>-11</v>
      </c>
      <c r="AA837" s="23">
        <f t="shared" ref="AA837" si="8107">AA836</f>
        <v>219</v>
      </c>
      <c r="AB837" s="22"/>
      <c r="AC837" s="22"/>
      <c r="AD837" s="22">
        <f t="shared" si="7717"/>
        <v>115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0.48299999999999998</v>
      </c>
      <c r="I838" s="31">
        <f>VLOOKUP($C838,'Four Factors - Road'!$B:$O,8,FALSE)</f>
        <v>0.25900000000000001</v>
      </c>
      <c r="J838" s="31">
        <f>VLOOKUP($C838,'Four Factors - Road'!$B:$O,9,FALSE)/100</f>
        <v>0.155</v>
      </c>
      <c r="K838" s="31">
        <f>VLOOKUP($C838,'Four Factors - Road'!$B:$O,10,FALSE)/100</f>
        <v>0.23800000000000002</v>
      </c>
      <c r="L838" s="31">
        <f>VLOOKUP($C838,'Four Factors - Road'!$B:$O,11,FALSE)/100</f>
        <v>0.54700000000000004</v>
      </c>
      <c r="M838" s="31">
        <f>VLOOKUP($C838,'Four Factors - Road'!$B:$O,12,FALSE)</f>
        <v>0.28499999999999998</v>
      </c>
      <c r="N838" s="31">
        <f>VLOOKUP($C838,'Four Factors - Road'!$B:$O,13,FALSE)/100</f>
        <v>0.14000000000000001</v>
      </c>
      <c r="O838" s="31">
        <f>VLOOKUP($C838,'Four Factors - Road'!$B:$O,14,FALSE)/100</f>
        <v>0.254</v>
      </c>
      <c r="P838" s="17">
        <f>VLOOKUP($C838,'Advanced - Road'!B:T,18,FALSE)</f>
        <v>101.6</v>
      </c>
      <c r="Q838" s="17">
        <f>(P838+'Advanced - Road'!$S$33)/2</f>
        <v>100.18990467111536</v>
      </c>
      <c r="R838" s="31">
        <f t="shared" ref="R838" si="8109">AVERAGE(H838,L839)</f>
        <v>0.48499999999999999</v>
      </c>
      <c r="S838" s="31">
        <f t="shared" ref="S838" si="8110">AVERAGE(I838,M839)</f>
        <v>0.248</v>
      </c>
      <c r="T838" s="31">
        <f t="shared" ref="T838" si="8111">AVERAGE(J838,N839)</f>
        <v>0.14450000000000002</v>
      </c>
      <c r="U838" s="31">
        <f t="shared" ref="U838" si="8112">AVERAGE(K838,O839)</f>
        <v>0.22200000000000003</v>
      </c>
      <c r="V838" s="17">
        <f>Q838*Q839/'Advanced - Home'!$S$33</f>
        <v>97.636010039168241</v>
      </c>
      <c r="W838" s="17">
        <f t="shared" ref="W838" si="8113">AVERAGE(V838:V839)</f>
        <v>97.6339747782053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0.52600000000000002</v>
      </c>
      <c r="I839" s="31">
        <f>VLOOKUP($C839,'Four Factors - Home'!$B:$O,8,FALSE)</f>
        <v>0.307</v>
      </c>
      <c r="J839" s="31">
        <f>VLOOKUP($C839,'Four Factors - Home'!$B:$O,9,FALSE)/100</f>
        <v>0.14499999999999999</v>
      </c>
      <c r="K839" s="31">
        <f>VLOOKUP($C839,'Four Factors - Home'!$B:$O,10,FALSE)/100</f>
        <v>0.217</v>
      </c>
      <c r="L839" s="31">
        <f>VLOOKUP($C839,'Four Factors - Home'!$B:$O,11,FALSE)/100</f>
        <v>0.48700000000000004</v>
      </c>
      <c r="M839" s="31">
        <f>VLOOKUP($C839,'Four Factors - Home'!$B:$O,12,FALSE)</f>
        <v>0.23699999999999999</v>
      </c>
      <c r="N839" s="31">
        <f>VLOOKUP($C839,'Four Factors - Home'!$B:$O,13,FALSE)/100</f>
        <v>0.13400000000000001</v>
      </c>
      <c r="O839" s="31">
        <f>VLOOKUP($C839,'Four Factors - Home'!$B:$O,14,FALSE)/100</f>
        <v>0.20600000000000002</v>
      </c>
      <c r="P839" s="17">
        <f>VLOOKUP($C839,'Advanced - Home'!B:T,18,FALSE)</f>
        <v>93.74</v>
      </c>
      <c r="Q839" s="17">
        <f>(P839+'Advanced - Home'!$S$33)/2</f>
        <v>96.257845567206857</v>
      </c>
      <c r="R839" s="31">
        <f t="shared" ref="R839" si="8121">AVERAGE(H839,L838)</f>
        <v>0.53649999999999998</v>
      </c>
      <c r="S839" s="31">
        <f t="shared" ref="S839" si="8122">AVERAGE(I839,M838)</f>
        <v>0.29599999999999999</v>
      </c>
      <c r="T839" s="31">
        <f t="shared" ref="T839" si="8123">AVERAGE(J839,N838)</f>
        <v>0.14250000000000002</v>
      </c>
      <c r="U839" s="31">
        <f t="shared" ref="U839" si="8124">AVERAGE(K839,O838)</f>
        <v>0.23549999999999999</v>
      </c>
      <c r="V839" s="17">
        <f>Q839*Q838/'Advanced - Road'!$S$33</f>
        <v>97.631939517242344</v>
      </c>
      <c r="W839" s="17">
        <f t="shared" ref="W839" si="8125">W838</f>
        <v>97.6339747782053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0.48299999999999998</v>
      </c>
      <c r="I840" s="32">
        <f>VLOOKUP($C840,'Four Factors - Road'!$B:$O,8,FALSE)</f>
        <v>0.25900000000000001</v>
      </c>
      <c r="J840" s="32">
        <f>VLOOKUP($C840,'Four Factors - Road'!$B:$O,9,FALSE)/100</f>
        <v>0.155</v>
      </c>
      <c r="K840" s="32">
        <f>VLOOKUP($C840,'Four Factors - Road'!$B:$O,10,FALSE)/100</f>
        <v>0.23800000000000002</v>
      </c>
      <c r="L840" s="32">
        <f>VLOOKUP($C840,'Four Factors - Road'!$B:$O,11,FALSE)/100</f>
        <v>0.54700000000000004</v>
      </c>
      <c r="M840" s="32">
        <f>VLOOKUP($C840,'Four Factors - Road'!$B:$O,12,FALSE)</f>
        <v>0.28499999999999998</v>
      </c>
      <c r="N840" s="32">
        <f>VLOOKUP($C840,'Four Factors - Road'!$B:$O,13,FALSE)/100</f>
        <v>0.14000000000000001</v>
      </c>
      <c r="O840" s="32">
        <f>VLOOKUP($C840,'Four Factors - Road'!$B:$O,14,FALSE)/100</f>
        <v>0.254</v>
      </c>
      <c r="P840" s="21">
        <f>VLOOKUP($C840,'Advanced - Road'!B:T,18,FALSE)</f>
        <v>101.6</v>
      </c>
      <c r="Q840" s="21">
        <f>(P840+'Advanced - Road'!$S$33)/2</f>
        <v>100.18990467111536</v>
      </c>
      <c r="R840" s="32">
        <f t="shared" ref="R840" si="8129">AVERAGE(H840,L841)</f>
        <v>0.501</v>
      </c>
      <c r="S840" s="32">
        <f t="shared" ref="S840" si="8130">AVERAGE(I840,M841)</f>
        <v>0.27449999999999997</v>
      </c>
      <c r="T840" s="32">
        <f t="shared" ref="T840" si="8131">AVERAGE(J840,N841)</f>
        <v>0.1585</v>
      </c>
      <c r="U840" s="32">
        <f t="shared" ref="U840" si="8132">AVERAGE(K840,O841)</f>
        <v>0.2465</v>
      </c>
      <c r="V840" s="21">
        <f>Q840*Q841/'Advanced - Home'!$S$33</f>
        <v>100.45074089317974</v>
      </c>
      <c r="W840" s="21">
        <f t="shared" ref="W840" si="8133">AVERAGE(V840:V841)</f>
        <v>100.44864695804704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106</v>
      </c>
      <c r="Z840" s="23">
        <f t="shared" ref="Z840" si="8134">Y841-Y840</f>
        <v>8</v>
      </c>
      <c r="AA840" s="23">
        <f t="shared" ref="AA840" si="8135">Y840+Y841</f>
        <v>220</v>
      </c>
      <c r="AB840" s="22">
        <f t="shared" ref="AB840" si="8136">D840-Z840</f>
        <v>-8</v>
      </c>
      <c r="AC840" s="22">
        <f t="shared" ref="AC840" si="8137">AA840-E840</f>
        <v>220</v>
      </c>
      <c r="AD840" s="22">
        <f t="shared" si="7717"/>
        <v>106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0.25900000000000001</v>
      </c>
      <c r="J841" s="32">
        <f>VLOOKUP($C841,'Four Factors - Home'!$B:$O,9,FALSE)/100</f>
        <v>0.14699999999999999</v>
      </c>
      <c r="K841" s="32">
        <f>VLOOKUP($C841,'Four Factors - Home'!$B:$O,10,FALSE)/100</f>
        <v>0.25</v>
      </c>
      <c r="L841" s="32">
        <f>VLOOKUP($C841,'Four Factors - Home'!$B:$O,11,FALSE)/100</f>
        <v>0.51900000000000002</v>
      </c>
      <c r="M841" s="32">
        <f>VLOOKUP($C841,'Four Factors - Home'!$B:$O,12,FALSE)</f>
        <v>0.28999999999999998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0.255</v>
      </c>
      <c r="P841" s="21">
        <f>VLOOKUP($C841,'Advanced - Home'!B:T,18,FALSE)</f>
        <v>99.29</v>
      </c>
      <c r="Q841" s="21">
        <f>(P841+'Advanced - Home'!$S$33)/2</f>
        <v>99.032845567206863</v>
      </c>
      <c r="R841" s="32">
        <f t="shared" ref="R841" si="8141">AVERAGE(H841,L840)</f>
        <v>0.54350000000000009</v>
      </c>
      <c r="S841" s="32">
        <f t="shared" ref="S841" si="8142">AVERAGE(I841,M840)</f>
        <v>0.27200000000000002</v>
      </c>
      <c r="T841" s="32">
        <f t="shared" ref="T841" si="8143">AVERAGE(J841,N840)</f>
        <v>0.14350000000000002</v>
      </c>
      <c r="U841" s="32">
        <f t="shared" ref="U841" si="8144">AVERAGE(K841,O840)</f>
        <v>0.252</v>
      </c>
      <c r="V841" s="21">
        <f>Q841*Q840/'Advanced - Road'!$S$33</f>
        <v>100.44655302291433</v>
      </c>
      <c r="W841" s="21">
        <f t="shared" ref="W841" si="8145">W840</f>
        <v>100.44864695804704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-8</v>
      </c>
      <c r="AA841" s="23">
        <f t="shared" ref="AA841" si="8147">AA840</f>
        <v>220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0.50600000000000001</v>
      </c>
      <c r="I842" s="31">
        <f>VLOOKUP($C842,'Four Factors - Road'!$B:$O,8,FALSE)</f>
        <v>0.27800000000000002</v>
      </c>
      <c r="J842" s="31">
        <f>VLOOKUP($C842,'Four Factors - Road'!$B:$O,9,FALSE)/100</f>
        <v>0.126</v>
      </c>
      <c r="K842" s="31">
        <f>VLOOKUP($C842,'Four Factors - Road'!$B:$O,10,FALSE)/100</f>
        <v>0.23399999999999999</v>
      </c>
      <c r="L842" s="31">
        <f>VLOOKUP($C842,'Four Factors - Road'!$B:$O,11,FALSE)/100</f>
        <v>0.51900000000000002</v>
      </c>
      <c r="M842" s="31">
        <f>VLOOKUP($C842,'Four Factors - Road'!$B:$O,12,FALSE)</f>
        <v>0.35299999999999998</v>
      </c>
      <c r="N842" s="31">
        <f>VLOOKUP($C842,'Four Factors - Road'!$B:$O,13,FALSE)/100</f>
        <v>0.14800000000000002</v>
      </c>
      <c r="O842" s="31">
        <f>VLOOKUP($C842,'Four Factors - Road'!$B:$O,14,FALSE)/100</f>
        <v>0.23</v>
      </c>
      <c r="P842" s="17">
        <f>VLOOKUP($C842,'Advanced - Road'!B:T,18,FALSE)</f>
        <v>94.89</v>
      </c>
      <c r="Q842" s="17">
        <f>(P842+'Advanced - Road'!$S$33)/2</f>
        <v>96.834904671115353</v>
      </c>
      <c r="R842" s="31">
        <f t="shared" ref="R842" si="8149">AVERAGE(H842,L843)</f>
        <v>0.51449999999999996</v>
      </c>
      <c r="S842" s="31">
        <f t="shared" ref="S842" si="8150">AVERAGE(I842,M843)</f>
        <v>0.2505</v>
      </c>
      <c r="T842" s="31">
        <f t="shared" ref="T842" si="8151">AVERAGE(J842,N843)</f>
        <v>0.14300000000000002</v>
      </c>
      <c r="U842" s="31">
        <f t="shared" ref="U842" si="8152">AVERAGE(K842,O843)</f>
        <v>0.24099999999999999</v>
      </c>
      <c r="V842" s="17">
        <f>Q842*Q843/'Advanced - Home'!$S$33</f>
        <v>97.057595877752547</v>
      </c>
      <c r="W842" s="17">
        <f t="shared" ref="W842" si="8153">AVERAGE(V842:V843)</f>
        <v>97.055572674059903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0.51200000000000001</v>
      </c>
      <c r="I843" s="31">
        <f>VLOOKUP($C843,'Four Factors - Home'!$B:$O,8,FALSE)</f>
        <v>0.30199999999999999</v>
      </c>
      <c r="J843" s="31">
        <f>VLOOKUP($C843,'Four Factors - Home'!$B:$O,9,FALSE)/100</f>
        <v>0.152</v>
      </c>
      <c r="K843" s="31">
        <f>VLOOKUP($C843,'Four Factors - Home'!$B:$O,10,FALSE)/100</f>
        <v>0.247</v>
      </c>
      <c r="L843" s="31">
        <f>VLOOKUP($C843,'Four Factors - Home'!$B:$O,11,FALSE)/100</f>
        <v>0.52300000000000002</v>
      </c>
      <c r="M843" s="31">
        <f>VLOOKUP($C843,'Four Factors - Home'!$B:$O,12,FALSE)</f>
        <v>0.223</v>
      </c>
      <c r="N843" s="31">
        <f>VLOOKUP($C843,'Four Factors - Home'!$B:$O,13,FALSE)/100</f>
        <v>0.16</v>
      </c>
      <c r="O843" s="31">
        <f>VLOOKUP($C843,'Four Factors - Home'!$B:$O,14,FALSE)/100</f>
        <v>0.248</v>
      </c>
      <c r="P843" s="17">
        <f>VLOOKUP($C843,'Advanced - Home'!B:T,18,FALSE)</f>
        <v>99.23</v>
      </c>
      <c r="Q843" s="17">
        <f>(P843+'Advanced - Home'!$S$33)/2</f>
        <v>99.002845567206862</v>
      </c>
      <c r="R843" s="31">
        <f t="shared" ref="R843" si="8161">AVERAGE(H843,L842)</f>
        <v>0.51550000000000007</v>
      </c>
      <c r="S843" s="31">
        <f t="shared" ref="S843" si="8162">AVERAGE(I843,M842)</f>
        <v>0.32750000000000001</v>
      </c>
      <c r="T843" s="31">
        <f t="shared" ref="T843" si="8163">AVERAGE(J843,N842)</f>
        <v>0.15000000000000002</v>
      </c>
      <c r="U843" s="31">
        <f t="shared" ref="U843" si="8164">AVERAGE(K843,O842)</f>
        <v>0.23849999999999999</v>
      </c>
      <c r="V843" s="17">
        <f>Q843*Q842/'Advanced - Road'!$S$33</f>
        <v>97.053549470367244</v>
      </c>
      <c r="W843" s="17">
        <f t="shared" ref="W843" si="8165">W842</f>
        <v>97.055572674059903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0.50600000000000001</v>
      </c>
      <c r="I844" s="32">
        <f>VLOOKUP($C844,'Four Factors - Road'!$B:$O,8,FALSE)</f>
        <v>0.27800000000000002</v>
      </c>
      <c r="J844" s="32">
        <f>VLOOKUP($C844,'Four Factors - Road'!$B:$O,9,FALSE)/100</f>
        <v>0.126</v>
      </c>
      <c r="K844" s="32">
        <f>VLOOKUP($C844,'Four Factors - Road'!$B:$O,10,FALSE)/100</f>
        <v>0.23399999999999999</v>
      </c>
      <c r="L844" s="32">
        <f>VLOOKUP($C844,'Four Factors - Road'!$B:$O,11,FALSE)/100</f>
        <v>0.51900000000000002</v>
      </c>
      <c r="M844" s="32">
        <f>VLOOKUP($C844,'Four Factors - Road'!$B:$O,12,FALSE)</f>
        <v>0.35299999999999998</v>
      </c>
      <c r="N844" s="32">
        <f>VLOOKUP($C844,'Four Factors - Road'!$B:$O,13,FALSE)/100</f>
        <v>0.14800000000000002</v>
      </c>
      <c r="O844" s="32">
        <f>VLOOKUP($C844,'Four Factors - Road'!$B:$O,14,FALSE)/100</f>
        <v>0.23</v>
      </c>
      <c r="P844" s="21">
        <f>VLOOKUP($C844,'Advanced - Road'!B:T,18,FALSE)</f>
        <v>94.89</v>
      </c>
      <c r="Q844" s="21">
        <f>(P844+'Advanced - Road'!$S$33)/2</f>
        <v>96.834904671115353</v>
      </c>
      <c r="R844" s="32">
        <f t="shared" ref="R844" si="8169">AVERAGE(H844,L845)</f>
        <v>0.50700000000000001</v>
      </c>
      <c r="S844" s="32">
        <f t="shared" ref="S844" si="8170">AVERAGE(I844,M845)</f>
        <v>0.27750000000000002</v>
      </c>
      <c r="T844" s="32">
        <f t="shared" ref="T844" si="8171">AVERAGE(J844,N845)</f>
        <v>0.1265</v>
      </c>
      <c r="U844" s="32">
        <f t="shared" ref="U844" si="8172">AVERAGE(K844,O845)</f>
        <v>0.23849999999999999</v>
      </c>
      <c r="V844" s="21">
        <f>Q844*Q845/'Advanced - Home'!$S$33</f>
        <v>98.841835749702454</v>
      </c>
      <c r="W844" s="21">
        <f t="shared" ref="W844" si="8173">AVERAGE(V844:V845)</f>
        <v>98.83977535282915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0.499</v>
      </c>
      <c r="I845" s="32">
        <f>VLOOKUP($C845,'Four Factors - Home'!$B:$O,8,FALSE)</f>
        <v>0.28399999999999997</v>
      </c>
      <c r="J845" s="32">
        <f>VLOOKUP($C845,'Four Factors - Home'!$B:$O,9,FALSE)/100</f>
        <v>0.16600000000000001</v>
      </c>
      <c r="K845" s="32">
        <f>VLOOKUP($C845,'Four Factors - Home'!$B:$O,10,FALSE)/100</f>
        <v>0.20399999999999999</v>
      </c>
      <c r="L845" s="32">
        <f>VLOOKUP($C845,'Four Factors - Home'!$B:$O,11,FALSE)/100</f>
        <v>0.50800000000000001</v>
      </c>
      <c r="M845" s="32">
        <f>VLOOKUP($C845,'Four Factors - Home'!$B:$O,12,FALSE)</f>
        <v>0.27700000000000002</v>
      </c>
      <c r="N845" s="32">
        <f>VLOOKUP($C845,'Four Factors - Home'!$B:$O,13,FALSE)/100</f>
        <v>0.127</v>
      </c>
      <c r="O845" s="32">
        <f>VLOOKUP($C845,'Four Factors - Home'!$B:$O,14,FALSE)/100</f>
        <v>0.24299999999999999</v>
      </c>
      <c r="P845" s="21">
        <f>VLOOKUP($C845,'Advanced - Home'!B:T,18,FALSE)</f>
        <v>102.87</v>
      </c>
      <c r="Q845" s="21">
        <f>(P845+'Advanced - Home'!$S$33)/2</f>
        <v>100.82284556720685</v>
      </c>
      <c r="R845" s="32">
        <f t="shared" ref="R845" si="8181">AVERAGE(H845,L844)</f>
        <v>0.50900000000000001</v>
      </c>
      <c r="S845" s="32">
        <f t="shared" ref="S845" si="8182">AVERAGE(I845,M844)</f>
        <v>0.31850000000000001</v>
      </c>
      <c r="T845" s="32">
        <f t="shared" ref="T845" si="8183">AVERAGE(J845,N844)</f>
        <v>0.15700000000000003</v>
      </c>
      <c r="U845" s="32">
        <f t="shared" ref="U845" si="8184">AVERAGE(K845,O844)</f>
        <v>0.217</v>
      </c>
      <c r="V845" s="21">
        <f>Q845*Q844/'Advanced - Road'!$S$33</f>
        <v>98.837714955955832</v>
      </c>
      <c r="W845" s="21">
        <f t="shared" ref="W845" si="8185">W844</f>
        <v>98.83977535282915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0.50600000000000001</v>
      </c>
      <c r="I846" s="31">
        <f>VLOOKUP($C846,'Four Factors - Road'!$B:$O,8,FALSE)</f>
        <v>0.27800000000000002</v>
      </c>
      <c r="J846" s="31">
        <f>VLOOKUP($C846,'Four Factors - Road'!$B:$O,9,FALSE)/100</f>
        <v>0.126</v>
      </c>
      <c r="K846" s="31">
        <f>VLOOKUP($C846,'Four Factors - Road'!$B:$O,10,FALSE)/100</f>
        <v>0.23399999999999999</v>
      </c>
      <c r="L846" s="31">
        <f>VLOOKUP($C846,'Four Factors - Road'!$B:$O,11,FALSE)/100</f>
        <v>0.51900000000000002</v>
      </c>
      <c r="M846" s="31">
        <f>VLOOKUP($C846,'Four Factors - Road'!$B:$O,12,FALSE)</f>
        <v>0.35299999999999998</v>
      </c>
      <c r="N846" s="31">
        <f>VLOOKUP($C846,'Four Factors - Road'!$B:$O,13,FALSE)/100</f>
        <v>0.14800000000000002</v>
      </c>
      <c r="O846" s="31">
        <f>VLOOKUP($C846,'Four Factors - Road'!$B:$O,14,FALSE)/100</f>
        <v>0.23</v>
      </c>
      <c r="P846" s="17">
        <f>VLOOKUP($C846,'Advanced - Road'!B:T,18,FALSE)</f>
        <v>94.89</v>
      </c>
      <c r="Q846" s="17">
        <f>(P846+'Advanced - Road'!$S$33)/2</f>
        <v>96.834904671115353</v>
      </c>
      <c r="R846" s="31">
        <f t="shared" ref="R846" si="8189">AVERAGE(H846,L847)</f>
        <v>0.50249999999999995</v>
      </c>
      <c r="S846" s="31">
        <f t="shared" ref="S846" si="8190">AVERAGE(I846,M847)</f>
        <v>0.26750000000000002</v>
      </c>
      <c r="T846" s="31">
        <f t="shared" ref="T846" si="8191">AVERAGE(J846,N847)</f>
        <v>0.13150000000000001</v>
      </c>
      <c r="U846" s="31">
        <f t="shared" ref="U846" si="8192">AVERAGE(K846,O847)</f>
        <v>0.24349999999999999</v>
      </c>
      <c r="V846" s="17">
        <f>Q846*Q847/'Advanced - Home'!$S$33</f>
        <v>97.273273224911335</v>
      </c>
      <c r="W846" s="17">
        <f t="shared" ref="W846" si="8193">AVERAGE(V846:V847)</f>
        <v>97.271245525339708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106</v>
      </c>
      <c r="Z846" s="19">
        <f t="shared" ref="Z846" si="8194">Y847-Y846</f>
        <v>2</v>
      </c>
      <c r="AA846" s="19">
        <f t="shared" ref="AA846" si="8195">Y846+Y847</f>
        <v>214</v>
      </c>
      <c r="AB846" s="4">
        <f t="shared" ref="AB846" si="8196">D846-Z846</f>
        <v>-2</v>
      </c>
      <c r="AC846" s="4">
        <f t="shared" ref="AC846" si="8197">AA846-E846</f>
        <v>214</v>
      </c>
      <c r="AD846" s="4">
        <f t="shared" si="7717"/>
        <v>106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0.53100000000000003</v>
      </c>
      <c r="I847" s="31">
        <f>VLOOKUP($C847,'Four Factors - Home'!$B:$O,8,FALSE)</f>
        <v>0.26100000000000001</v>
      </c>
      <c r="J847" s="31">
        <f>VLOOKUP($C847,'Four Factors - Home'!$B:$O,9,FALSE)/100</f>
        <v>0.14000000000000001</v>
      </c>
      <c r="K847" s="31">
        <f>VLOOKUP($C847,'Four Factors - Home'!$B:$O,10,FALSE)/100</f>
        <v>0.22899999999999998</v>
      </c>
      <c r="L847" s="31">
        <f>VLOOKUP($C847,'Four Factors - Home'!$B:$O,11,FALSE)/100</f>
        <v>0.499</v>
      </c>
      <c r="M847" s="31">
        <f>VLOOKUP($C847,'Four Factors - Home'!$B:$O,12,FALSE)</f>
        <v>0.25700000000000001</v>
      </c>
      <c r="N847" s="31">
        <f>VLOOKUP($C847,'Four Factors - Home'!$B:$O,13,FALSE)/100</f>
        <v>0.13699999999999998</v>
      </c>
      <c r="O847" s="31">
        <f>VLOOKUP($C847,'Four Factors - Home'!$B:$O,14,FALSE)/100</f>
        <v>0.253</v>
      </c>
      <c r="P847" s="17">
        <f>VLOOKUP($C847,'Advanced - Home'!B:T,18,FALSE)</f>
        <v>99.67</v>
      </c>
      <c r="Q847" s="17">
        <f>(P847+'Advanced - Home'!$S$33)/2</f>
        <v>99.222845567206861</v>
      </c>
      <c r="R847" s="31">
        <f t="shared" ref="R847" si="8201">AVERAGE(H847,L846)</f>
        <v>0.52500000000000002</v>
      </c>
      <c r="S847" s="31">
        <f t="shared" ref="S847" si="8202">AVERAGE(I847,M846)</f>
        <v>0.307</v>
      </c>
      <c r="T847" s="31">
        <f t="shared" ref="T847" si="8203">AVERAGE(J847,N846)</f>
        <v>0.14400000000000002</v>
      </c>
      <c r="U847" s="31">
        <f t="shared" ref="U847" si="8204">AVERAGE(K847,O846)</f>
        <v>0.22949999999999998</v>
      </c>
      <c r="V847" s="17">
        <f>Q847*Q846/'Advanced - Road'!$S$33</f>
        <v>97.269217825768067</v>
      </c>
      <c r="W847" s="17">
        <f t="shared" ref="W847" si="8205">W846</f>
        <v>97.271245525339708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-2</v>
      </c>
      <c r="AA847" s="19">
        <f t="shared" ref="AA847" si="8207">AA846</f>
        <v>214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0.50600000000000001</v>
      </c>
      <c r="I848" s="32">
        <f>VLOOKUP($C848,'Four Factors - Road'!$B:$O,8,FALSE)</f>
        <v>0.27800000000000002</v>
      </c>
      <c r="J848" s="32">
        <f>VLOOKUP($C848,'Four Factors - Road'!$B:$O,9,FALSE)/100</f>
        <v>0.126</v>
      </c>
      <c r="K848" s="32">
        <f>VLOOKUP($C848,'Four Factors - Road'!$B:$O,10,FALSE)/100</f>
        <v>0.23399999999999999</v>
      </c>
      <c r="L848" s="32">
        <f>VLOOKUP($C848,'Four Factors - Road'!$B:$O,11,FALSE)/100</f>
        <v>0.51900000000000002</v>
      </c>
      <c r="M848" s="32">
        <f>VLOOKUP($C848,'Four Factors - Road'!$B:$O,12,FALSE)</f>
        <v>0.35299999999999998</v>
      </c>
      <c r="N848" s="32">
        <f>VLOOKUP($C848,'Four Factors - Road'!$B:$O,13,FALSE)/100</f>
        <v>0.14800000000000002</v>
      </c>
      <c r="O848" s="32">
        <f>VLOOKUP($C848,'Four Factors - Road'!$B:$O,14,FALSE)/100</f>
        <v>0.23</v>
      </c>
      <c r="P848" s="21">
        <f>VLOOKUP($C848,'Advanced - Road'!B:T,18,FALSE)</f>
        <v>94.89</v>
      </c>
      <c r="Q848" s="21">
        <f>(P848+'Advanced - Road'!$S$33)/2</f>
        <v>96.834904671115353</v>
      </c>
      <c r="R848" s="32">
        <f t="shared" ref="R848" si="8209">AVERAGE(H848,L849)</f>
        <v>0.505</v>
      </c>
      <c r="S848" s="32">
        <f t="shared" ref="S848" si="8210">AVERAGE(I848,M849)</f>
        <v>0.23800000000000002</v>
      </c>
      <c r="T848" s="32">
        <f t="shared" ref="T848" si="8211">AVERAGE(J848,N849)</f>
        <v>0.1285</v>
      </c>
      <c r="U848" s="32">
        <f t="shared" ref="U848" si="8212">AVERAGE(K848,O849)</f>
        <v>0.216</v>
      </c>
      <c r="V848" s="21">
        <f>Q848*Q849/'Advanced - Home'!$S$33</f>
        <v>96.596830636095149</v>
      </c>
      <c r="W848" s="21">
        <f t="shared" ref="W848" si="8213">AVERAGE(V848:V849)</f>
        <v>96.594817037234861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0.504</v>
      </c>
      <c r="I849" s="32">
        <f>VLOOKUP($C849,'Four Factors - Home'!$B:$O,8,FALSE)</f>
        <v>0.29599999999999999</v>
      </c>
      <c r="J849" s="32">
        <f>VLOOKUP($C849,'Four Factors - Home'!$B:$O,9,FALSE)/100</f>
        <v>0.114</v>
      </c>
      <c r="K849" s="32">
        <f>VLOOKUP($C849,'Four Factors - Home'!$B:$O,10,FALSE)/100</f>
        <v>0.20499999999999999</v>
      </c>
      <c r="L849" s="32">
        <f>VLOOKUP($C849,'Four Factors - Home'!$B:$O,11,FALSE)/100</f>
        <v>0.504</v>
      </c>
      <c r="M849" s="32">
        <f>VLOOKUP($C849,'Four Factors - Home'!$B:$O,12,FALSE)</f>
        <v>0.19800000000000001</v>
      </c>
      <c r="N849" s="32">
        <f>VLOOKUP($C849,'Four Factors - Home'!$B:$O,13,FALSE)/100</f>
        <v>0.13100000000000001</v>
      </c>
      <c r="O849" s="32">
        <f>VLOOKUP($C849,'Four Factors - Home'!$B:$O,14,FALSE)/100</f>
        <v>0.19800000000000001</v>
      </c>
      <c r="P849" s="21">
        <f>VLOOKUP($C849,'Advanced - Home'!B:T,18,FALSE)</f>
        <v>98.29</v>
      </c>
      <c r="Q849" s="21">
        <f>(P849+'Advanced - Home'!$S$33)/2</f>
        <v>98.532845567206863</v>
      </c>
      <c r="R849" s="32">
        <f t="shared" ref="R849" si="8221">AVERAGE(H849,L848)</f>
        <v>0.51150000000000007</v>
      </c>
      <c r="S849" s="32">
        <f t="shared" ref="S849" si="8222">AVERAGE(I849,M848)</f>
        <v>0.32450000000000001</v>
      </c>
      <c r="T849" s="32">
        <f t="shared" ref="T849" si="8223">AVERAGE(J849,N848)</f>
        <v>0.13100000000000001</v>
      </c>
      <c r="U849" s="32">
        <f t="shared" ref="U849" si="8224">AVERAGE(K849,O848)</f>
        <v>0.2175</v>
      </c>
      <c r="V849" s="21">
        <f>Q849*Q848/'Advanced - Road'!$S$33</f>
        <v>96.592803438374574</v>
      </c>
      <c r="W849" s="21">
        <f t="shared" ref="W849" si="8225">W848</f>
        <v>96.594817037234861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0.50600000000000001</v>
      </c>
      <c r="I850" s="31">
        <f>VLOOKUP($C850,'Four Factors - Road'!$B:$O,8,FALSE)</f>
        <v>0.27800000000000002</v>
      </c>
      <c r="J850" s="31">
        <f>VLOOKUP($C850,'Four Factors - Road'!$B:$O,9,FALSE)/100</f>
        <v>0.126</v>
      </c>
      <c r="K850" s="31">
        <f>VLOOKUP($C850,'Four Factors - Road'!$B:$O,10,FALSE)/100</f>
        <v>0.23399999999999999</v>
      </c>
      <c r="L850" s="31">
        <f>VLOOKUP($C850,'Four Factors - Road'!$B:$O,11,FALSE)/100</f>
        <v>0.51900000000000002</v>
      </c>
      <c r="M850" s="31">
        <f>VLOOKUP($C850,'Four Factors - Road'!$B:$O,12,FALSE)</f>
        <v>0.35299999999999998</v>
      </c>
      <c r="N850" s="31">
        <f>VLOOKUP($C850,'Four Factors - Road'!$B:$O,13,FALSE)/100</f>
        <v>0.14800000000000002</v>
      </c>
      <c r="O850" s="31">
        <f>VLOOKUP($C850,'Four Factors - Road'!$B:$O,14,FALSE)/100</f>
        <v>0.23</v>
      </c>
      <c r="P850" s="17">
        <f>VLOOKUP($C850,'Advanced - Road'!B:T,18,FALSE)</f>
        <v>94.89</v>
      </c>
      <c r="Q850" s="17">
        <f>(P850+'Advanced - Road'!$S$33)/2</f>
        <v>96.834904671115353</v>
      </c>
      <c r="R850" s="31">
        <f t="shared" ref="R850" si="8229">AVERAGE(H850,L851)</f>
        <v>0.51</v>
      </c>
      <c r="S850" s="31">
        <f t="shared" ref="S850" si="8230">AVERAGE(I850,M851)</f>
        <v>0.2525</v>
      </c>
      <c r="T850" s="31">
        <f t="shared" ref="T850" si="8231">AVERAGE(J850,N851)</f>
        <v>0.13200000000000001</v>
      </c>
      <c r="U850" s="31">
        <f t="shared" ref="U850" si="8232">AVERAGE(K850,O851)</f>
        <v>0.2225</v>
      </c>
      <c r="V850" s="17">
        <f>Q850*Q851/'Advanced - Home'!$S$33</f>
        <v>96.194886489117422</v>
      </c>
      <c r="W850" s="17">
        <f t="shared" ref="W850" si="8233">AVERAGE(V850:V851)</f>
        <v>96.192881268940681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104</v>
      </c>
      <c r="Z850" s="19">
        <f t="shared" ref="Z850" si="8234">Y851-Y850</f>
        <v>1</v>
      </c>
      <c r="AA850" s="19">
        <f t="shared" ref="AA850" si="8235">Y850+Y851</f>
        <v>209</v>
      </c>
      <c r="AB850" s="4">
        <f t="shared" ref="AB850" si="8236">D850-Z850</f>
        <v>-1</v>
      </c>
      <c r="AC850" s="4">
        <f t="shared" ref="AC850" si="8237">AA850-E850</f>
        <v>209</v>
      </c>
      <c r="AD850" s="4">
        <f t="shared" si="7717"/>
        <v>104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</v>
      </c>
      <c r="I851" s="31">
        <f>VLOOKUP($C851,'Four Factors - Home'!$B:$O,8,FALSE)</f>
        <v>0.27500000000000002</v>
      </c>
      <c r="J851" s="31">
        <f>VLOOKUP($C851,'Four Factors - Home'!$B:$O,9,FALSE)/100</f>
        <v>0.13100000000000001</v>
      </c>
      <c r="K851" s="31">
        <f>VLOOKUP($C851,'Four Factors - Home'!$B:$O,10,FALSE)/100</f>
        <v>0.28999999999999998</v>
      </c>
      <c r="L851" s="31">
        <f>VLOOKUP($C851,'Four Factors - Home'!$B:$O,11,FALSE)/100</f>
        <v>0.51400000000000001</v>
      </c>
      <c r="M851" s="31">
        <f>VLOOKUP($C851,'Four Factors - Home'!$B:$O,12,FALSE)</f>
        <v>0.22700000000000001</v>
      </c>
      <c r="N851" s="31">
        <f>VLOOKUP($C851,'Four Factors - Home'!$B:$O,13,FALSE)/100</f>
        <v>0.13800000000000001</v>
      </c>
      <c r="O851" s="31">
        <f>VLOOKUP($C851,'Four Factors - Home'!$B:$O,14,FALSE)/100</f>
        <v>0.21100000000000002</v>
      </c>
      <c r="P851" s="17">
        <f>VLOOKUP($C851,'Advanced - Home'!B:T,18,FALSE)</f>
        <v>97.47</v>
      </c>
      <c r="Q851" s="17">
        <f>(P851+'Advanced - Home'!$S$33)/2</f>
        <v>98.122845567206866</v>
      </c>
      <c r="R851" s="31">
        <f t="shared" ref="R851" si="8241">AVERAGE(H851,L850)</f>
        <v>0.4945</v>
      </c>
      <c r="S851" s="31">
        <f t="shared" ref="S851" si="8242">AVERAGE(I851,M850)</f>
        <v>0.314</v>
      </c>
      <c r="T851" s="31">
        <f t="shared" ref="T851" si="8243">AVERAGE(J851,N850)</f>
        <v>0.13950000000000001</v>
      </c>
      <c r="U851" s="31">
        <f t="shared" ref="U851" si="8244">AVERAGE(K851,O850)</f>
        <v>0.26</v>
      </c>
      <c r="V851" s="17">
        <f>Q851*Q850/'Advanced - Road'!$S$33</f>
        <v>96.190876048763954</v>
      </c>
      <c r="W851" s="17">
        <f t="shared" ref="W851" si="8245">W850</f>
        <v>96.192881268940681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105</v>
      </c>
      <c r="Z851" s="19">
        <f t="shared" ref="Z851" si="8246">-Z850</f>
        <v>-1</v>
      </c>
      <c r="AA851" s="19">
        <f t="shared" ref="AA851" si="8247">AA850</f>
        <v>209</v>
      </c>
      <c r="AB851" s="4"/>
      <c r="AC851" s="4"/>
      <c r="AD851" s="4">
        <f t="shared" si="7717"/>
        <v>105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0.50600000000000001</v>
      </c>
      <c r="I852" s="32">
        <f>VLOOKUP($C852,'Four Factors - Road'!$B:$O,8,FALSE)</f>
        <v>0.27800000000000002</v>
      </c>
      <c r="J852" s="32">
        <f>VLOOKUP($C852,'Four Factors - Road'!$B:$O,9,FALSE)/100</f>
        <v>0.126</v>
      </c>
      <c r="K852" s="32">
        <f>VLOOKUP($C852,'Four Factors - Road'!$B:$O,10,FALSE)/100</f>
        <v>0.23399999999999999</v>
      </c>
      <c r="L852" s="32">
        <f>VLOOKUP($C852,'Four Factors - Road'!$B:$O,11,FALSE)/100</f>
        <v>0.51900000000000002</v>
      </c>
      <c r="M852" s="32">
        <f>VLOOKUP($C852,'Four Factors - Road'!$B:$O,12,FALSE)</f>
        <v>0.35299999999999998</v>
      </c>
      <c r="N852" s="32">
        <f>VLOOKUP($C852,'Four Factors - Road'!$B:$O,13,FALSE)/100</f>
        <v>0.14800000000000002</v>
      </c>
      <c r="O852" s="32">
        <f>VLOOKUP($C852,'Four Factors - Road'!$B:$O,14,FALSE)/100</f>
        <v>0.23</v>
      </c>
      <c r="P852" s="21">
        <f>VLOOKUP($C852,'Advanced - Road'!B:T,18,FALSE)</f>
        <v>94.89</v>
      </c>
      <c r="Q852" s="21">
        <f>(P852+'Advanced - Road'!$S$33)/2</f>
        <v>96.834904671115353</v>
      </c>
      <c r="R852" s="32">
        <f t="shared" ref="R852" si="8249">AVERAGE(H852,L853)</f>
        <v>0.501</v>
      </c>
      <c r="S852" s="32">
        <f t="shared" ref="S852" si="8250">AVERAGE(I852,M853)</f>
        <v>0.24399999999999999</v>
      </c>
      <c r="T852" s="32">
        <f t="shared" ref="T852" si="8251">AVERAGE(J852,N853)</f>
        <v>0.126</v>
      </c>
      <c r="U852" s="32">
        <f t="shared" ref="U852" si="8252">AVERAGE(K852,O853)</f>
        <v>0.23499999999999999</v>
      </c>
      <c r="V852" s="21">
        <f>Q852*Q853/'Advanced - Home'!$S$33</f>
        <v>96.699767551784561</v>
      </c>
      <c r="W852" s="21">
        <f t="shared" ref="W852" si="8253">AVERAGE(V852:V853)</f>
        <v>96.697751807163854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0.55700000000000005</v>
      </c>
      <c r="I853" s="32">
        <f>VLOOKUP($C853,'Four Factors - Home'!$B:$O,8,FALSE)</f>
        <v>0.28000000000000003</v>
      </c>
      <c r="J853" s="32">
        <f>VLOOKUP($C853,'Four Factors - Home'!$B:$O,9,FALSE)/100</f>
        <v>0.13</v>
      </c>
      <c r="K853" s="32">
        <f>VLOOKUP($C853,'Four Factors - Home'!$B:$O,10,FALSE)/100</f>
        <v>0.23399999999999999</v>
      </c>
      <c r="L853" s="32">
        <f>VLOOKUP($C853,'Four Factors - Home'!$B:$O,11,FALSE)/100</f>
        <v>0.496</v>
      </c>
      <c r="M853" s="32">
        <f>VLOOKUP($C853,'Four Factors - Home'!$B:$O,12,FALSE)</f>
        <v>0.21</v>
      </c>
      <c r="N853" s="32">
        <f>VLOOKUP($C853,'Four Factors - Home'!$B:$O,13,FALSE)/100</f>
        <v>0.126</v>
      </c>
      <c r="O853" s="32">
        <f>VLOOKUP($C853,'Four Factors - Home'!$B:$O,14,FALSE)/100</f>
        <v>0.23600000000000002</v>
      </c>
      <c r="P853" s="21">
        <f>VLOOKUP($C853,'Advanced - Home'!B:T,18,FALSE)</f>
        <v>98.5</v>
      </c>
      <c r="Q853" s="21">
        <f>(P853+'Advanced - Home'!$S$33)/2</f>
        <v>98.637845567206853</v>
      </c>
      <c r="R853" s="32">
        <f t="shared" ref="R853" si="8261">AVERAGE(H853,L852)</f>
        <v>0.53800000000000003</v>
      </c>
      <c r="S853" s="32">
        <f t="shared" ref="S853" si="8262">AVERAGE(I853,M852)</f>
        <v>0.3165</v>
      </c>
      <c r="T853" s="32">
        <f t="shared" ref="T853" si="8263">AVERAGE(J853,N852)</f>
        <v>0.13900000000000001</v>
      </c>
      <c r="U853" s="32">
        <f t="shared" ref="U853" si="8264">AVERAGE(K853,O852)</f>
        <v>0.23199999999999998</v>
      </c>
      <c r="V853" s="21">
        <f>Q853*Q852/'Advanced - Road'!$S$33</f>
        <v>96.695736062543133</v>
      </c>
      <c r="W853" s="21">
        <f t="shared" ref="W853" si="8265">W852</f>
        <v>96.697751807163854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0.50600000000000001</v>
      </c>
      <c r="I854" s="31">
        <f>VLOOKUP($C854,'Four Factors - Road'!$B:$O,8,FALSE)</f>
        <v>0.27800000000000002</v>
      </c>
      <c r="J854" s="31">
        <f>VLOOKUP($C854,'Four Factors - Road'!$B:$O,9,FALSE)/100</f>
        <v>0.126</v>
      </c>
      <c r="K854" s="31">
        <f>VLOOKUP($C854,'Four Factors - Road'!$B:$O,10,FALSE)/100</f>
        <v>0.23399999999999999</v>
      </c>
      <c r="L854" s="31">
        <f>VLOOKUP($C854,'Four Factors - Road'!$B:$O,11,FALSE)/100</f>
        <v>0.51900000000000002</v>
      </c>
      <c r="M854" s="31">
        <f>VLOOKUP($C854,'Four Factors - Road'!$B:$O,12,FALSE)</f>
        <v>0.35299999999999998</v>
      </c>
      <c r="N854" s="31">
        <f>VLOOKUP($C854,'Four Factors - Road'!$B:$O,13,FALSE)/100</f>
        <v>0.14800000000000002</v>
      </c>
      <c r="O854" s="31">
        <f>VLOOKUP($C854,'Four Factors - Road'!$B:$O,14,FALSE)/100</f>
        <v>0.23</v>
      </c>
      <c r="P854" s="17">
        <f>VLOOKUP($C854,'Advanced - Road'!B:T,18,FALSE)</f>
        <v>94.89</v>
      </c>
      <c r="Q854" s="17">
        <f>(P854+'Advanced - Road'!$S$33)/2</f>
        <v>96.834904671115353</v>
      </c>
      <c r="R854" s="31">
        <f t="shared" ref="R854" si="8269">AVERAGE(H854,L855)</f>
        <v>0.50449999999999995</v>
      </c>
      <c r="S854" s="31">
        <f t="shared" ref="S854" si="8270">AVERAGE(I854,M855)</f>
        <v>0.27650000000000002</v>
      </c>
      <c r="T854" s="31">
        <f t="shared" ref="T854" si="8271">AVERAGE(J854,N855)</f>
        <v>0.14150000000000001</v>
      </c>
      <c r="U854" s="31">
        <f t="shared" ref="U854" si="8272">AVERAGE(K854,O855)</f>
        <v>0.22749999999999998</v>
      </c>
      <c r="V854" s="17">
        <f>Q854*Q855/'Advanced - Home'!$S$33</f>
        <v>94.493976501297027</v>
      </c>
      <c r="W854" s="17">
        <f t="shared" ref="W854" si="8273">AVERAGE(V854:V855)</f>
        <v>94.492006737256801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0.51500000000000001</v>
      </c>
      <c r="I855" s="31">
        <f>VLOOKUP($C855,'Four Factors - Home'!$B:$O,8,FALSE)</f>
        <v>0.255</v>
      </c>
      <c r="J855" s="31">
        <f>VLOOKUP($C855,'Four Factors - Home'!$B:$O,9,FALSE)/100</f>
        <v>0.129</v>
      </c>
      <c r="K855" s="31">
        <f>VLOOKUP($C855,'Four Factors - Home'!$B:$O,10,FALSE)/100</f>
        <v>0.188</v>
      </c>
      <c r="L855" s="31">
        <f>VLOOKUP($C855,'Four Factors - Home'!$B:$O,11,FALSE)/100</f>
        <v>0.503</v>
      </c>
      <c r="M855" s="31">
        <f>VLOOKUP($C855,'Four Factors - Home'!$B:$O,12,FALSE)</f>
        <v>0.27500000000000002</v>
      </c>
      <c r="N855" s="31">
        <f>VLOOKUP($C855,'Four Factors - Home'!$B:$O,13,FALSE)/100</f>
        <v>0.157</v>
      </c>
      <c r="O855" s="31">
        <f>VLOOKUP($C855,'Four Factors - Home'!$B:$O,14,FALSE)/100</f>
        <v>0.221</v>
      </c>
      <c r="P855" s="17">
        <f>VLOOKUP($C855,'Advanced - Home'!B:T,18,FALSE)</f>
        <v>94</v>
      </c>
      <c r="Q855" s="17">
        <f>(P855+'Advanced - Home'!$S$33)/2</f>
        <v>96.387845567206853</v>
      </c>
      <c r="R855" s="31">
        <f t="shared" ref="R855" si="8281">AVERAGE(H855,L854)</f>
        <v>0.51700000000000002</v>
      </c>
      <c r="S855" s="31">
        <f t="shared" ref="S855" si="8282">AVERAGE(I855,M854)</f>
        <v>0.30399999999999999</v>
      </c>
      <c r="T855" s="31">
        <f t="shared" ref="T855" si="8283">AVERAGE(J855,N854)</f>
        <v>0.13850000000000001</v>
      </c>
      <c r="U855" s="31">
        <f t="shared" ref="U855" si="8284">AVERAGE(K855,O854)</f>
        <v>0.20900000000000002</v>
      </c>
      <c r="V855" s="17">
        <f>Q855*Q854/'Advanced - Road'!$S$33</f>
        <v>94.490036973216576</v>
      </c>
      <c r="W855" s="17">
        <f t="shared" ref="W855" si="8285">W854</f>
        <v>94.492006737256801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0.50600000000000001</v>
      </c>
      <c r="I856" s="32">
        <f>VLOOKUP($C856,'Four Factors - Road'!$B:$O,8,FALSE)</f>
        <v>0.27800000000000002</v>
      </c>
      <c r="J856" s="32">
        <f>VLOOKUP($C856,'Four Factors - Road'!$B:$O,9,FALSE)/100</f>
        <v>0.126</v>
      </c>
      <c r="K856" s="32">
        <f>VLOOKUP($C856,'Four Factors - Road'!$B:$O,10,FALSE)/100</f>
        <v>0.23399999999999999</v>
      </c>
      <c r="L856" s="32">
        <f>VLOOKUP($C856,'Four Factors - Road'!$B:$O,11,FALSE)/100</f>
        <v>0.51900000000000002</v>
      </c>
      <c r="M856" s="32">
        <f>VLOOKUP($C856,'Four Factors - Road'!$B:$O,12,FALSE)</f>
        <v>0.35299999999999998</v>
      </c>
      <c r="N856" s="32">
        <f>VLOOKUP($C856,'Four Factors - Road'!$B:$O,13,FALSE)/100</f>
        <v>0.14800000000000002</v>
      </c>
      <c r="O856" s="32">
        <f>VLOOKUP($C856,'Four Factors - Road'!$B:$O,14,FALSE)/100</f>
        <v>0.23</v>
      </c>
      <c r="P856" s="21">
        <f>VLOOKUP($C856,'Advanced - Road'!B:T,18,FALSE)</f>
        <v>94.89</v>
      </c>
      <c r="Q856" s="21">
        <f>(P856+'Advanced - Road'!$S$33)/2</f>
        <v>96.834904671115353</v>
      </c>
      <c r="R856" s="32">
        <f t="shared" ref="R856" si="8289">AVERAGE(H856,L857)</f>
        <v>0.51900000000000002</v>
      </c>
      <c r="S856" s="32">
        <f t="shared" ref="S856" si="8290">AVERAGE(I856,M857)</f>
        <v>0.26650000000000001</v>
      </c>
      <c r="T856" s="32">
        <f t="shared" ref="T856" si="8291">AVERAGE(J856,N857)</f>
        <v>0.122</v>
      </c>
      <c r="U856" s="32">
        <f t="shared" ref="U856" si="8292">AVERAGE(K856,O857)</f>
        <v>0.2225</v>
      </c>
      <c r="V856" s="21">
        <f>Q856*Q857/'Advanced - Home'!$S$33</f>
        <v>97.484048814180142</v>
      </c>
      <c r="W856" s="21">
        <f t="shared" ref="W856" si="8293">AVERAGE(V856:V857)</f>
        <v>97.482016720908604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2</v>
      </c>
      <c r="AA856" s="23">
        <f t="shared" ref="AA856" si="8295">Y856+Y857</f>
        <v>220</v>
      </c>
      <c r="AB856" s="22">
        <f t="shared" ref="AB856" si="8296">D856-Z856</f>
        <v>-2</v>
      </c>
      <c r="AC856" s="22">
        <f t="shared" ref="AC856" si="8297">AA856-E856</f>
        <v>220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0.54500000000000004</v>
      </c>
      <c r="I857" s="32">
        <f>VLOOKUP($C857,'Four Factors - Home'!$B:$O,8,FALSE)</f>
        <v>0.28699999999999998</v>
      </c>
      <c r="J857" s="32">
        <f>VLOOKUP($C857,'Four Factors - Home'!$B:$O,9,FALSE)/100</f>
        <v>0.14599999999999999</v>
      </c>
      <c r="K857" s="32">
        <f>VLOOKUP($C857,'Four Factors - Home'!$B:$O,10,FALSE)/100</f>
        <v>0.27399999999999997</v>
      </c>
      <c r="L857" s="32">
        <f>VLOOKUP($C857,'Four Factors - Home'!$B:$O,11,FALSE)/100</f>
        <v>0.53200000000000003</v>
      </c>
      <c r="M857" s="32">
        <f>VLOOKUP($C857,'Four Factors - Home'!$B:$O,12,FALSE)</f>
        <v>0.255</v>
      </c>
      <c r="N857" s="32">
        <f>VLOOKUP($C857,'Four Factors - Home'!$B:$O,13,FALSE)/100</f>
        <v>0.11800000000000001</v>
      </c>
      <c r="O857" s="32">
        <f>VLOOKUP($C857,'Four Factors - Home'!$B:$O,14,FALSE)/100</f>
        <v>0.21100000000000002</v>
      </c>
      <c r="P857" s="21">
        <f>VLOOKUP($C857,'Advanced - Home'!B:T,18,FALSE)</f>
        <v>100.1</v>
      </c>
      <c r="Q857" s="21">
        <f>(P857+'Advanced - Home'!$S$33)/2</f>
        <v>99.437845567206864</v>
      </c>
      <c r="R857" s="32">
        <f t="shared" ref="R857" si="8301">AVERAGE(H857,L856)</f>
        <v>0.53200000000000003</v>
      </c>
      <c r="S857" s="32">
        <f t="shared" ref="S857" si="8302">AVERAGE(I857,M856)</f>
        <v>0.31999999999999995</v>
      </c>
      <c r="T857" s="32">
        <f t="shared" ref="T857" si="8303">AVERAGE(J857,N856)</f>
        <v>0.14700000000000002</v>
      </c>
      <c r="U857" s="32">
        <f t="shared" ref="U857" si="8304">AVERAGE(K857,O856)</f>
        <v>0.252</v>
      </c>
      <c r="V857" s="21">
        <f>Q857*Q856/'Advanced - Road'!$S$33</f>
        <v>97.479984627637052</v>
      </c>
      <c r="W857" s="21">
        <f t="shared" ref="W857" si="8305">W856</f>
        <v>97.482016720908604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111</v>
      </c>
      <c r="Z857" s="23">
        <f t="shared" ref="Z857" si="8306">-Z856</f>
        <v>-2</v>
      </c>
      <c r="AA857" s="23">
        <f t="shared" ref="AA857" si="8307">AA856</f>
        <v>220</v>
      </c>
      <c r="AB857" s="22"/>
      <c r="AC857" s="22"/>
      <c r="AD857" s="22">
        <f t="shared" si="7717"/>
        <v>111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0.50600000000000001</v>
      </c>
      <c r="I858" s="31">
        <f>VLOOKUP($C858,'Four Factors - Road'!$B:$O,8,FALSE)</f>
        <v>0.27800000000000002</v>
      </c>
      <c r="J858" s="31">
        <f>VLOOKUP($C858,'Four Factors - Road'!$B:$O,9,FALSE)/100</f>
        <v>0.126</v>
      </c>
      <c r="K858" s="31">
        <f>VLOOKUP($C858,'Four Factors - Road'!$B:$O,10,FALSE)/100</f>
        <v>0.23399999999999999</v>
      </c>
      <c r="L858" s="31">
        <f>VLOOKUP($C858,'Four Factors - Road'!$B:$O,11,FALSE)/100</f>
        <v>0.51900000000000002</v>
      </c>
      <c r="M858" s="31">
        <f>VLOOKUP($C858,'Four Factors - Road'!$B:$O,12,FALSE)</f>
        <v>0.35299999999999998</v>
      </c>
      <c r="N858" s="31">
        <f>VLOOKUP($C858,'Four Factors - Road'!$B:$O,13,FALSE)/100</f>
        <v>0.14800000000000002</v>
      </c>
      <c r="O858" s="31">
        <f>VLOOKUP($C858,'Four Factors - Road'!$B:$O,14,FALSE)/100</f>
        <v>0.23</v>
      </c>
      <c r="P858" s="17">
        <f>VLOOKUP($C858,'Advanced - Road'!B:T,18,FALSE)</f>
        <v>94.89</v>
      </c>
      <c r="Q858" s="17">
        <f>(P858+'Advanced - Road'!$S$33)/2</f>
        <v>96.834904671115353</v>
      </c>
      <c r="R858" s="31">
        <f t="shared" ref="R858" si="8309">AVERAGE(H858,L859)</f>
        <v>0.4975</v>
      </c>
      <c r="S858" s="31">
        <f t="shared" ref="S858" si="8310">AVERAGE(I858,M859)</f>
        <v>0.27200000000000002</v>
      </c>
      <c r="T858" s="31">
        <f t="shared" ref="T858" si="8311">AVERAGE(J858,N859)</f>
        <v>0.13100000000000001</v>
      </c>
      <c r="U858" s="31">
        <f t="shared" ref="U858" si="8312">AVERAGE(K858,O859)</f>
        <v>0.21099999999999999</v>
      </c>
      <c r="V858" s="17">
        <f>Q858*Q859/'Advanced - Home'!$S$33</f>
        <v>96.449777899395968</v>
      </c>
      <c r="W858" s="17">
        <f t="shared" ref="W858" si="8313">AVERAGE(V858:V859)</f>
        <v>96.447767365907708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3</v>
      </c>
      <c r="AA858" s="19">
        <f t="shared" ref="AA858" si="8315">Y858+Y859</f>
        <v>209</v>
      </c>
      <c r="AB858" s="4">
        <f t="shared" ref="AB858" si="8316">D858-Z858</f>
        <v>-3</v>
      </c>
      <c r="AC858" s="4">
        <f t="shared" ref="AC858" si="8317">AA858-E858</f>
        <v>209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</v>
      </c>
      <c r="I859" s="31">
        <f>VLOOKUP($C859,'Four Factors - Home'!$B:$O,8,FALSE)</f>
        <v>0.22600000000000001</v>
      </c>
      <c r="J859" s="31">
        <f>VLOOKUP($C859,'Four Factors - Home'!$B:$O,9,FALSE)/100</f>
        <v>0.12</v>
      </c>
      <c r="K859" s="31">
        <f>VLOOKUP($C859,'Four Factors - Home'!$B:$O,10,FALSE)/100</f>
        <v>0.24100000000000002</v>
      </c>
      <c r="L859" s="31">
        <f>VLOOKUP($C859,'Four Factors - Home'!$B:$O,11,FALSE)/100</f>
        <v>0.48899999999999999</v>
      </c>
      <c r="M859" s="31">
        <f>VLOOKUP($C859,'Four Factors - Home'!$B:$O,12,FALSE)</f>
        <v>0.26600000000000001</v>
      </c>
      <c r="N859" s="31">
        <f>VLOOKUP($C859,'Four Factors - Home'!$B:$O,13,FALSE)/100</f>
        <v>0.13600000000000001</v>
      </c>
      <c r="O859" s="31">
        <f>VLOOKUP($C859,'Four Factors - Home'!$B:$O,14,FALSE)/100</f>
        <v>0.188</v>
      </c>
      <c r="P859" s="17">
        <f>VLOOKUP($C859,'Advanced - Home'!B:T,18,FALSE)</f>
        <v>97.99</v>
      </c>
      <c r="Q859" s="17">
        <f>(P859+'Advanced - Home'!$S$33)/2</f>
        <v>98.382845567206857</v>
      </c>
      <c r="R859" s="31">
        <f t="shared" ref="R859" si="8321">AVERAGE(H859,L858)</f>
        <v>0.50950000000000006</v>
      </c>
      <c r="S859" s="31">
        <f t="shared" ref="S859" si="8322">AVERAGE(I859,M858)</f>
        <v>0.28949999999999998</v>
      </c>
      <c r="T859" s="31">
        <f t="shared" ref="T859" si="8323">AVERAGE(J859,N858)</f>
        <v>0.13400000000000001</v>
      </c>
      <c r="U859" s="31">
        <f t="shared" ref="U859" si="8324">AVERAGE(K859,O858)</f>
        <v>0.23550000000000001</v>
      </c>
      <c r="V859" s="17">
        <f>Q859*Q858/'Advanced - Road'!$S$33</f>
        <v>96.445756832419463</v>
      </c>
      <c r="W859" s="17">
        <f t="shared" ref="W859" si="8325">W858</f>
        <v>96.447767365907708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106</v>
      </c>
      <c r="Z859" s="19">
        <f t="shared" ref="Z859" si="8326">-Z858</f>
        <v>-3</v>
      </c>
      <c r="AA859" s="19">
        <f t="shared" ref="AA859" si="8327">AA858</f>
        <v>209</v>
      </c>
      <c r="AB859" s="4"/>
      <c r="AC859" s="4"/>
      <c r="AD859" s="4">
        <f t="shared" si="7717"/>
        <v>106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0.50600000000000001</v>
      </c>
      <c r="I860" s="32">
        <f>VLOOKUP($C860,'Four Factors - Road'!$B:$O,8,FALSE)</f>
        <v>0.27800000000000002</v>
      </c>
      <c r="J860" s="32">
        <f>VLOOKUP($C860,'Four Factors - Road'!$B:$O,9,FALSE)/100</f>
        <v>0.126</v>
      </c>
      <c r="K860" s="32">
        <f>VLOOKUP($C860,'Four Factors - Road'!$B:$O,10,FALSE)/100</f>
        <v>0.23399999999999999</v>
      </c>
      <c r="L860" s="32">
        <f>VLOOKUP($C860,'Four Factors - Road'!$B:$O,11,FALSE)/100</f>
        <v>0.51900000000000002</v>
      </c>
      <c r="M860" s="32">
        <f>VLOOKUP($C860,'Four Factors - Road'!$B:$O,12,FALSE)</f>
        <v>0.35299999999999998</v>
      </c>
      <c r="N860" s="32">
        <f>VLOOKUP($C860,'Four Factors - Road'!$B:$O,13,FALSE)/100</f>
        <v>0.14800000000000002</v>
      </c>
      <c r="O860" s="32">
        <f>VLOOKUP($C860,'Four Factors - Road'!$B:$O,14,FALSE)/100</f>
        <v>0.23</v>
      </c>
      <c r="P860" s="21">
        <f>VLOOKUP($C860,'Advanced - Road'!B:T,18,FALSE)</f>
        <v>94.89</v>
      </c>
      <c r="Q860" s="21">
        <f>(P860+'Advanced - Road'!$S$33)/2</f>
        <v>96.834904671115353</v>
      </c>
      <c r="R860" s="32">
        <f t="shared" ref="R860" si="8329">AVERAGE(H860,L861)</f>
        <v>0.49049999999999999</v>
      </c>
      <c r="S860" s="32">
        <f t="shared" ref="S860" si="8330">AVERAGE(I860,M861)</f>
        <v>0.26450000000000001</v>
      </c>
      <c r="T860" s="32">
        <f t="shared" ref="T860" si="8331">AVERAGE(J860,N861)</f>
        <v>0.13550000000000001</v>
      </c>
      <c r="U860" s="32">
        <f t="shared" ref="U860" si="8332">AVERAGE(K860,O861)</f>
        <v>0.23599999999999999</v>
      </c>
      <c r="V860" s="21">
        <f>Q860*Q861/'Advanced - Home'!$S$33</f>
        <v>98.66047070777347</v>
      </c>
      <c r="W860" s="21">
        <f t="shared" ref="W860" si="8333">AVERAGE(V860:V861)</f>
        <v>98.658414091525657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8</v>
      </c>
      <c r="AA860" s="23">
        <f t="shared" ref="AA860" si="8335">Y860+Y861</f>
        <v>218</v>
      </c>
      <c r="AB860" s="22">
        <f t="shared" ref="AB860" si="8336">D860-Z860</f>
        <v>-8</v>
      </c>
      <c r="AC860" s="22">
        <f t="shared" ref="AC860" si="8337">AA860-E860</f>
        <v>218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0.58599999999999997</v>
      </c>
      <c r="I861" s="32">
        <f>VLOOKUP($C861,'Four Factors - Home'!$B:$O,8,FALSE)</f>
        <v>0.255</v>
      </c>
      <c r="J861" s="32">
        <f>VLOOKUP($C861,'Four Factors - Home'!$B:$O,9,FALSE)/100</f>
        <v>0.14300000000000002</v>
      </c>
      <c r="K861" s="32">
        <f>VLOOKUP($C861,'Four Factors - Home'!$B:$O,10,FALSE)/100</f>
        <v>0.22600000000000001</v>
      </c>
      <c r="L861" s="32">
        <f>VLOOKUP($C861,'Four Factors - Home'!$B:$O,11,FALSE)/100</f>
        <v>0.47499999999999998</v>
      </c>
      <c r="M861" s="32">
        <f>VLOOKUP($C861,'Four Factors - Home'!$B:$O,12,FALSE)</f>
        <v>0.251</v>
      </c>
      <c r="N861" s="32">
        <f>VLOOKUP($C861,'Four Factors - Home'!$B:$O,13,FALSE)/100</f>
        <v>0.14499999999999999</v>
      </c>
      <c r="O861" s="32">
        <f>VLOOKUP($C861,'Four Factors - Home'!$B:$O,14,FALSE)/100</f>
        <v>0.23800000000000002</v>
      </c>
      <c r="P861" s="21">
        <f>VLOOKUP($C861,'Advanced - Home'!B:T,18,FALSE)</f>
        <v>102.5</v>
      </c>
      <c r="Q861" s="21">
        <f>(P861+'Advanced - Home'!$S$33)/2</f>
        <v>100.63784556720685</v>
      </c>
      <c r="R861" s="32">
        <f t="shared" ref="R861" si="8341">AVERAGE(H861,L860)</f>
        <v>0.55249999999999999</v>
      </c>
      <c r="S861" s="32">
        <f t="shared" ref="S861" si="8342">AVERAGE(I861,M860)</f>
        <v>0.30399999999999999</v>
      </c>
      <c r="T861" s="32">
        <f t="shared" ref="T861" si="8343">AVERAGE(J861,N860)</f>
        <v>0.14550000000000002</v>
      </c>
      <c r="U861" s="32">
        <f t="shared" ref="U861" si="8344">AVERAGE(K861,O860)</f>
        <v>0.22800000000000001</v>
      </c>
      <c r="V861" s="21">
        <f>Q861*Q860/'Advanced - Road'!$S$33</f>
        <v>98.656357475277858</v>
      </c>
      <c r="W861" s="21">
        <f t="shared" ref="W861" si="8345">W860</f>
        <v>98.658414091525657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113</v>
      </c>
      <c r="Z861" s="23">
        <f t="shared" ref="Z861" si="8346">-Z860</f>
        <v>-8</v>
      </c>
      <c r="AA861" s="23">
        <f t="shared" ref="AA861" si="8347">AA860</f>
        <v>218</v>
      </c>
      <c r="AB861" s="22"/>
      <c r="AC861" s="22"/>
      <c r="AD861" s="22">
        <f t="shared" si="7717"/>
        <v>113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0.50600000000000001</v>
      </c>
      <c r="I862" s="31">
        <f>VLOOKUP($C862,'Four Factors - Road'!$B:$O,8,FALSE)</f>
        <v>0.27800000000000002</v>
      </c>
      <c r="J862" s="31">
        <f>VLOOKUP($C862,'Four Factors - Road'!$B:$O,9,FALSE)/100</f>
        <v>0.126</v>
      </c>
      <c r="K862" s="31">
        <f>VLOOKUP($C862,'Four Factors - Road'!$B:$O,10,FALSE)/100</f>
        <v>0.23399999999999999</v>
      </c>
      <c r="L862" s="31">
        <f>VLOOKUP($C862,'Four Factors - Road'!$B:$O,11,FALSE)/100</f>
        <v>0.51900000000000002</v>
      </c>
      <c r="M862" s="31">
        <f>VLOOKUP($C862,'Four Factors - Road'!$B:$O,12,FALSE)</f>
        <v>0.35299999999999998</v>
      </c>
      <c r="N862" s="31">
        <f>VLOOKUP($C862,'Four Factors - Road'!$B:$O,13,FALSE)/100</f>
        <v>0.14800000000000002</v>
      </c>
      <c r="O862" s="31">
        <f>VLOOKUP($C862,'Four Factors - Road'!$B:$O,14,FALSE)/100</f>
        <v>0.23</v>
      </c>
      <c r="P862" s="17">
        <f>VLOOKUP($C862,'Advanced - Road'!B:T,18,FALSE)</f>
        <v>94.89</v>
      </c>
      <c r="Q862" s="17">
        <f>(P862+'Advanced - Road'!$S$33)/2</f>
        <v>96.834904671115353</v>
      </c>
      <c r="R862" s="31">
        <f t="shared" ref="R862" si="8349">AVERAGE(H862,L863)</f>
        <v>0.51049999999999995</v>
      </c>
      <c r="S862" s="31">
        <f t="shared" ref="S862" si="8350">AVERAGE(I862,M863)</f>
        <v>0.25750000000000001</v>
      </c>
      <c r="T862" s="31">
        <f t="shared" ref="T862" si="8351">AVERAGE(J862,N863)</f>
        <v>0.13950000000000001</v>
      </c>
      <c r="U862" s="31">
        <f t="shared" ref="U862" si="8352">AVERAGE(K862,O863)</f>
        <v>0.23799999999999999</v>
      </c>
      <c r="V862" s="17">
        <f>Q862*Q863/'Advanced - Home'!$S$33</f>
        <v>98.645765434103566</v>
      </c>
      <c r="W862" s="17">
        <f t="shared" ref="W862" si="8353">AVERAGE(V862:V863)</f>
        <v>98.643709124392956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6</v>
      </c>
      <c r="AA862" s="19">
        <f t="shared" ref="AA862" si="8356">Y862+Y863</f>
        <v>220</v>
      </c>
      <c r="AB862" s="4">
        <f t="shared" ref="AB862" si="8357">D862-Z862</f>
        <v>-6</v>
      </c>
      <c r="AC862" s="4">
        <f t="shared" ref="AC862" si="8358">AA862-E862</f>
        <v>220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0.54700000000000004</v>
      </c>
      <c r="I863" s="31">
        <f>VLOOKUP($C863,'Four Factors - Home'!$B:$O,8,FALSE)</f>
        <v>0.316</v>
      </c>
      <c r="J863" s="31">
        <f>VLOOKUP($C863,'Four Factors - Home'!$B:$O,9,FALSE)/100</f>
        <v>0.13500000000000001</v>
      </c>
      <c r="K863" s="31">
        <f>VLOOKUP($C863,'Four Factors - Home'!$B:$O,10,FALSE)/100</f>
        <v>0.253</v>
      </c>
      <c r="L863" s="31">
        <f>VLOOKUP($C863,'Four Factors - Home'!$B:$O,11,FALSE)/100</f>
        <v>0.51500000000000001</v>
      </c>
      <c r="M863" s="31">
        <f>VLOOKUP($C863,'Four Factors - Home'!$B:$O,12,FALSE)</f>
        <v>0.23699999999999999</v>
      </c>
      <c r="N863" s="31">
        <f>VLOOKUP($C863,'Four Factors - Home'!$B:$O,13,FALSE)/100</f>
        <v>0.153</v>
      </c>
      <c r="O863" s="31">
        <f>VLOOKUP($C863,'Four Factors - Home'!$B:$O,14,FALSE)/100</f>
        <v>0.24199999999999999</v>
      </c>
      <c r="P863" s="17">
        <f>VLOOKUP($C863,'Advanced - Home'!B:T,18,FALSE)</f>
        <v>102.47</v>
      </c>
      <c r="Q863" s="17">
        <f>(P863+'Advanced - Home'!$S$33)/2</f>
        <v>100.62284556720687</v>
      </c>
      <c r="R863" s="31">
        <f t="shared" ref="R863" si="8363">AVERAGE(H863,L862)</f>
        <v>0.53300000000000003</v>
      </c>
      <c r="S863" s="31">
        <f t="shared" ref="S863" si="8364">AVERAGE(I863,M862)</f>
        <v>0.33450000000000002</v>
      </c>
      <c r="T863" s="31">
        <f t="shared" ref="T863" si="8365">AVERAGE(J863,N862)</f>
        <v>0.14150000000000001</v>
      </c>
      <c r="U863" s="31">
        <f t="shared" ref="U863" si="8366">AVERAGE(K863,O862)</f>
        <v>0.24149999999999999</v>
      </c>
      <c r="V863" s="17">
        <f>Q863*Q862/'Advanced - Road'!$S$33</f>
        <v>98.641652814682359</v>
      </c>
      <c r="W863" s="17">
        <f t="shared" ref="W863" si="8367">W862</f>
        <v>98.643709124392956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113</v>
      </c>
      <c r="Z863" s="19">
        <f t="shared" ref="Z863" si="8368">-Z862</f>
        <v>-6</v>
      </c>
      <c r="AA863" s="19">
        <f t="shared" ref="AA863" si="8369">AA862</f>
        <v>220</v>
      </c>
      <c r="AB863" s="4"/>
      <c r="AC863" s="4"/>
      <c r="AD863" s="4">
        <f t="shared" si="8359"/>
        <v>113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0.50600000000000001</v>
      </c>
      <c r="I864" s="32">
        <f>VLOOKUP($C864,'Four Factors - Road'!$B:$O,8,FALSE)</f>
        <v>0.27800000000000002</v>
      </c>
      <c r="J864" s="32">
        <f>VLOOKUP($C864,'Four Factors - Road'!$B:$O,9,FALSE)/100</f>
        <v>0.126</v>
      </c>
      <c r="K864" s="32">
        <f>VLOOKUP($C864,'Four Factors - Road'!$B:$O,10,FALSE)/100</f>
        <v>0.23399999999999999</v>
      </c>
      <c r="L864" s="32">
        <f>VLOOKUP($C864,'Four Factors - Road'!$B:$O,11,FALSE)/100</f>
        <v>0.51900000000000002</v>
      </c>
      <c r="M864" s="32">
        <f>VLOOKUP($C864,'Four Factors - Road'!$B:$O,12,FALSE)</f>
        <v>0.35299999999999998</v>
      </c>
      <c r="N864" s="32">
        <f>VLOOKUP($C864,'Four Factors - Road'!$B:$O,13,FALSE)/100</f>
        <v>0.14800000000000002</v>
      </c>
      <c r="O864" s="32">
        <f>VLOOKUP($C864,'Four Factors - Road'!$B:$O,14,FALSE)/100</f>
        <v>0.23</v>
      </c>
      <c r="P864" s="21">
        <f>VLOOKUP($C864,'Advanced - Road'!B:T,18,FALSE)</f>
        <v>94.89</v>
      </c>
      <c r="Q864" s="21">
        <f>(P864+'Advanced - Road'!$S$33)/2</f>
        <v>96.834904671115353</v>
      </c>
      <c r="R864" s="32">
        <f t="shared" ref="R864" si="8371">AVERAGE(H864,L865)</f>
        <v>0.4995</v>
      </c>
      <c r="S864" s="32">
        <f t="shared" ref="S864" si="8372">AVERAGE(I864,M865)</f>
        <v>0.27500000000000002</v>
      </c>
      <c r="T864" s="32">
        <f t="shared" ref="T864" si="8373">AVERAGE(J864,N865)</f>
        <v>0.13600000000000001</v>
      </c>
      <c r="U864" s="32">
        <f t="shared" ref="U864" si="8374">AVERAGE(K864,O865)</f>
        <v>0.23649999999999999</v>
      </c>
      <c r="V864" s="21">
        <f>Q864*Q865/'Advanced - Home'!$S$33</f>
        <v>96.498795478295719</v>
      </c>
      <c r="W864" s="21">
        <f t="shared" ref="W864" si="8375">AVERAGE(V864:V865)</f>
        <v>96.496783923016778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104</v>
      </c>
      <c r="Z864" s="23">
        <f t="shared" ref="Z864" si="8376">Y865-Y864</f>
        <v>3</v>
      </c>
      <c r="AA864" s="23">
        <f t="shared" ref="AA864" si="8377">Y864+Y865</f>
        <v>211</v>
      </c>
      <c r="AB864" s="22">
        <f t="shared" ref="AB864" si="8378">D864-Z864</f>
        <v>-3</v>
      </c>
      <c r="AC864" s="22">
        <f t="shared" ref="AC864" si="8379">AA864-E864</f>
        <v>211</v>
      </c>
      <c r="AD864" s="22">
        <f t="shared" si="8359"/>
        <v>104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0.52500000000000002</v>
      </c>
      <c r="I865" s="32">
        <f>VLOOKUP($C865,'Four Factors - Home'!$B:$O,8,FALSE)</f>
        <v>0.251</v>
      </c>
      <c r="J865" s="32">
        <f>VLOOKUP($C865,'Four Factors - Home'!$B:$O,9,FALSE)/100</f>
        <v>0.129</v>
      </c>
      <c r="K865" s="32">
        <f>VLOOKUP($C865,'Four Factors - Home'!$B:$O,10,FALSE)/100</f>
        <v>0.19699999999999998</v>
      </c>
      <c r="L865" s="32">
        <f>VLOOKUP($C865,'Four Factors - Home'!$B:$O,11,FALSE)/100</f>
        <v>0.49299999999999999</v>
      </c>
      <c r="M865" s="32">
        <f>VLOOKUP($C865,'Four Factors - Home'!$B:$O,12,FALSE)</f>
        <v>0.27200000000000002</v>
      </c>
      <c r="N865" s="32">
        <f>VLOOKUP($C865,'Four Factors - Home'!$B:$O,13,FALSE)/100</f>
        <v>0.14599999999999999</v>
      </c>
      <c r="O865" s="32">
        <f>VLOOKUP($C865,'Four Factors - Home'!$B:$O,14,FALSE)/100</f>
        <v>0.23899999999999999</v>
      </c>
      <c r="P865" s="21">
        <f>VLOOKUP($C865,'Advanced - Home'!B:T,18,FALSE)</f>
        <v>98.09</v>
      </c>
      <c r="Q865" s="21">
        <f>(P865+'Advanced - Home'!$S$33)/2</f>
        <v>98.432845567206869</v>
      </c>
      <c r="R865" s="32">
        <f t="shared" ref="R865" si="8383">AVERAGE(H865,L864)</f>
        <v>0.52200000000000002</v>
      </c>
      <c r="S865" s="32">
        <f t="shared" ref="S865" si="8384">AVERAGE(I865,M864)</f>
        <v>0.30199999999999999</v>
      </c>
      <c r="T865" s="32">
        <f t="shared" ref="T865" si="8385">AVERAGE(J865,N864)</f>
        <v>0.13850000000000001</v>
      </c>
      <c r="U865" s="32">
        <f t="shared" ref="U865" si="8386">AVERAGE(K865,O864)</f>
        <v>0.2135</v>
      </c>
      <c r="V865" s="21">
        <f>Q865*Q864/'Advanced - Road'!$S$33</f>
        <v>96.494772367737852</v>
      </c>
      <c r="W865" s="21">
        <f t="shared" ref="W865" si="8387">W864</f>
        <v>96.496783923016778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-3</v>
      </c>
      <c r="AA865" s="23">
        <f t="shared" ref="AA865" si="8389">AA864</f>
        <v>211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0.50600000000000001</v>
      </c>
      <c r="I866" s="31">
        <f>VLOOKUP($C866,'Four Factors - Road'!$B:$O,8,FALSE)</f>
        <v>0.27800000000000002</v>
      </c>
      <c r="J866" s="31">
        <f>VLOOKUP($C866,'Four Factors - Road'!$B:$O,9,FALSE)/100</f>
        <v>0.126</v>
      </c>
      <c r="K866" s="31">
        <f>VLOOKUP($C866,'Four Factors - Road'!$B:$O,10,FALSE)/100</f>
        <v>0.23399999999999999</v>
      </c>
      <c r="L866" s="31">
        <f>VLOOKUP($C866,'Four Factors - Road'!$B:$O,11,FALSE)/100</f>
        <v>0.51900000000000002</v>
      </c>
      <c r="M866" s="31">
        <f>VLOOKUP($C866,'Four Factors - Road'!$B:$O,12,FALSE)</f>
        <v>0.35299999999999998</v>
      </c>
      <c r="N866" s="31">
        <f>VLOOKUP($C866,'Four Factors - Road'!$B:$O,13,FALSE)/100</f>
        <v>0.14800000000000002</v>
      </c>
      <c r="O866" s="31">
        <f>VLOOKUP($C866,'Four Factors - Road'!$B:$O,14,FALSE)/100</f>
        <v>0.23</v>
      </c>
      <c r="P866" s="17">
        <f>VLOOKUP($C866,'Advanced - Road'!B:T,18,FALSE)</f>
        <v>94.89</v>
      </c>
      <c r="Q866" s="17">
        <f>(P866+'Advanced - Road'!$S$33)/2</f>
        <v>96.834904671115353</v>
      </c>
      <c r="R866" s="31">
        <f t="shared" ref="R866" si="8391">AVERAGE(H866,L867)</f>
        <v>0.49650000000000005</v>
      </c>
      <c r="S866" s="31">
        <f t="shared" ref="S866" si="8392">AVERAGE(I866,M867)</f>
        <v>0.27750000000000002</v>
      </c>
      <c r="T866" s="31">
        <f t="shared" ref="T866" si="8393">AVERAGE(J866,N867)</f>
        <v>0.13650000000000001</v>
      </c>
      <c r="U866" s="31">
        <f t="shared" ref="U866" si="8394">AVERAGE(K866,O867)</f>
        <v>0.23449999999999999</v>
      </c>
      <c r="V866" s="17">
        <f>Q866*Q867/'Advanced - Home'!$S$33</f>
        <v>96.636044699214921</v>
      </c>
      <c r="W866" s="17">
        <f t="shared" ref="W866" si="8395">AVERAGE(V866:V867)</f>
        <v>96.634030282922083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0.31</v>
      </c>
      <c r="J867" s="31">
        <f>VLOOKUP($C867,'Four Factors - Home'!$B:$O,9,FALSE)/100</f>
        <v>0.13600000000000001</v>
      </c>
      <c r="K867" s="31">
        <f>VLOOKUP($C867,'Four Factors - Home'!$B:$O,10,FALSE)/100</f>
        <v>0.21600000000000003</v>
      </c>
      <c r="L867" s="31">
        <f>VLOOKUP($C867,'Four Factors - Home'!$B:$O,11,FALSE)/100</f>
        <v>0.48700000000000004</v>
      </c>
      <c r="M867" s="31">
        <f>VLOOKUP($C867,'Four Factors - Home'!$B:$O,12,FALSE)</f>
        <v>0.27700000000000002</v>
      </c>
      <c r="N867" s="31">
        <f>VLOOKUP($C867,'Four Factors - Home'!$B:$O,13,FALSE)/100</f>
        <v>0.14699999999999999</v>
      </c>
      <c r="O867" s="31">
        <f>VLOOKUP($C867,'Four Factors - Home'!$B:$O,14,FALSE)/100</f>
        <v>0.23499999999999999</v>
      </c>
      <c r="P867" s="17">
        <f>VLOOKUP($C867,'Advanced - Home'!B:T,18,FALSE)</f>
        <v>98.37</v>
      </c>
      <c r="Q867" s="17">
        <f>(P867+'Advanced - Home'!$S$33)/2</f>
        <v>98.572845567206855</v>
      </c>
      <c r="R867" s="31">
        <f t="shared" ref="R867" si="8403">AVERAGE(H867,L866)</f>
        <v>0.52950000000000008</v>
      </c>
      <c r="S867" s="31">
        <f t="shared" ref="S867" si="8404">AVERAGE(I867,M866)</f>
        <v>0.33150000000000002</v>
      </c>
      <c r="T867" s="31">
        <f t="shared" ref="T867" si="8405">AVERAGE(J867,N866)</f>
        <v>0.14200000000000002</v>
      </c>
      <c r="U867" s="31">
        <f t="shared" ref="U867" si="8406">AVERAGE(K867,O866)</f>
        <v>0.22300000000000003</v>
      </c>
      <c r="V867" s="17">
        <f>Q867*Q866/'Advanced - Road'!$S$33</f>
        <v>96.63201586662926</v>
      </c>
      <c r="W867" s="17">
        <f t="shared" ref="W867" si="8407">W866</f>
        <v>96.634030282922083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0.50600000000000001</v>
      </c>
      <c r="I868" s="32">
        <f>VLOOKUP($C868,'Four Factors - Road'!$B:$O,8,FALSE)</f>
        <v>0.27800000000000002</v>
      </c>
      <c r="J868" s="32">
        <f>VLOOKUP($C868,'Four Factors - Road'!$B:$O,9,FALSE)/100</f>
        <v>0.126</v>
      </c>
      <c r="K868" s="32">
        <f>VLOOKUP($C868,'Four Factors - Road'!$B:$O,10,FALSE)/100</f>
        <v>0.23399999999999999</v>
      </c>
      <c r="L868" s="32">
        <f>VLOOKUP($C868,'Four Factors - Road'!$B:$O,11,FALSE)/100</f>
        <v>0.51900000000000002</v>
      </c>
      <c r="M868" s="32">
        <f>VLOOKUP($C868,'Four Factors - Road'!$B:$O,12,FALSE)</f>
        <v>0.35299999999999998</v>
      </c>
      <c r="N868" s="32">
        <f>VLOOKUP($C868,'Four Factors - Road'!$B:$O,13,FALSE)/100</f>
        <v>0.14800000000000002</v>
      </c>
      <c r="O868" s="32">
        <f>VLOOKUP($C868,'Four Factors - Road'!$B:$O,14,FALSE)/100</f>
        <v>0.23</v>
      </c>
      <c r="P868" s="21">
        <f>VLOOKUP($C868,'Advanced - Road'!B:T,18,FALSE)</f>
        <v>94.89</v>
      </c>
      <c r="Q868" s="21">
        <f>(P868+'Advanced - Road'!$S$33)/2</f>
        <v>96.834904671115353</v>
      </c>
      <c r="R868" s="32">
        <f t="shared" ref="R868" si="8411">AVERAGE(H868,L869)</f>
        <v>0.52049999999999996</v>
      </c>
      <c r="S868" s="32">
        <f t="shared" ref="S868" si="8412">AVERAGE(I868,M869)</f>
        <v>0.27750000000000002</v>
      </c>
      <c r="T868" s="32">
        <f t="shared" ref="T868" si="8413">AVERAGE(J868,N869)</f>
        <v>0.13450000000000001</v>
      </c>
      <c r="U868" s="32">
        <f t="shared" ref="U868" si="8414">AVERAGE(K868,O869)</f>
        <v>0.23299999999999998</v>
      </c>
      <c r="V868" s="21">
        <f>Q868*Q869/'Advanced - Home'!$S$33</f>
        <v>97.636003308769276</v>
      </c>
      <c r="W868" s="21">
        <f t="shared" ref="W868" si="8415">AVERAGE(V868:V869)</f>
        <v>97.633968047946638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0.51800000000000002</v>
      </c>
      <c r="I869" s="32">
        <f>VLOOKUP($C869,'Four Factors - Home'!$B:$O,8,FALSE)</f>
        <v>0.26300000000000001</v>
      </c>
      <c r="J869" s="32">
        <f>VLOOKUP($C869,'Four Factors - Home'!$B:$O,9,FALSE)/100</f>
        <v>0.14499999999999999</v>
      </c>
      <c r="K869" s="32">
        <f>VLOOKUP($C869,'Four Factors - Home'!$B:$O,10,FALSE)/100</f>
        <v>0.26100000000000001</v>
      </c>
      <c r="L869" s="32">
        <f>VLOOKUP($C869,'Four Factors - Home'!$B:$O,11,FALSE)/100</f>
        <v>0.53500000000000003</v>
      </c>
      <c r="M869" s="32">
        <f>VLOOKUP($C869,'Four Factors - Home'!$B:$O,12,FALSE)</f>
        <v>0.27700000000000002</v>
      </c>
      <c r="N869" s="32">
        <f>VLOOKUP($C869,'Four Factors - Home'!$B:$O,13,FALSE)/100</f>
        <v>0.14300000000000002</v>
      </c>
      <c r="O869" s="32">
        <f>VLOOKUP($C869,'Four Factors - Home'!$B:$O,14,FALSE)/100</f>
        <v>0.23199999999999998</v>
      </c>
      <c r="P869" s="21">
        <f>VLOOKUP($C869,'Advanced - Home'!B:T,18,FALSE)</f>
        <v>100.41</v>
      </c>
      <c r="Q869" s="21">
        <f>(P869+'Advanced - Home'!$S$33)/2</f>
        <v>99.592845567206865</v>
      </c>
      <c r="R869" s="32">
        <f t="shared" ref="R869" si="8423">AVERAGE(H869,L868)</f>
        <v>0.51849999999999996</v>
      </c>
      <c r="S869" s="32">
        <f t="shared" ref="S869" si="8424">AVERAGE(I869,M868)</f>
        <v>0.308</v>
      </c>
      <c r="T869" s="32">
        <f t="shared" ref="T869" si="8425">AVERAGE(J869,N868)</f>
        <v>0.14650000000000002</v>
      </c>
      <c r="U869" s="32">
        <f t="shared" ref="U869" si="8426">AVERAGE(K869,O868)</f>
        <v>0.2455</v>
      </c>
      <c r="V869" s="21">
        <f>Q869*Q868/'Advanced - Road'!$S$33</f>
        <v>97.631932787123986</v>
      </c>
      <c r="W869" s="21">
        <f t="shared" ref="W869" si="8427">W868</f>
        <v>97.633968047946638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0.50600000000000001</v>
      </c>
      <c r="I870" s="31">
        <f>VLOOKUP($C870,'Four Factors - Road'!$B:$O,8,FALSE)</f>
        <v>0.27800000000000002</v>
      </c>
      <c r="J870" s="31">
        <f>VLOOKUP($C870,'Four Factors - Road'!$B:$O,9,FALSE)/100</f>
        <v>0.126</v>
      </c>
      <c r="K870" s="31">
        <f>VLOOKUP($C870,'Four Factors - Road'!$B:$O,10,FALSE)/100</f>
        <v>0.23399999999999999</v>
      </c>
      <c r="L870" s="31">
        <f>VLOOKUP($C870,'Four Factors - Road'!$B:$O,11,FALSE)/100</f>
        <v>0.51900000000000002</v>
      </c>
      <c r="M870" s="31">
        <f>VLOOKUP($C870,'Four Factors - Road'!$B:$O,12,FALSE)</f>
        <v>0.35299999999999998</v>
      </c>
      <c r="N870" s="31">
        <f>VLOOKUP($C870,'Four Factors - Road'!$B:$O,13,FALSE)/100</f>
        <v>0.14800000000000002</v>
      </c>
      <c r="O870" s="31">
        <f>VLOOKUP($C870,'Four Factors - Road'!$B:$O,14,FALSE)/100</f>
        <v>0.23</v>
      </c>
      <c r="P870" s="17">
        <f>VLOOKUP($C870,'Advanced - Road'!B:T,18,FALSE)</f>
        <v>94.89</v>
      </c>
      <c r="Q870" s="17">
        <f>(P870+'Advanced - Road'!$S$33)/2</f>
        <v>96.834904671115353</v>
      </c>
      <c r="R870" s="31">
        <f t="shared" ref="R870" si="8431">AVERAGE(H870,L871)</f>
        <v>0.4985</v>
      </c>
      <c r="S870" s="31">
        <f t="shared" ref="S870" si="8432">AVERAGE(I870,M871)</f>
        <v>0.316</v>
      </c>
      <c r="T870" s="31">
        <f t="shared" ref="T870" si="8433">AVERAGE(J870,N871)</f>
        <v>0.14000000000000001</v>
      </c>
      <c r="U870" s="31">
        <f t="shared" ref="U870" si="8434">AVERAGE(K870,O871)</f>
        <v>0.22299999999999998</v>
      </c>
      <c r="V870" s="17">
        <f>Q870*Q871/'Advanced - Home'!$S$33</f>
        <v>95.351784132042184</v>
      </c>
      <c r="W870" s="17">
        <f t="shared" ref="W870" si="8435">AVERAGE(V870:V871)</f>
        <v>95.349796486665099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0.47299999999999998</v>
      </c>
      <c r="I871" s="31">
        <f>VLOOKUP($C871,'Four Factors - Home'!$B:$O,8,FALSE)</f>
        <v>0.30299999999999999</v>
      </c>
      <c r="J871" s="31">
        <f>VLOOKUP($C871,'Four Factors - Home'!$B:$O,9,FALSE)/100</f>
        <v>0.14000000000000001</v>
      </c>
      <c r="K871" s="31">
        <f>VLOOKUP($C871,'Four Factors - Home'!$B:$O,10,FALSE)/100</f>
        <v>0.26500000000000001</v>
      </c>
      <c r="L871" s="31">
        <f>VLOOKUP($C871,'Four Factors - Home'!$B:$O,11,FALSE)/100</f>
        <v>0.49099999999999999</v>
      </c>
      <c r="M871" s="31">
        <f>VLOOKUP($C871,'Four Factors - Home'!$B:$O,12,FALSE)</f>
        <v>0.35399999999999998</v>
      </c>
      <c r="N871" s="31">
        <f>VLOOKUP($C871,'Four Factors - Home'!$B:$O,13,FALSE)/100</f>
        <v>0.154</v>
      </c>
      <c r="O871" s="31">
        <f>VLOOKUP($C871,'Four Factors - Home'!$B:$O,14,FALSE)/100</f>
        <v>0.21199999999999999</v>
      </c>
      <c r="P871" s="17">
        <f>VLOOKUP($C871,'Advanced - Home'!B:T,18,FALSE)</f>
        <v>95.75</v>
      </c>
      <c r="Q871" s="17">
        <f>(P871+'Advanced - Home'!$S$33)/2</f>
        <v>97.262845567206853</v>
      </c>
      <c r="R871" s="31">
        <f t="shared" ref="R871" si="8443">AVERAGE(H871,L870)</f>
        <v>0.496</v>
      </c>
      <c r="S871" s="31">
        <f t="shared" ref="S871" si="8444">AVERAGE(I871,M870)</f>
        <v>0.32799999999999996</v>
      </c>
      <c r="T871" s="31">
        <f t="shared" ref="T871" si="8445">AVERAGE(J871,N870)</f>
        <v>0.14400000000000002</v>
      </c>
      <c r="U871" s="31">
        <f t="shared" ref="U871" si="8446">AVERAGE(K871,O870)</f>
        <v>0.2475</v>
      </c>
      <c r="V871" s="17">
        <f>Q871*Q870/'Advanced - Road'!$S$33</f>
        <v>95.347808841288028</v>
      </c>
      <c r="W871" s="17">
        <f t="shared" ref="W871" si="8447">W870</f>
        <v>95.349796486665099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0.50600000000000001</v>
      </c>
      <c r="I872" s="32">
        <f>VLOOKUP($C872,'Four Factors - Road'!$B:$O,8,FALSE)</f>
        <v>0.27800000000000002</v>
      </c>
      <c r="J872" s="32">
        <f>VLOOKUP($C872,'Four Factors - Road'!$B:$O,9,FALSE)/100</f>
        <v>0.126</v>
      </c>
      <c r="K872" s="32">
        <f>VLOOKUP($C872,'Four Factors - Road'!$B:$O,10,FALSE)/100</f>
        <v>0.23399999999999999</v>
      </c>
      <c r="L872" s="32">
        <f>VLOOKUP($C872,'Four Factors - Road'!$B:$O,11,FALSE)/100</f>
        <v>0.51900000000000002</v>
      </c>
      <c r="M872" s="32">
        <f>VLOOKUP($C872,'Four Factors - Road'!$B:$O,12,FALSE)</f>
        <v>0.35299999999999998</v>
      </c>
      <c r="N872" s="32">
        <f>VLOOKUP($C872,'Four Factors - Road'!$B:$O,13,FALSE)/100</f>
        <v>0.14800000000000002</v>
      </c>
      <c r="O872" s="32">
        <f>VLOOKUP($C872,'Four Factors - Road'!$B:$O,14,FALSE)/100</f>
        <v>0.23</v>
      </c>
      <c r="P872" s="21">
        <f>VLOOKUP($C872,'Advanced - Road'!B:T,18,FALSE)</f>
        <v>94.89</v>
      </c>
      <c r="Q872" s="21">
        <f>(P872+'Advanced - Road'!$S$33)/2</f>
        <v>96.834904671115353</v>
      </c>
      <c r="R872" s="32">
        <f t="shared" ref="R872" si="8451">AVERAGE(H872,L873)</f>
        <v>0.4985</v>
      </c>
      <c r="S872" s="32">
        <f t="shared" ref="S872" si="8452">AVERAGE(I872,M873)</f>
        <v>0.27150000000000002</v>
      </c>
      <c r="T872" s="32">
        <f t="shared" ref="T872" si="8453">AVERAGE(J872,N873)</f>
        <v>0.13</v>
      </c>
      <c r="U872" s="32">
        <f t="shared" ref="U872" si="8454">AVERAGE(K872,O873)</f>
        <v>0.22999999999999998</v>
      </c>
      <c r="V872" s="21">
        <f>Q872*Q873/'Advanced - Home'!$S$33</f>
        <v>96.444876141506001</v>
      </c>
      <c r="W872" s="21">
        <f t="shared" ref="W872" si="8455">AVERAGE(V872:V873)</f>
        <v>96.442865710196813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0.53700000000000003</v>
      </c>
      <c r="I873" s="32">
        <f>VLOOKUP($C873,'Four Factors - Home'!$B:$O,8,FALSE)</f>
        <v>0.27100000000000002</v>
      </c>
      <c r="J873" s="32">
        <f>VLOOKUP($C873,'Four Factors - Home'!$B:$O,9,FALSE)/100</f>
        <v>0.13800000000000001</v>
      </c>
      <c r="K873" s="32">
        <f>VLOOKUP($C873,'Four Factors - Home'!$B:$O,10,FALSE)/100</f>
        <v>0.22699999999999998</v>
      </c>
      <c r="L873" s="32">
        <f>VLOOKUP($C873,'Four Factors - Home'!$B:$O,11,FALSE)/100</f>
        <v>0.49099999999999999</v>
      </c>
      <c r="M873" s="32">
        <f>VLOOKUP($C873,'Four Factors - Home'!$B:$O,12,FALSE)</f>
        <v>0.26500000000000001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0.22600000000000001</v>
      </c>
      <c r="P873" s="21">
        <f>VLOOKUP($C873,'Advanced - Home'!B:T,18,FALSE)</f>
        <v>97.98</v>
      </c>
      <c r="Q873" s="21">
        <f>(P873+'Advanced - Home'!$S$33)/2</f>
        <v>98.377845567206862</v>
      </c>
      <c r="R873" s="32">
        <f t="shared" ref="R873" si="8463">AVERAGE(H873,L872)</f>
        <v>0.52800000000000002</v>
      </c>
      <c r="S873" s="32">
        <f t="shared" ref="S873" si="8464">AVERAGE(I873,M872)</f>
        <v>0.312</v>
      </c>
      <c r="T873" s="32">
        <f t="shared" ref="T873" si="8465">AVERAGE(J873,N872)</f>
        <v>0.14300000000000002</v>
      </c>
      <c r="U873" s="32">
        <f t="shared" ref="U873" si="8466">AVERAGE(K873,O872)</f>
        <v>0.22849999999999998</v>
      </c>
      <c r="V873" s="21">
        <f>Q873*Q872/'Advanced - Road'!$S$33</f>
        <v>96.440855278887625</v>
      </c>
      <c r="W873" s="21">
        <f t="shared" ref="W873" si="8467">W872</f>
        <v>96.442865710196813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0.50600000000000001</v>
      </c>
      <c r="I874" s="31">
        <f>VLOOKUP($C874,'Four Factors - Road'!$B:$O,8,FALSE)</f>
        <v>0.27800000000000002</v>
      </c>
      <c r="J874" s="31">
        <f>VLOOKUP($C874,'Four Factors - Road'!$B:$O,9,FALSE)/100</f>
        <v>0.126</v>
      </c>
      <c r="K874" s="31">
        <f>VLOOKUP($C874,'Four Factors - Road'!$B:$O,10,FALSE)/100</f>
        <v>0.23399999999999999</v>
      </c>
      <c r="L874" s="31">
        <f>VLOOKUP($C874,'Four Factors - Road'!$B:$O,11,FALSE)/100</f>
        <v>0.51900000000000002</v>
      </c>
      <c r="M874" s="31">
        <f>VLOOKUP($C874,'Four Factors - Road'!$B:$O,12,FALSE)</f>
        <v>0.35299999999999998</v>
      </c>
      <c r="N874" s="31">
        <f>VLOOKUP($C874,'Four Factors - Road'!$B:$O,13,FALSE)/100</f>
        <v>0.14800000000000002</v>
      </c>
      <c r="O874" s="31">
        <f>VLOOKUP($C874,'Four Factors - Road'!$B:$O,14,FALSE)/100</f>
        <v>0.23</v>
      </c>
      <c r="P874" s="17">
        <f>VLOOKUP($C874,'Advanced - Road'!B:T,18,FALSE)</f>
        <v>94.89</v>
      </c>
      <c r="Q874" s="17">
        <f>(P874+'Advanced - Road'!$S$33)/2</f>
        <v>96.834904671115353</v>
      </c>
      <c r="R874" s="31">
        <f t="shared" ref="R874" si="8471">AVERAGE(H874,L875)</f>
        <v>0.51350000000000007</v>
      </c>
      <c r="S874" s="31">
        <f t="shared" ref="S874" si="8472">AVERAGE(I874,M875)</f>
        <v>0.28749999999999998</v>
      </c>
      <c r="T874" s="31">
        <f t="shared" ref="T874" si="8473">AVERAGE(J874,N875)</f>
        <v>0.14450000000000002</v>
      </c>
      <c r="U874" s="31">
        <f t="shared" ref="U874" si="8474">AVERAGE(K874,O875)</f>
        <v>0.23399999999999999</v>
      </c>
      <c r="V874" s="17">
        <f>Q874*Q875/'Advanced - Home'!$S$33</f>
        <v>96.439974383616033</v>
      </c>
      <c r="W874" s="17">
        <f t="shared" ref="W874" si="8475">AVERAGE(V874:V875)</f>
        <v>96.437964054485917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105</v>
      </c>
      <c r="Z874" s="19">
        <f t="shared" ref="Z874" si="8476">Y875-Y874</f>
        <v>3</v>
      </c>
      <c r="AA874" s="19">
        <f t="shared" ref="AA874" si="8477">Y874+Y875</f>
        <v>213</v>
      </c>
      <c r="AB874" s="4">
        <f t="shared" ref="AB874" si="8478">D874-Z874</f>
        <v>-3</v>
      </c>
      <c r="AC874" s="4">
        <f t="shared" ref="AC874" si="8479">AA874-E874</f>
        <v>213</v>
      </c>
      <c r="AD874" s="4">
        <f t="shared" si="8359"/>
        <v>105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0.53400000000000003</v>
      </c>
      <c r="I875" s="31">
        <f>VLOOKUP($C875,'Four Factors - Home'!$B:$O,8,FALSE)</f>
        <v>0.30099999999999999</v>
      </c>
      <c r="J875" s="31">
        <f>VLOOKUP($C875,'Four Factors - Home'!$B:$O,9,FALSE)/100</f>
        <v>0.14199999999999999</v>
      </c>
      <c r="K875" s="31">
        <f>VLOOKUP($C875,'Four Factors - Home'!$B:$O,10,FALSE)/100</f>
        <v>0.214</v>
      </c>
      <c r="L875" s="31">
        <f>VLOOKUP($C875,'Four Factors - Home'!$B:$O,11,FALSE)/100</f>
        <v>0.52100000000000002</v>
      </c>
      <c r="M875" s="31">
        <f>VLOOKUP($C875,'Four Factors - Home'!$B:$O,12,FALSE)</f>
        <v>0.29699999999999999</v>
      </c>
      <c r="N875" s="31">
        <f>VLOOKUP($C875,'Four Factors - Home'!$B:$O,13,FALSE)/100</f>
        <v>0.16300000000000001</v>
      </c>
      <c r="O875" s="31">
        <f>VLOOKUP($C875,'Four Factors - Home'!$B:$O,14,FALSE)/100</f>
        <v>0.23399999999999999</v>
      </c>
      <c r="P875" s="17">
        <f>VLOOKUP($C875,'Advanced - Home'!B:T,18,FALSE)</f>
        <v>97.97</v>
      </c>
      <c r="Q875" s="17">
        <f>(P875+'Advanced - Home'!$S$33)/2</f>
        <v>98.372845567206866</v>
      </c>
      <c r="R875" s="31">
        <f t="shared" ref="R875" si="8483">AVERAGE(H875,L874)</f>
        <v>0.52649999999999997</v>
      </c>
      <c r="S875" s="31">
        <f t="shared" ref="S875" si="8484">AVERAGE(I875,M874)</f>
        <v>0.32699999999999996</v>
      </c>
      <c r="T875" s="31">
        <f t="shared" ref="T875" si="8485">AVERAGE(J875,N874)</f>
        <v>0.14500000000000002</v>
      </c>
      <c r="U875" s="31">
        <f t="shared" ref="U875" si="8486">AVERAGE(K875,O874)</f>
        <v>0.222</v>
      </c>
      <c r="V875" s="17">
        <f>Q875*Q874/'Advanced - Road'!$S$33</f>
        <v>96.435953725355802</v>
      </c>
      <c r="W875" s="17">
        <f t="shared" ref="W875" si="8487">W874</f>
        <v>96.437964054485917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-3</v>
      </c>
      <c r="AA875" s="19">
        <f t="shared" ref="AA875" si="8489">AA874</f>
        <v>213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0.50600000000000001</v>
      </c>
      <c r="I876" s="32">
        <f>VLOOKUP($C876,'Four Factors - Road'!$B:$O,8,FALSE)</f>
        <v>0.27800000000000002</v>
      </c>
      <c r="J876" s="32">
        <f>VLOOKUP($C876,'Four Factors - Road'!$B:$O,9,FALSE)/100</f>
        <v>0.126</v>
      </c>
      <c r="K876" s="32">
        <f>VLOOKUP($C876,'Four Factors - Road'!$B:$O,10,FALSE)/100</f>
        <v>0.23399999999999999</v>
      </c>
      <c r="L876" s="32">
        <f>VLOOKUP($C876,'Four Factors - Road'!$B:$O,11,FALSE)/100</f>
        <v>0.51900000000000002</v>
      </c>
      <c r="M876" s="32">
        <f>VLOOKUP($C876,'Four Factors - Road'!$B:$O,12,FALSE)</f>
        <v>0.35299999999999998</v>
      </c>
      <c r="N876" s="32">
        <f>VLOOKUP($C876,'Four Factors - Road'!$B:$O,13,FALSE)/100</f>
        <v>0.14800000000000002</v>
      </c>
      <c r="O876" s="32">
        <f>VLOOKUP($C876,'Four Factors - Road'!$B:$O,14,FALSE)/100</f>
        <v>0.23</v>
      </c>
      <c r="P876" s="21">
        <f>VLOOKUP($C876,'Advanced - Road'!B:T,18,FALSE)</f>
        <v>94.89</v>
      </c>
      <c r="Q876" s="21">
        <f>(P876+'Advanced - Road'!$S$33)/2</f>
        <v>96.834904671115353</v>
      </c>
      <c r="R876" s="32">
        <f t="shared" ref="R876" si="8491">AVERAGE(H876,L877)</f>
        <v>0.51600000000000001</v>
      </c>
      <c r="S876" s="32">
        <f t="shared" ref="S876" si="8492">AVERAGE(I876,M877)</f>
        <v>0.27500000000000002</v>
      </c>
      <c r="T876" s="32">
        <f t="shared" ref="T876" si="8493">AVERAGE(J876,N877)</f>
        <v>0.13900000000000001</v>
      </c>
      <c r="U876" s="32">
        <f t="shared" ref="U876" si="8494">AVERAGE(K876,O877)</f>
        <v>0.22549999999999998</v>
      </c>
      <c r="V876" s="21">
        <f>Q876*Q877/'Advanced - Home'!$S$33</f>
        <v>95.871370468379254</v>
      </c>
      <c r="W876" s="21">
        <f t="shared" ref="W876" si="8495">AVERAGE(V876:V877)</f>
        <v>95.869371992020987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0.29299999999999998</v>
      </c>
      <c r="J877" s="32">
        <f>VLOOKUP($C877,'Four Factors - Home'!$B:$O,9,FALSE)/100</f>
        <v>0.14899999999999999</v>
      </c>
      <c r="K877" s="32">
        <f>VLOOKUP($C877,'Four Factors - Home'!$B:$O,10,FALSE)/100</f>
        <v>0.27100000000000002</v>
      </c>
      <c r="L877" s="32">
        <f>VLOOKUP($C877,'Four Factors - Home'!$B:$O,11,FALSE)/100</f>
        <v>0.52600000000000002</v>
      </c>
      <c r="M877" s="32">
        <f>VLOOKUP($C877,'Four Factors - Home'!$B:$O,12,FALSE)</f>
        <v>0.27200000000000002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96.81</v>
      </c>
      <c r="Q877" s="21">
        <f>(P877+'Advanced - Home'!$S$33)/2</f>
        <v>97.792845567206854</v>
      </c>
      <c r="R877" s="32">
        <f t="shared" ref="R877" si="8503">AVERAGE(H877,L876)</f>
        <v>0.52150000000000007</v>
      </c>
      <c r="S877" s="32">
        <f t="shared" ref="S877" si="8504">AVERAGE(I877,M876)</f>
        <v>0.32299999999999995</v>
      </c>
      <c r="T877" s="32">
        <f t="shared" ref="T877" si="8505">AVERAGE(J877,N876)</f>
        <v>0.14850000000000002</v>
      </c>
      <c r="U877" s="32">
        <f t="shared" ref="U877" si="8506">AVERAGE(K877,O876)</f>
        <v>0.2505</v>
      </c>
      <c r="V877" s="21">
        <f>Q877*Q876/'Advanced - Road'!$S$33</f>
        <v>95.86737351566272</v>
      </c>
      <c r="W877" s="21">
        <f t="shared" ref="W877" si="8507">W876</f>
        <v>95.869371992020987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0.50600000000000001</v>
      </c>
      <c r="I878" s="31">
        <f>VLOOKUP($C878,'Four Factors - Road'!$B:$O,8,FALSE)</f>
        <v>0.27800000000000002</v>
      </c>
      <c r="J878" s="31">
        <f>VLOOKUP($C878,'Four Factors - Road'!$B:$O,9,FALSE)/100</f>
        <v>0.126</v>
      </c>
      <c r="K878" s="31">
        <f>VLOOKUP($C878,'Four Factors - Road'!$B:$O,10,FALSE)/100</f>
        <v>0.23399999999999999</v>
      </c>
      <c r="L878" s="31">
        <f>VLOOKUP($C878,'Four Factors - Road'!$B:$O,11,FALSE)/100</f>
        <v>0.51900000000000002</v>
      </c>
      <c r="M878" s="31">
        <f>VLOOKUP($C878,'Four Factors - Road'!$B:$O,12,FALSE)</f>
        <v>0.35299999999999998</v>
      </c>
      <c r="N878" s="31">
        <f>VLOOKUP($C878,'Four Factors - Road'!$B:$O,13,FALSE)/100</f>
        <v>0.14800000000000002</v>
      </c>
      <c r="O878" s="31">
        <f>VLOOKUP($C878,'Four Factors - Road'!$B:$O,14,FALSE)/100</f>
        <v>0.23</v>
      </c>
      <c r="P878" s="17">
        <f>VLOOKUP($C878,'Advanced - Road'!B:T,18,FALSE)</f>
        <v>94.89</v>
      </c>
      <c r="Q878" s="17">
        <f>(P878+'Advanced - Road'!$S$33)/2</f>
        <v>96.834904671115353</v>
      </c>
      <c r="R878" s="31">
        <f t="shared" ref="R878" si="8511">AVERAGE(H878,L879)</f>
        <v>0.504</v>
      </c>
      <c r="S878" s="31">
        <f t="shared" ref="S878" si="8512">AVERAGE(I878,M879)</f>
        <v>0.26200000000000001</v>
      </c>
      <c r="T878" s="31">
        <f t="shared" ref="T878" si="8513">AVERAGE(J878,N879)</f>
        <v>0.1295</v>
      </c>
      <c r="U878" s="31">
        <f t="shared" ref="U878" si="8514">AVERAGE(K878,O879)</f>
        <v>0.22799999999999998</v>
      </c>
      <c r="V878" s="17">
        <f>Q878*Q879/'Advanced - Home'!$S$33</f>
        <v>97.694824403448933</v>
      </c>
      <c r="W878" s="17">
        <f t="shared" ref="W878" si="8515">AVERAGE(V878:V879)</f>
        <v>97.692787916477471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0.50900000000000001</v>
      </c>
      <c r="I879" s="31">
        <f>VLOOKUP($C879,'Four Factors - Home'!$B:$O,8,FALSE)</f>
        <v>0.26100000000000001</v>
      </c>
      <c r="J879" s="31">
        <f>VLOOKUP($C879,'Four Factors - Home'!$B:$O,9,FALSE)/100</f>
        <v>0.12300000000000001</v>
      </c>
      <c r="K879" s="31">
        <f>VLOOKUP($C879,'Four Factors - Home'!$B:$O,10,FALSE)/100</f>
        <v>0.184</v>
      </c>
      <c r="L879" s="31">
        <f>VLOOKUP($C879,'Four Factors - Home'!$B:$O,11,FALSE)/100</f>
        <v>0.502</v>
      </c>
      <c r="M879" s="31">
        <f>VLOOKUP($C879,'Four Factors - Home'!$B:$O,12,FALSE)</f>
        <v>0.246</v>
      </c>
      <c r="N879" s="31">
        <f>VLOOKUP($C879,'Four Factors - Home'!$B:$O,13,FALSE)/100</f>
        <v>0.13300000000000001</v>
      </c>
      <c r="O879" s="31">
        <f>VLOOKUP($C879,'Four Factors - Home'!$B:$O,14,FALSE)/100</f>
        <v>0.222</v>
      </c>
      <c r="P879" s="17">
        <f>VLOOKUP($C879,'Advanced - Home'!B:T,18,FALSE)</f>
        <v>100.53</v>
      </c>
      <c r="Q879" s="17">
        <f>(P879+'Advanced - Home'!$S$33)/2</f>
        <v>99.652845567206867</v>
      </c>
      <c r="R879" s="31">
        <f t="shared" ref="R879" si="8523">AVERAGE(H879,L878)</f>
        <v>0.51400000000000001</v>
      </c>
      <c r="S879" s="31">
        <f t="shared" ref="S879" si="8524">AVERAGE(I879,M878)</f>
        <v>0.307</v>
      </c>
      <c r="T879" s="31">
        <f t="shared" ref="T879" si="8525">AVERAGE(J879,N878)</f>
        <v>0.13550000000000001</v>
      </c>
      <c r="U879" s="31">
        <f t="shared" ref="U879" si="8526">AVERAGE(K879,O878)</f>
        <v>0.20700000000000002</v>
      </c>
      <c r="V879" s="17">
        <f>Q879*Q878/'Advanced - Road'!$S$33</f>
        <v>97.690751429506022</v>
      </c>
      <c r="W879" s="17">
        <f t="shared" ref="W879" si="8527">W878</f>
        <v>97.692787916477471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0.50600000000000001</v>
      </c>
      <c r="I880" s="32">
        <f>VLOOKUP($C880,'Four Factors - Road'!$B:$O,8,FALSE)</f>
        <v>0.27800000000000002</v>
      </c>
      <c r="J880" s="32">
        <f>VLOOKUP($C880,'Four Factors - Road'!$B:$O,9,FALSE)/100</f>
        <v>0.126</v>
      </c>
      <c r="K880" s="32">
        <f>VLOOKUP($C880,'Four Factors - Road'!$B:$O,10,FALSE)/100</f>
        <v>0.23399999999999999</v>
      </c>
      <c r="L880" s="32">
        <f>VLOOKUP($C880,'Four Factors - Road'!$B:$O,11,FALSE)/100</f>
        <v>0.51900000000000002</v>
      </c>
      <c r="M880" s="32">
        <f>VLOOKUP($C880,'Four Factors - Road'!$B:$O,12,FALSE)</f>
        <v>0.35299999999999998</v>
      </c>
      <c r="N880" s="32">
        <f>VLOOKUP($C880,'Four Factors - Road'!$B:$O,13,FALSE)/100</f>
        <v>0.14800000000000002</v>
      </c>
      <c r="O880" s="32">
        <f>VLOOKUP($C880,'Four Factors - Road'!$B:$O,14,FALSE)/100</f>
        <v>0.23</v>
      </c>
      <c r="P880" s="21">
        <f>VLOOKUP($C880,'Advanced - Road'!B:T,18,FALSE)</f>
        <v>94.89</v>
      </c>
      <c r="Q880" s="21">
        <f>(P880+'Advanced - Road'!$S$33)/2</f>
        <v>96.834904671115353</v>
      </c>
      <c r="R880" s="32">
        <f t="shared" ref="R880" si="8531">AVERAGE(H880,L881)</f>
        <v>0.50600000000000001</v>
      </c>
      <c r="S880" s="32">
        <f t="shared" ref="S880" si="8532">AVERAGE(I880,M881)</f>
        <v>0.27150000000000002</v>
      </c>
      <c r="T880" s="32">
        <f t="shared" ref="T880" si="8533">AVERAGE(J880,N881)</f>
        <v>0.128</v>
      </c>
      <c r="U880" s="32">
        <f t="shared" ref="U880" si="8534">AVERAGE(K880,O881)</f>
        <v>0.25149999999999995</v>
      </c>
      <c r="V880" s="21">
        <f>Q880*Q881/'Advanced - Home'!$S$33</f>
        <v>96.518402509855576</v>
      </c>
      <c r="W880" s="21">
        <f t="shared" ref="W880" si="8535">AVERAGE(V880:V881)</f>
        <v>96.516390545860375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0.51700000000000002</v>
      </c>
      <c r="I881" s="32">
        <f>VLOOKUP($C881,'Four Factors - Home'!$B:$O,8,FALSE)</f>
        <v>0.23</v>
      </c>
      <c r="J881" s="32">
        <f>VLOOKUP($C881,'Four Factors - Home'!$B:$O,9,FALSE)/100</f>
        <v>0.14300000000000002</v>
      </c>
      <c r="K881" s="32">
        <f>VLOOKUP($C881,'Four Factors - Home'!$B:$O,10,FALSE)/100</f>
        <v>0.26700000000000002</v>
      </c>
      <c r="L881" s="32">
        <f>VLOOKUP($C881,'Four Factors - Home'!$B:$O,11,FALSE)/100</f>
        <v>0.50600000000000001</v>
      </c>
      <c r="M881" s="32">
        <f>VLOOKUP($C881,'Four Factors - Home'!$B:$O,12,FALSE)</f>
        <v>0.26500000000000001</v>
      </c>
      <c r="N881" s="32">
        <f>VLOOKUP($C881,'Four Factors - Home'!$B:$O,13,FALSE)/100</f>
        <v>0.13</v>
      </c>
      <c r="O881" s="32">
        <f>VLOOKUP($C881,'Four Factors - Home'!$B:$O,14,FALSE)/100</f>
        <v>0.26899999999999996</v>
      </c>
      <c r="P881" s="21">
        <f>VLOOKUP($C881,'Advanced - Home'!B:T,18,FALSE)</f>
        <v>98.13</v>
      </c>
      <c r="Q881" s="21">
        <f>(P881+'Advanced - Home'!$S$33)/2</f>
        <v>98.45284556720685</v>
      </c>
      <c r="R881" s="32">
        <f t="shared" ref="R881" si="8543">AVERAGE(H881,L880)</f>
        <v>0.51800000000000002</v>
      </c>
      <c r="S881" s="32">
        <f t="shared" ref="S881" si="8544">AVERAGE(I881,M880)</f>
        <v>0.29149999999999998</v>
      </c>
      <c r="T881" s="32">
        <f t="shared" ref="T881" si="8545">AVERAGE(J881,N880)</f>
        <v>0.14550000000000002</v>
      </c>
      <c r="U881" s="32">
        <f t="shared" ref="U881" si="8546">AVERAGE(K881,O880)</f>
        <v>0.2485</v>
      </c>
      <c r="V881" s="21">
        <f>Q881*Q880/'Advanced - Road'!$S$33</f>
        <v>96.514378581865174</v>
      </c>
      <c r="W881" s="21">
        <f t="shared" ref="W881" si="8547">W880</f>
        <v>96.516390545860375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0.50600000000000001</v>
      </c>
      <c r="I882" s="31">
        <f>VLOOKUP($C882,'Four Factors - Road'!$B:$O,8,FALSE)</f>
        <v>0.27800000000000002</v>
      </c>
      <c r="J882" s="31">
        <f>VLOOKUP($C882,'Four Factors - Road'!$B:$O,9,FALSE)/100</f>
        <v>0.126</v>
      </c>
      <c r="K882" s="31">
        <f>VLOOKUP($C882,'Four Factors - Road'!$B:$O,10,FALSE)/100</f>
        <v>0.23399999999999999</v>
      </c>
      <c r="L882" s="31">
        <f>VLOOKUP($C882,'Four Factors - Road'!$B:$O,11,FALSE)/100</f>
        <v>0.51900000000000002</v>
      </c>
      <c r="M882" s="31">
        <f>VLOOKUP($C882,'Four Factors - Road'!$B:$O,12,FALSE)</f>
        <v>0.35299999999999998</v>
      </c>
      <c r="N882" s="31">
        <f>VLOOKUP($C882,'Four Factors - Road'!$B:$O,13,FALSE)/100</f>
        <v>0.14800000000000002</v>
      </c>
      <c r="O882" s="31">
        <f>VLOOKUP($C882,'Four Factors - Road'!$B:$O,14,FALSE)/100</f>
        <v>0.23</v>
      </c>
      <c r="P882" s="17">
        <f>VLOOKUP($C882,'Advanced - Road'!B:T,18,FALSE)</f>
        <v>94.89</v>
      </c>
      <c r="Q882" s="17">
        <f>(P882+'Advanced - Road'!$S$33)/2</f>
        <v>96.834904671115353</v>
      </c>
      <c r="R882" s="31">
        <f t="shared" ref="R882" si="8551">AVERAGE(H882,L883)</f>
        <v>0.503</v>
      </c>
      <c r="S882" s="31">
        <f t="shared" ref="S882" si="8552">AVERAGE(I882,M883)</f>
        <v>0.27400000000000002</v>
      </c>
      <c r="T882" s="31">
        <f t="shared" ref="T882" si="8553">AVERAGE(J882,N883)</f>
        <v>0.1305</v>
      </c>
      <c r="U882" s="31">
        <f t="shared" ref="U882" si="8554">AVERAGE(K882,O883)</f>
        <v>0.22899999999999998</v>
      </c>
      <c r="V882" s="17">
        <f>Q882*Q883/'Advanced - Home'!$S$33</f>
        <v>97.611494519319407</v>
      </c>
      <c r="W882" s="17">
        <f t="shared" ref="W882" si="8555">AVERAGE(V882:V883)</f>
        <v>97.609459769392103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0.52</v>
      </c>
      <c r="I883" s="31">
        <f>VLOOKUP($C883,'Four Factors - Home'!$B:$O,8,FALSE)</f>
        <v>0.30199999999999999</v>
      </c>
      <c r="J883" s="31">
        <f>VLOOKUP($C883,'Four Factors - Home'!$B:$O,9,FALSE)/100</f>
        <v>0.14599999999999999</v>
      </c>
      <c r="K883" s="31">
        <f>VLOOKUP($C883,'Four Factors - Home'!$B:$O,10,FALSE)/100</f>
        <v>0.27300000000000002</v>
      </c>
      <c r="L883" s="31">
        <f>VLOOKUP($C883,'Four Factors - Home'!$B:$O,11,FALSE)/100</f>
        <v>0.5</v>
      </c>
      <c r="M883" s="31">
        <f>VLOOKUP($C883,'Four Factors - Home'!$B:$O,12,FALSE)</f>
        <v>0.27</v>
      </c>
      <c r="N883" s="31">
        <f>VLOOKUP($C883,'Four Factors - Home'!$B:$O,13,FALSE)/100</f>
        <v>0.13500000000000001</v>
      </c>
      <c r="O883" s="31">
        <f>VLOOKUP($C883,'Four Factors - Home'!$B:$O,14,FALSE)/100</f>
        <v>0.22399999999999998</v>
      </c>
      <c r="P883" s="17">
        <f>VLOOKUP($C883,'Advanced - Home'!B:T,18,FALSE)</f>
        <v>100.36</v>
      </c>
      <c r="Q883" s="17">
        <f>(P883+'Advanced - Home'!$S$33)/2</f>
        <v>99.567845567206859</v>
      </c>
      <c r="R883" s="31">
        <f t="shared" ref="R883" si="8563">AVERAGE(H883,L882)</f>
        <v>0.51950000000000007</v>
      </c>
      <c r="S883" s="31">
        <f t="shared" ref="S883" si="8564">AVERAGE(I883,M882)</f>
        <v>0.32750000000000001</v>
      </c>
      <c r="T883" s="31">
        <f t="shared" ref="T883" si="8565">AVERAGE(J883,N882)</f>
        <v>0.14700000000000002</v>
      </c>
      <c r="U883" s="31">
        <f t="shared" ref="U883" si="8566">AVERAGE(K883,O882)</f>
        <v>0.2515</v>
      </c>
      <c r="V883" s="17">
        <f>Q883*Q882/'Advanced - Road'!$S$33</f>
        <v>97.607425019464799</v>
      </c>
      <c r="W883" s="17">
        <f t="shared" ref="W883" si="8567">W882</f>
        <v>97.609459769392103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0.50600000000000001</v>
      </c>
      <c r="I884" s="32">
        <f>VLOOKUP($C884,'Four Factors - Road'!$B:$O,8,FALSE)</f>
        <v>0.27800000000000002</v>
      </c>
      <c r="J884" s="32">
        <f>VLOOKUP($C884,'Four Factors - Road'!$B:$O,9,FALSE)/100</f>
        <v>0.126</v>
      </c>
      <c r="K884" s="32">
        <f>VLOOKUP($C884,'Four Factors - Road'!$B:$O,10,FALSE)/100</f>
        <v>0.23399999999999999</v>
      </c>
      <c r="L884" s="32">
        <f>VLOOKUP($C884,'Four Factors - Road'!$B:$O,11,FALSE)/100</f>
        <v>0.51900000000000002</v>
      </c>
      <c r="M884" s="32">
        <f>VLOOKUP($C884,'Four Factors - Road'!$B:$O,12,FALSE)</f>
        <v>0.35299999999999998</v>
      </c>
      <c r="N884" s="32">
        <f>VLOOKUP($C884,'Four Factors - Road'!$B:$O,13,FALSE)/100</f>
        <v>0.14800000000000002</v>
      </c>
      <c r="O884" s="32">
        <f>VLOOKUP($C884,'Four Factors - Road'!$B:$O,14,FALSE)/100</f>
        <v>0.23</v>
      </c>
      <c r="P884" s="21">
        <f>VLOOKUP($C884,'Advanced - Road'!B:T,18,FALSE)</f>
        <v>94.89</v>
      </c>
      <c r="Q884" s="21">
        <f>(P884+'Advanced - Road'!$S$33)/2</f>
        <v>96.834904671115353</v>
      </c>
      <c r="R884" s="32">
        <f t="shared" ref="R884" si="8571">AVERAGE(H884,L885)</f>
        <v>0.50700000000000001</v>
      </c>
      <c r="S884" s="32">
        <f t="shared" ref="S884" si="8572">AVERAGE(I884,M885)</f>
        <v>0.27400000000000002</v>
      </c>
      <c r="T884" s="32">
        <f t="shared" ref="T884" si="8573">AVERAGE(J884,N885)</f>
        <v>0.13200000000000001</v>
      </c>
      <c r="U884" s="32">
        <f t="shared" ref="U884" si="8574">AVERAGE(K884,O885)</f>
        <v>0.23099999999999998</v>
      </c>
      <c r="V884" s="21">
        <f>Q884*Q885/'Advanced - Home'!$S$33</f>
        <v>96.283118131136931</v>
      </c>
      <c r="W884" s="21">
        <f t="shared" ref="W884" si="8575">AVERAGE(V884:V885)</f>
        <v>96.281111071736973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0.47499999999999998</v>
      </c>
      <c r="I885" s="32">
        <f>VLOOKUP($C885,'Four Factors - Home'!$B:$O,8,FALSE)</f>
        <v>0.26700000000000002</v>
      </c>
      <c r="J885" s="32">
        <f>VLOOKUP($C885,'Four Factors - Home'!$B:$O,9,FALSE)/100</f>
        <v>0.13100000000000001</v>
      </c>
      <c r="K885" s="32">
        <f>VLOOKUP($C885,'Four Factors - Home'!$B:$O,10,FALSE)/100</f>
        <v>0.23199999999999998</v>
      </c>
      <c r="L885" s="32">
        <f>VLOOKUP($C885,'Four Factors - Home'!$B:$O,11,FALSE)/100</f>
        <v>0.50800000000000001</v>
      </c>
      <c r="M885" s="32">
        <f>VLOOKUP($C885,'Four Factors - Home'!$B:$O,12,FALSE)</f>
        <v>0.27</v>
      </c>
      <c r="N885" s="32">
        <f>VLOOKUP($C885,'Four Factors - Home'!$B:$O,13,FALSE)/100</f>
        <v>0.13800000000000001</v>
      </c>
      <c r="O885" s="32">
        <f>VLOOKUP($C885,'Four Factors - Home'!$B:$O,14,FALSE)/100</f>
        <v>0.22800000000000001</v>
      </c>
      <c r="P885" s="21">
        <f>VLOOKUP($C885,'Advanced - Home'!B:T,18,FALSE)</f>
        <v>97.65</v>
      </c>
      <c r="Q885" s="21">
        <f>(P885+'Advanced - Home'!$S$33)/2</f>
        <v>98.21284556720687</v>
      </c>
      <c r="R885" s="32">
        <f t="shared" ref="R885" si="8583">AVERAGE(H885,L884)</f>
        <v>0.497</v>
      </c>
      <c r="S885" s="32">
        <f t="shared" ref="S885" si="8584">AVERAGE(I885,M884)</f>
        <v>0.31</v>
      </c>
      <c r="T885" s="32">
        <f t="shared" ref="T885" si="8585">AVERAGE(J885,N884)</f>
        <v>0.13950000000000001</v>
      </c>
      <c r="U885" s="32">
        <f t="shared" ref="U885" si="8586">AVERAGE(K885,O884)</f>
        <v>0.23099999999999998</v>
      </c>
      <c r="V885" s="21">
        <f>Q885*Q884/'Advanced - Road'!$S$33</f>
        <v>96.279104012337029</v>
      </c>
      <c r="W885" s="21">
        <f t="shared" ref="W885" si="8587">W884</f>
        <v>96.281111071736973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0.50600000000000001</v>
      </c>
      <c r="I886" s="31">
        <f>VLOOKUP($C886,'Four Factors - Road'!$B:$O,8,FALSE)</f>
        <v>0.27800000000000002</v>
      </c>
      <c r="J886" s="31">
        <f>VLOOKUP($C886,'Four Factors - Road'!$B:$O,9,FALSE)/100</f>
        <v>0.126</v>
      </c>
      <c r="K886" s="31">
        <f>VLOOKUP($C886,'Four Factors - Road'!$B:$O,10,FALSE)/100</f>
        <v>0.23399999999999999</v>
      </c>
      <c r="L886" s="31">
        <f>VLOOKUP($C886,'Four Factors - Road'!$B:$O,11,FALSE)/100</f>
        <v>0.51900000000000002</v>
      </c>
      <c r="M886" s="31">
        <f>VLOOKUP($C886,'Four Factors - Road'!$B:$O,12,FALSE)</f>
        <v>0.35299999999999998</v>
      </c>
      <c r="N886" s="31">
        <f>VLOOKUP($C886,'Four Factors - Road'!$B:$O,13,FALSE)/100</f>
        <v>0.14800000000000002</v>
      </c>
      <c r="O886" s="31">
        <f>VLOOKUP($C886,'Four Factors - Road'!$B:$O,14,FALSE)/100</f>
        <v>0.23</v>
      </c>
      <c r="P886" s="17">
        <f>VLOOKUP($C886,'Advanced - Road'!B:T,18,FALSE)</f>
        <v>94.89</v>
      </c>
      <c r="Q886" s="17">
        <f>(P886+'Advanced - Road'!$S$33)/2</f>
        <v>96.834904671115353</v>
      </c>
      <c r="R886" s="31">
        <f t="shared" ref="R886" si="8591">AVERAGE(H886,L887)</f>
        <v>0.4995</v>
      </c>
      <c r="S886" s="31">
        <f t="shared" ref="S886" si="8592">AVERAGE(I886,M887)</f>
        <v>0.29449999999999998</v>
      </c>
      <c r="T886" s="31">
        <f t="shared" ref="T886" si="8593">AVERAGE(J886,N887)</f>
        <v>0.13450000000000001</v>
      </c>
      <c r="U886" s="31">
        <f t="shared" ref="U886" si="8594">AVERAGE(K886,O887)</f>
        <v>0.23299999999999998</v>
      </c>
      <c r="V886" s="17">
        <f>Q886*Q887/'Advanced - Home'!$S$33</f>
        <v>97.773252529688477</v>
      </c>
      <c r="W886" s="17">
        <f t="shared" ref="W886" si="8595">AVERAGE(V886:V887)</f>
        <v>97.771214407851943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106</v>
      </c>
      <c r="Z886" s="19">
        <f t="shared" ref="Z886" si="8596">Y887-Y886</f>
        <v>-1</v>
      </c>
      <c r="AA886" s="19">
        <f t="shared" ref="AA886" si="8597">Y886+Y887</f>
        <v>211</v>
      </c>
      <c r="AB886" s="4">
        <f t="shared" ref="AB886" si="8598">D886-Z886</f>
        <v>1</v>
      </c>
      <c r="AC886" s="4">
        <f t="shared" ref="AC886" si="8599">AA886-E886</f>
        <v>211</v>
      </c>
      <c r="AD886" s="4">
        <f t="shared" si="8359"/>
        <v>106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0.50900000000000001</v>
      </c>
      <c r="I887" s="31">
        <f>VLOOKUP($C887,'Four Factors - Home'!$B:$O,8,FALSE)</f>
        <v>0.26500000000000001</v>
      </c>
      <c r="J887" s="31">
        <f>VLOOKUP($C887,'Four Factors - Home'!$B:$O,9,FALSE)/100</f>
        <v>0.16500000000000001</v>
      </c>
      <c r="K887" s="31">
        <f>VLOOKUP($C887,'Four Factors - Home'!$B:$O,10,FALSE)/100</f>
        <v>0.217</v>
      </c>
      <c r="L887" s="31">
        <f>VLOOKUP($C887,'Four Factors - Home'!$B:$O,11,FALSE)/100</f>
        <v>0.49299999999999999</v>
      </c>
      <c r="M887" s="31">
        <f>VLOOKUP($C887,'Four Factors - Home'!$B:$O,12,FALSE)</f>
        <v>0.311</v>
      </c>
      <c r="N887" s="31">
        <f>VLOOKUP($C887,'Four Factors - Home'!$B:$O,13,FALSE)/100</f>
        <v>0.14300000000000002</v>
      </c>
      <c r="O887" s="31">
        <f>VLOOKUP($C887,'Four Factors - Home'!$B:$O,14,FALSE)/100</f>
        <v>0.23199999999999998</v>
      </c>
      <c r="P887" s="17">
        <f>VLOOKUP($C887,'Advanced - Home'!B:T,18,FALSE)</f>
        <v>100.69</v>
      </c>
      <c r="Q887" s="17">
        <f>(P887+'Advanced - Home'!$S$33)/2</f>
        <v>99.732845567206851</v>
      </c>
      <c r="R887" s="31">
        <f t="shared" ref="R887" si="8603">AVERAGE(H887,L886)</f>
        <v>0.51400000000000001</v>
      </c>
      <c r="S887" s="31">
        <f t="shared" ref="S887" si="8604">AVERAGE(I887,M886)</f>
        <v>0.309</v>
      </c>
      <c r="T887" s="31">
        <f t="shared" ref="T887" si="8605">AVERAGE(J887,N886)</f>
        <v>0.15650000000000003</v>
      </c>
      <c r="U887" s="31">
        <f t="shared" ref="U887" si="8606">AVERAGE(K887,O886)</f>
        <v>0.2235</v>
      </c>
      <c r="V887" s="17">
        <f>Q887*Q886/'Advanced - Road'!$S$33</f>
        <v>97.769176286015394</v>
      </c>
      <c r="W887" s="17">
        <f t="shared" ref="W887" si="8607">W886</f>
        <v>97.771214407851943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1</v>
      </c>
      <c r="AA887" s="19">
        <f t="shared" ref="AA887" si="8609">AA886</f>
        <v>211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0.50600000000000001</v>
      </c>
      <c r="I888" s="32">
        <f>VLOOKUP($C888,'Four Factors - Road'!$B:$O,8,FALSE)</f>
        <v>0.27800000000000002</v>
      </c>
      <c r="J888" s="32">
        <f>VLOOKUP($C888,'Four Factors - Road'!$B:$O,9,FALSE)/100</f>
        <v>0.126</v>
      </c>
      <c r="K888" s="32">
        <f>VLOOKUP($C888,'Four Factors - Road'!$B:$O,10,FALSE)/100</f>
        <v>0.23399999999999999</v>
      </c>
      <c r="L888" s="32">
        <f>VLOOKUP($C888,'Four Factors - Road'!$B:$O,11,FALSE)/100</f>
        <v>0.51900000000000002</v>
      </c>
      <c r="M888" s="32">
        <f>VLOOKUP($C888,'Four Factors - Road'!$B:$O,12,FALSE)</f>
        <v>0.35299999999999998</v>
      </c>
      <c r="N888" s="32">
        <f>VLOOKUP($C888,'Four Factors - Road'!$B:$O,13,FALSE)/100</f>
        <v>0.14800000000000002</v>
      </c>
      <c r="O888" s="32">
        <f>VLOOKUP($C888,'Four Factors - Road'!$B:$O,14,FALSE)/100</f>
        <v>0.23</v>
      </c>
      <c r="P888" s="21">
        <f>VLOOKUP($C888,'Advanced - Road'!B:T,18,FALSE)</f>
        <v>94.89</v>
      </c>
      <c r="Q888" s="21">
        <f>(P888+'Advanced - Road'!$S$33)/2</f>
        <v>96.834904671115353</v>
      </c>
      <c r="R888" s="32">
        <f t="shared" ref="R888" si="8611">AVERAGE(H888,L889)</f>
        <v>0.51</v>
      </c>
      <c r="S888" s="32">
        <f t="shared" ref="S888" si="8612">AVERAGE(I888,M889)</f>
        <v>0.3075</v>
      </c>
      <c r="T888" s="32">
        <f t="shared" ref="T888" si="8613">AVERAGE(J888,N889)</f>
        <v>0.13450000000000001</v>
      </c>
      <c r="U888" s="32">
        <f t="shared" ref="U888" si="8614">AVERAGE(K888,O889)</f>
        <v>0.22749999999999998</v>
      </c>
      <c r="V888" s="21">
        <f>Q888*Q889/'Advanced - Home'!$S$33</f>
        <v>98.778112897132814</v>
      </c>
      <c r="W888" s="21">
        <f t="shared" ref="W888" si="8615">AVERAGE(V888:V889)</f>
        <v>98.776053828587379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109</v>
      </c>
      <c r="Z888" s="23">
        <f t="shared" ref="Z888" si="8616">Y889-Y888</f>
        <v>-1</v>
      </c>
      <c r="AA888" s="23">
        <f t="shared" ref="AA888" si="8617">Y888+Y889</f>
        <v>217</v>
      </c>
      <c r="AB888" s="22">
        <f t="shared" ref="AB888" si="8618">D888-Z888</f>
        <v>1</v>
      </c>
      <c r="AC888" s="22">
        <f t="shared" ref="AC888" si="8619">AA888-E888</f>
        <v>217</v>
      </c>
      <c r="AD888" s="22">
        <f t="shared" si="8359"/>
        <v>109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0.49700000000000005</v>
      </c>
      <c r="I889" s="32">
        <f>VLOOKUP($C889,'Four Factors - Home'!$B:$O,8,FALSE)</f>
        <v>0.29599999999999999</v>
      </c>
      <c r="J889" s="32">
        <f>VLOOKUP($C889,'Four Factors - Home'!$B:$O,9,FALSE)/100</f>
        <v>0.151</v>
      </c>
      <c r="K889" s="32">
        <f>VLOOKUP($C889,'Four Factors - Home'!$B:$O,10,FALSE)/100</f>
        <v>0.26500000000000001</v>
      </c>
      <c r="L889" s="32">
        <f>VLOOKUP($C889,'Four Factors - Home'!$B:$O,11,FALSE)/100</f>
        <v>0.51400000000000001</v>
      </c>
      <c r="M889" s="32">
        <f>VLOOKUP($C889,'Four Factors - Home'!$B:$O,12,FALSE)</f>
        <v>0.33700000000000002</v>
      </c>
      <c r="N889" s="32">
        <f>VLOOKUP($C889,'Four Factors - Home'!$B:$O,13,FALSE)/100</f>
        <v>0.14300000000000002</v>
      </c>
      <c r="O889" s="32">
        <f>VLOOKUP($C889,'Four Factors - Home'!$B:$O,14,FALSE)/100</f>
        <v>0.221</v>
      </c>
      <c r="P889" s="21">
        <f>VLOOKUP($C889,'Advanced - Home'!B:T,18,FALSE)</f>
        <v>102.74</v>
      </c>
      <c r="Q889" s="21">
        <f>(P889+'Advanced - Home'!$S$33)/2</f>
        <v>100.75784556720686</v>
      </c>
      <c r="R889" s="32">
        <f t="shared" ref="R889" si="8623">AVERAGE(H889,L888)</f>
        <v>0.50800000000000001</v>
      </c>
      <c r="S889" s="32">
        <f t="shared" ref="S889" si="8624">AVERAGE(I889,M888)</f>
        <v>0.32450000000000001</v>
      </c>
      <c r="T889" s="32">
        <f t="shared" ref="T889" si="8625">AVERAGE(J889,N888)</f>
        <v>0.14950000000000002</v>
      </c>
      <c r="U889" s="32">
        <f t="shared" ref="U889" si="8626">AVERAGE(K889,O888)</f>
        <v>0.2475</v>
      </c>
      <c r="V889" s="21">
        <f>Q889*Q888/'Advanced - Road'!$S$33</f>
        <v>98.773994760041958</v>
      </c>
      <c r="W889" s="21">
        <f t="shared" ref="W889" si="8627">W888</f>
        <v>98.776053828587379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1</v>
      </c>
      <c r="AA889" s="23">
        <f t="shared" ref="AA889" si="8629">AA888</f>
        <v>217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0.50600000000000001</v>
      </c>
      <c r="I890" s="31">
        <f>VLOOKUP($C890,'Four Factors - Road'!$B:$O,8,FALSE)</f>
        <v>0.27800000000000002</v>
      </c>
      <c r="J890" s="31">
        <f>VLOOKUP($C890,'Four Factors - Road'!$B:$O,9,FALSE)/100</f>
        <v>0.126</v>
      </c>
      <c r="K890" s="31">
        <f>VLOOKUP($C890,'Four Factors - Road'!$B:$O,10,FALSE)/100</f>
        <v>0.23399999999999999</v>
      </c>
      <c r="L890" s="31">
        <f>VLOOKUP($C890,'Four Factors - Road'!$B:$O,11,FALSE)/100</f>
        <v>0.51900000000000002</v>
      </c>
      <c r="M890" s="31">
        <f>VLOOKUP($C890,'Four Factors - Road'!$B:$O,12,FALSE)</f>
        <v>0.35299999999999998</v>
      </c>
      <c r="N890" s="31">
        <f>VLOOKUP($C890,'Four Factors - Road'!$B:$O,13,FALSE)/100</f>
        <v>0.14800000000000002</v>
      </c>
      <c r="O890" s="31">
        <f>VLOOKUP($C890,'Four Factors - Road'!$B:$O,14,FALSE)/100</f>
        <v>0.23</v>
      </c>
      <c r="P890" s="17">
        <f>VLOOKUP($C890,'Advanced - Road'!B:T,18,FALSE)</f>
        <v>94.89</v>
      </c>
      <c r="Q890" s="17">
        <f>(P890+'Advanced - Road'!$S$33)/2</f>
        <v>96.834904671115353</v>
      </c>
      <c r="R890" s="31">
        <f t="shared" ref="R890" si="8631">AVERAGE(H890,L891)</f>
        <v>0.50700000000000001</v>
      </c>
      <c r="S890" s="31">
        <f t="shared" ref="S890" si="8632">AVERAGE(I890,M891)</f>
        <v>0.29700000000000004</v>
      </c>
      <c r="T890" s="31">
        <f t="shared" ref="T890" si="8633">AVERAGE(J890,N891)</f>
        <v>0.128</v>
      </c>
      <c r="U890" s="31">
        <f t="shared" ref="U890" si="8634">AVERAGE(K890,O891)</f>
        <v>0.23099999999999998</v>
      </c>
      <c r="V890" s="17">
        <f>Q890*Q891/'Advanced - Home'!$S$33</f>
        <v>96.939953688393203</v>
      </c>
      <c r="W890" s="17">
        <f t="shared" ref="W890" si="8635">AVERAGE(V890:V891)</f>
        <v>96.93793293699818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1</v>
      </c>
      <c r="AA890" s="19">
        <f t="shared" ref="AA890" si="8637">Y890+Y891</f>
        <v>215</v>
      </c>
      <c r="AB890" s="4">
        <f t="shared" ref="AB890" si="8638">D890-Z890</f>
        <v>-1</v>
      </c>
      <c r="AC890" s="4">
        <f t="shared" ref="AC890" si="8639">AA890-E890</f>
        <v>215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0.13600000000000001</v>
      </c>
      <c r="K891" s="31">
        <f>VLOOKUP($C891,'Four Factors - Home'!$B:$O,10,FALSE)/100</f>
        <v>0.23100000000000001</v>
      </c>
      <c r="L891" s="31">
        <f>VLOOKUP($C891,'Four Factors - Home'!$B:$O,11,FALSE)/100</f>
        <v>0.50800000000000001</v>
      </c>
      <c r="M891" s="31">
        <f>VLOOKUP($C891,'Four Factors - Home'!$B:$O,12,FALSE)</f>
        <v>0.316</v>
      </c>
      <c r="N891" s="31">
        <f>VLOOKUP($C891,'Four Factors - Home'!$B:$O,13,FALSE)/100</f>
        <v>0.13</v>
      </c>
      <c r="O891" s="31">
        <f>VLOOKUP($C891,'Four Factors - Home'!$B:$O,14,FALSE)/100</f>
        <v>0.22800000000000001</v>
      </c>
      <c r="P891" s="17">
        <f>VLOOKUP($C891,'Advanced - Home'!B:T,18,FALSE)</f>
        <v>98.99</v>
      </c>
      <c r="Q891" s="17">
        <f>(P891+'Advanced - Home'!$S$33)/2</f>
        <v>98.882845567206857</v>
      </c>
      <c r="R891" s="31">
        <f t="shared" ref="R891" si="8643">AVERAGE(H891,L890)</f>
        <v>0.52500000000000002</v>
      </c>
      <c r="S891" s="31">
        <f t="shared" ref="S891" si="8644">AVERAGE(I891,M890)</f>
        <v>0.31</v>
      </c>
      <c r="T891" s="31">
        <f t="shared" ref="T891" si="8645">AVERAGE(J891,N890)</f>
        <v>0.14200000000000002</v>
      </c>
      <c r="U891" s="31">
        <f t="shared" ref="U891" si="8646">AVERAGE(K891,O890)</f>
        <v>0.23050000000000001</v>
      </c>
      <c r="V891" s="17">
        <f>Q891*Q890/'Advanced - Road'!$S$33</f>
        <v>96.935912185603144</v>
      </c>
      <c r="W891" s="17">
        <f t="shared" ref="W891" si="8647">W890</f>
        <v>96.93793293699818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108</v>
      </c>
      <c r="Z891" s="19">
        <f t="shared" ref="Z891" si="8648">-Z890</f>
        <v>-1</v>
      </c>
      <c r="AA891" s="19">
        <f t="shared" ref="AA891" si="8649">AA890</f>
        <v>215</v>
      </c>
      <c r="AB891" s="4"/>
      <c r="AC891" s="4"/>
      <c r="AD891" s="4">
        <f t="shared" si="8359"/>
        <v>108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0.50600000000000001</v>
      </c>
      <c r="I892" s="32">
        <f>VLOOKUP($C892,'Four Factors - Road'!$B:$O,8,FALSE)</f>
        <v>0.27800000000000002</v>
      </c>
      <c r="J892" s="32">
        <f>VLOOKUP($C892,'Four Factors - Road'!$B:$O,9,FALSE)/100</f>
        <v>0.126</v>
      </c>
      <c r="K892" s="32">
        <f>VLOOKUP($C892,'Four Factors - Road'!$B:$O,10,FALSE)/100</f>
        <v>0.23399999999999999</v>
      </c>
      <c r="L892" s="32">
        <f>VLOOKUP($C892,'Four Factors - Road'!$B:$O,11,FALSE)/100</f>
        <v>0.51900000000000002</v>
      </c>
      <c r="M892" s="32">
        <f>VLOOKUP($C892,'Four Factors - Road'!$B:$O,12,FALSE)</f>
        <v>0.35299999999999998</v>
      </c>
      <c r="N892" s="32">
        <f>VLOOKUP($C892,'Four Factors - Road'!$B:$O,13,FALSE)/100</f>
        <v>0.14800000000000002</v>
      </c>
      <c r="O892" s="32">
        <f>VLOOKUP($C892,'Four Factors - Road'!$B:$O,14,FALSE)/100</f>
        <v>0.23</v>
      </c>
      <c r="P892" s="21">
        <f>VLOOKUP($C892,'Advanced - Road'!B:T,18,FALSE)</f>
        <v>94.89</v>
      </c>
      <c r="Q892" s="21">
        <f>(P892+'Advanced - Road'!$S$33)/2</f>
        <v>96.834904671115353</v>
      </c>
      <c r="R892" s="32">
        <f t="shared" ref="R892" si="8651">AVERAGE(H892,L893)</f>
        <v>0.51649999999999996</v>
      </c>
      <c r="S892" s="32">
        <f t="shared" ref="S892" si="8652">AVERAGE(I892,M893)</f>
        <v>0.28549999999999998</v>
      </c>
      <c r="T892" s="32">
        <f t="shared" ref="T892" si="8653">AVERAGE(J892,N893)</f>
        <v>0.13450000000000001</v>
      </c>
      <c r="U892" s="32">
        <f t="shared" ref="U892" si="8654">AVERAGE(K892,O893)</f>
        <v>0.23149999999999998</v>
      </c>
      <c r="V892" s="21">
        <f>Q892*Q893/'Advanced - Home'!$S$33</f>
        <v>96.327233952146671</v>
      </c>
      <c r="W892" s="21">
        <f t="shared" ref="W892" si="8655">AVERAGE(V892:V893)</f>
        <v>96.325225973135105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0.52900000000000003</v>
      </c>
      <c r="I893" s="32">
        <f>VLOOKUP($C893,'Four Factors - Home'!$B:$O,8,FALSE)</f>
        <v>0.29299999999999998</v>
      </c>
      <c r="J893" s="32">
        <f>VLOOKUP($C893,'Four Factors - Home'!$B:$O,9,FALSE)/100</f>
        <v>0.154</v>
      </c>
      <c r="K893" s="32">
        <f>VLOOKUP($C893,'Four Factors - Home'!$B:$O,10,FALSE)/100</f>
        <v>0.20300000000000001</v>
      </c>
      <c r="L893" s="32">
        <f>VLOOKUP($C893,'Four Factors - Home'!$B:$O,11,FALSE)/100</f>
        <v>0.52700000000000002</v>
      </c>
      <c r="M893" s="32">
        <f>VLOOKUP($C893,'Four Factors - Home'!$B:$O,12,FALSE)</f>
        <v>0.29299999999999998</v>
      </c>
      <c r="N893" s="32">
        <f>VLOOKUP($C893,'Four Factors - Home'!$B:$O,13,FALSE)/100</f>
        <v>0.14300000000000002</v>
      </c>
      <c r="O893" s="32">
        <f>VLOOKUP($C893,'Four Factors - Home'!$B:$O,14,FALSE)/100</f>
        <v>0.22899999999999998</v>
      </c>
      <c r="P893" s="21">
        <f>VLOOKUP($C893,'Advanced - Home'!B:T,18,FALSE)</f>
        <v>97.74</v>
      </c>
      <c r="Q893" s="21">
        <f>(P893+'Advanced - Home'!$S$33)/2</f>
        <v>98.257845567206857</v>
      </c>
      <c r="R893" s="32">
        <f t="shared" ref="R893" si="8663">AVERAGE(H893,L892)</f>
        <v>0.52400000000000002</v>
      </c>
      <c r="S893" s="32">
        <f t="shared" ref="S893" si="8664">AVERAGE(I893,M892)</f>
        <v>0.32299999999999995</v>
      </c>
      <c r="T893" s="32">
        <f t="shared" ref="T893" si="8665">AVERAGE(J893,N892)</f>
        <v>0.15100000000000002</v>
      </c>
      <c r="U893" s="32">
        <f t="shared" ref="U893" si="8666">AVERAGE(K893,O892)</f>
        <v>0.21650000000000003</v>
      </c>
      <c r="V893" s="21">
        <f>Q893*Q892/'Advanced - Road'!$S$33</f>
        <v>96.323217994123553</v>
      </c>
      <c r="W893" s="21">
        <f t="shared" ref="W893" si="8667">W892</f>
        <v>96.325225973135105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0.50600000000000001</v>
      </c>
      <c r="I894" s="31">
        <f>VLOOKUP($C894,'Four Factors - Road'!$B:$O,8,FALSE)</f>
        <v>0.27800000000000002</v>
      </c>
      <c r="J894" s="31">
        <f>VLOOKUP($C894,'Four Factors - Road'!$B:$O,9,FALSE)/100</f>
        <v>0.126</v>
      </c>
      <c r="K894" s="31">
        <f>VLOOKUP($C894,'Four Factors - Road'!$B:$O,10,FALSE)/100</f>
        <v>0.23399999999999999</v>
      </c>
      <c r="L894" s="31">
        <f>VLOOKUP($C894,'Four Factors - Road'!$B:$O,11,FALSE)/100</f>
        <v>0.51900000000000002</v>
      </c>
      <c r="M894" s="31">
        <f>VLOOKUP($C894,'Four Factors - Road'!$B:$O,12,FALSE)</f>
        <v>0.35299999999999998</v>
      </c>
      <c r="N894" s="31">
        <f>VLOOKUP($C894,'Four Factors - Road'!$B:$O,13,FALSE)/100</f>
        <v>0.14800000000000002</v>
      </c>
      <c r="O894" s="31">
        <f>VLOOKUP($C894,'Four Factors - Road'!$B:$O,14,FALSE)/100</f>
        <v>0.23</v>
      </c>
      <c r="P894" s="17">
        <f>VLOOKUP($C894,'Advanced - Road'!B:T,18,FALSE)</f>
        <v>94.89</v>
      </c>
      <c r="Q894" s="17">
        <f>(P894+'Advanced - Road'!$S$33)/2</f>
        <v>96.834904671115353</v>
      </c>
      <c r="R894" s="31">
        <f t="shared" ref="R894" si="8671">AVERAGE(H894,L895)</f>
        <v>0.4975</v>
      </c>
      <c r="S894" s="31">
        <f t="shared" ref="S894" si="8672">AVERAGE(I894,M895)</f>
        <v>0.26550000000000001</v>
      </c>
      <c r="T894" s="31">
        <f t="shared" ref="T894" si="8673">AVERAGE(J894,N895)</f>
        <v>0.13800000000000001</v>
      </c>
      <c r="U894" s="31">
        <f t="shared" ref="U894" si="8674">AVERAGE(K894,O895)</f>
        <v>0.22399999999999998</v>
      </c>
      <c r="V894" s="17">
        <f>Q894*Q895/'Advanced - Home'!$S$33</f>
        <v>96.189984731227455</v>
      </c>
      <c r="W894" s="17">
        <f t="shared" ref="W894" si="8675">AVERAGE(V894:V895)</f>
        <v>96.1879796132298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0.53500000000000003</v>
      </c>
      <c r="I895" s="31">
        <f>VLOOKUP($C895,'Four Factors - Home'!$B:$O,8,FALSE)</f>
        <v>0.28199999999999997</v>
      </c>
      <c r="J895" s="31">
        <f>VLOOKUP($C895,'Four Factors - Home'!$B:$O,9,FALSE)/100</f>
        <v>0.13900000000000001</v>
      </c>
      <c r="K895" s="31">
        <f>VLOOKUP($C895,'Four Factors - Home'!$B:$O,10,FALSE)/100</f>
        <v>0.22500000000000001</v>
      </c>
      <c r="L895" s="31">
        <f>VLOOKUP($C895,'Four Factors - Home'!$B:$O,11,FALSE)/100</f>
        <v>0.48899999999999999</v>
      </c>
      <c r="M895" s="31">
        <f>VLOOKUP($C895,'Four Factors - Home'!$B:$O,12,FALSE)</f>
        <v>0.253</v>
      </c>
      <c r="N895" s="31">
        <f>VLOOKUP($C895,'Four Factors - Home'!$B:$O,13,FALSE)/100</f>
        <v>0.15</v>
      </c>
      <c r="O895" s="31">
        <f>VLOOKUP($C895,'Four Factors - Home'!$B:$O,14,FALSE)/100</f>
        <v>0.214</v>
      </c>
      <c r="P895" s="17">
        <f>VLOOKUP($C895,'Advanced - Home'!B:T,18,FALSE)</f>
        <v>97.46</v>
      </c>
      <c r="Q895" s="17">
        <f>(P895+'Advanced - Home'!$S$33)/2</f>
        <v>98.117845567206857</v>
      </c>
      <c r="R895" s="31">
        <f t="shared" ref="R895" si="8683">AVERAGE(H895,L894)</f>
        <v>0.52700000000000002</v>
      </c>
      <c r="S895" s="31">
        <f t="shared" ref="S895" si="8684">AVERAGE(I895,M894)</f>
        <v>0.3175</v>
      </c>
      <c r="T895" s="31">
        <f t="shared" ref="T895" si="8685">AVERAGE(J895,N894)</f>
        <v>0.14350000000000002</v>
      </c>
      <c r="U895" s="31">
        <f t="shared" ref="U895" si="8686">AVERAGE(K895,O894)</f>
        <v>0.22750000000000001</v>
      </c>
      <c r="V895" s="17">
        <f>Q895*Q894/'Advanced - Road'!$S$33</f>
        <v>96.185974495232131</v>
      </c>
      <c r="W895" s="17">
        <f t="shared" ref="W895" si="8687">W894</f>
        <v>96.1879796132298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0.50600000000000001</v>
      </c>
      <c r="I896" s="32">
        <f>VLOOKUP($C896,'Four Factors - Road'!$B:$O,8,FALSE)</f>
        <v>0.27800000000000002</v>
      </c>
      <c r="J896" s="32">
        <f>VLOOKUP($C896,'Four Factors - Road'!$B:$O,9,FALSE)/100</f>
        <v>0.126</v>
      </c>
      <c r="K896" s="32">
        <f>VLOOKUP($C896,'Four Factors - Road'!$B:$O,10,FALSE)/100</f>
        <v>0.23399999999999999</v>
      </c>
      <c r="L896" s="32">
        <f>VLOOKUP($C896,'Four Factors - Road'!$B:$O,11,FALSE)/100</f>
        <v>0.51900000000000002</v>
      </c>
      <c r="M896" s="32">
        <f>VLOOKUP($C896,'Four Factors - Road'!$B:$O,12,FALSE)</f>
        <v>0.35299999999999998</v>
      </c>
      <c r="N896" s="32">
        <f>VLOOKUP($C896,'Four Factors - Road'!$B:$O,13,FALSE)/100</f>
        <v>0.14800000000000002</v>
      </c>
      <c r="O896" s="32">
        <f>VLOOKUP($C896,'Four Factors - Road'!$B:$O,14,FALSE)/100</f>
        <v>0.23</v>
      </c>
      <c r="P896" s="21">
        <f>VLOOKUP($C896,'Advanced - Road'!B:T,18,FALSE)</f>
        <v>94.89</v>
      </c>
      <c r="Q896" s="21">
        <f>(P896+'Advanced - Road'!$S$33)/2</f>
        <v>96.834904671115353</v>
      </c>
      <c r="R896" s="32">
        <f t="shared" ref="R896" si="8691">AVERAGE(H896,L897)</f>
        <v>0.50449999999999995</v>
      </c>
      <c r="S896" s="32">
        <f t="shared" ref="S896" si="8692">AVERAGE(I896,M897)</f>
        <v>0.27350000000000002</v>
      </c>
      <c r="T896" s="32">
        <f t="shared" ref="T896" si="8693">AVERAGE(J896,N897)</f>
        <v>0.13400000000000001</v>
      </c>
      <c r="U896" s="32">
        <f t="shared" ref="U896" si="8694">AVERAGE(K896,O897)</f>
        <v>0.23649999999999999</v>
      </c>
      <c r="V896" s="21">
        <f>Q896*Q897/'Advanced - Home'!$S$33</f>
        <v>96.209591762787326</v>
      </c>
      <c r="W896" s="21">
        <f t="shared" ref="W896" si="8695">AVERAGE(V896:V897)</f>
        <v>96.207586236073382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4</v>
      </c>
      <c r="AA896" s="23">
        <f t="shared" ref="AA896" si="8697">Y896+Y897</f>
        <v>214</v>
      </c>
      <c r="AB896" s="22">
        <f t="shared" ref="AB896" si="8698">D896-Z896</f>
        <v>-4</v>
      </c>
      <c r="AC896" s="22">
        <f t="shared" ref="AC896" si="8699">AA896-E896</f>
        <v>214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</v>
      </c>
      <c r="J897" s="32">
        <f>VLOOKUP($C897,'Four Factors - Home'!$B:$O,9,FALSE)/100</f>
        <v>0.129</v>
      </c>
      <c r="K897" s="32">
        <f>VLOOKUP($C897,'Four Factors - Home'!$B:$O,10,FALSE)/100</f>
        <v>0.26700000000000002</v>
      </c>
      <c r="L897" s="32">
        <f>VLOOKUP($C897,'Four Factors - Home'!$B:$O,11,FALSE)/100</f>
        <v>0.503</v>
      </c>
      <c r="M897" s="32">
        <f>VLOOKUP($C897,'Four Factors - Home'!$B:$O,12,FALSE)</f>
        <v>0.26900000000000002</v>
      </c>
      <c r="N897" s="32">
        <f>VLOOKUP($C897,'Four Factors - Home'!$B:$O,13,FALSE)/100</f>
        <v>0.14199999999999999</v>
      </c>
      <c r="O897" s="32">
        <f>VLOOKUP($C897,'Four Factors - Home'!$B:$O,14,FALSE)/100</f>
        <v>0.23899999999999999</v>
      </c>
      <c r="P897" s="21">
        <f>VLOOKUP($C897,'Advanced - Home'!B:T,18,FALSE)</f>
        <v>97.5</v>
      </c>
      <c r="Q897" s="21">
        <f>(P897+'Advanced - Home'!$S$33)/2</f>
        <v>98.137845567206853</v>
      </c>
      <c r="R897" s="32">
        <f t="shared" ref="R897" si="8703">AVERAGE(H897,L896)</f>
        <v>0.52249999999999996</v>
      </c>
      <c r="S897" s="32">
        <f t="shared" ref="S897" si="8704">AVERAGE(I897,M896)</f>
        <v>0.33150000000000002</v>
      </c>
      <c r="T897" s="32">
        <f t="shared" ref="T897" si="8705">AVERAGE(J897,N896)</f>
        <v>0.13850000000000001</v>
      </c>
      <c r="U897" s="32">
        <f t="shared" ref="U897" si="8706">AVERAGE(K897,O896)</f>
        <v>0.2485</v>
      </c>
      <c r="V897" s="21">
        <f>Q897*Q896/'Advanced - Road'!$S$33</f>
        <v>96.205580709359452</v>
      </c>
      <c r="W897" s="21">
        <f t="shared" ref="W897" si="8707">W896</f>
        <v>96.207586236073382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109</v>
      </c>
      <c r="Z897" s="23">
        <f t="shared" ref="Z897" si="8708">-Z896</f>
        <v>-4</v>
      </c>
      <c r="AA897" s="23">
        <f t="shared" ref="AA897" si="8709">AA896</f>
        <v>214</v>
      </c>
      <c r="AB897" s="22"/>
      <c r="AC897" s="22"/>
      <c r="AD897" s="22">
        <f t="shared" si="8359"/>
        <v>109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0.50600000000000001</v>
      </c>
      <c r="I898" s="31">
        <f>VLOOKUP($C898,'Four Factors - Road'!$B:$O,8,FALSE)</f>
        <v>0.27800000000000002</v>
      </c>
      <c r="J898" s="31">
        <f>VLOOKUP($C898,'Four Factors - Road'!$B:$O,9,FALSE)/100</f>
        <v>0.126</v>
      </c>
      <c r="K898" s="31">
        <f>VLOOKUP($C898,'Four Factors - Road'!$B:$O,10,FALSE)/100</f>
        <v>0.23399999999999999</v>
      </c>
      <c r="L898" s="31">
        <f>VLOOKUP($C898,'Four Factors - Road'!$B:$O,11,FALSE)/100</f>
        <v>0.51900000000000002</v>
      </c>
      <c r="M898" s="31">
        <f>VLOOKUP($C898,'Four Factors - Road'!$B:$O,12,FALSE)</f>
        <v>0.35299999999999998</v>
      </c>
      <c r="N898" s="31">
        <f>VLOOKUP($C898,'Four Factors - Road'!$B:$O,13,FALSE)/100</f>
        <v>0.14800000000000002</v>
      </c>
      <c r="O898" s="31">
        <f>VLOOKUP($C898,'Four Factors - Road'!$B:$O,14,FALSE)/100</f>
        <v>0.23</v>
      </c>
      <c r="P898" s="17">
        <f>VLOOKUP($C898,'Advanced - Road'!B:T,18,FALSE)</f>
        <v>94.89</v>
      </c>
      <c r="Q898" s="17">
        <f>(P898+'Advanced - Road'!$S$33)/2</f>
        <v>96.834904671115353</v>
      </c>
      <c r="R898" s="31">
        <f t="shared" ref="R898" si="8711">AVERAGE(H898,L899)</f>
        <v>0.49650000000000005</v>
      </c>
      <c r="S898" s="31">
        <f t="shared" ref="S898" si="8712">AVERAGE(I898,M899)</f>
        <v>0.25750000000000001</v>
      </c>
      <c r="T898" s="31">
        <f t="shared" ref="T898" si="8713">AVERAGE(J898,N899)</f>
        <v>0.13</v>
      </c>
      <c r="U898" s="31">
        <f t="shared" ref="U898" si="8714">AVERAGE(K898,O899)</f>
        <v>0.22</v>
      </c>
      <c r="V898" s="17">
        <f>Q898*Q899/'Advanced - Home'!$S$33</f>
        <v>94.366530796157761</v>
      </c>
      <c r="W898" s="17">
        <f t="shared" ref="W898" si="8715">AVERAGE(V898:V899)</f>
        <v>94.364563688773302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0.52600000000000002</v>
      </c>
      <c r="I899" s="31">
        <f>VLOOKUP($C899,'Four Factors - Home'!$B:$O,8,FALSE)</f>
        <v>0.307</v>
      </c>
      <c r="J899" s="31">
        <f>VLOOKUP($C899,'Four Factors - Home'!$B:$O,9,FALSE)/100</f>
        <v>0.14499999999999999</v>
      </c>
      <c r="K899" s="31">
        <f>VLOOKUP($C899,'Four Factors - Home'!$B:$O,10,FALSE)/100</f>
        <v>0.217</v>
      </c>
      <c r="L899" s="31">
        <f>VLOOKUP($C899,'Four Factors - Home'!$B:$O,11,FALSE)/100</f>
        <v>0.48700000000000004</v>
      </c>
      <c r="M899" s="31">
        <f>VLOOKUP($C899,'Four Factors - Home'!$B:$O,12,FALSE)</f>
        <v>0.23699999999999999</v>
      </c>
      <c r="N899" s="31">
        <f>VLOOKUP($C899,'Four Factors - Home'!$B:$O,13,FALSE)/100</f>
        <v>0.13400000000000001</v>
      </c>
      <c r="O899" s="31">
        <f>VLOOKUP($C899,'Four Factors - Home'!$B:$O,14,FALSE)/100</f>
        <v>0.20600000000000002</v>
      </c>
      <c r="P899" s="17">
        <f>VLOOKUP($C899,'Advanced - Home'!B:T,18,FALSE)</f>
        <v>93.74</v>
      </c>
      <c r="Q899" s="17">
        <f>(P899+'Advanced - Home'!$S$33)/2</f>
        <v>96.257845567206857</v>
      </c>
      <c r="R899" s="31">
        <f t="shared" ref="R899" si="8723">AVERAGE(H899,L898)</f>
        <v>0.52249999999999996</v>
      </c>
      <c r="S899" s="31">
        <f t="shared" ref="S899" si="8724">AVERAGE(I899,M898)</f>
        <v>0.32999999999999996</v>
      </c>
      <c r="T899" s="31">
        <f t="shared" ref="T899" si="8725">AVERAGE(J899,N898)</f>
        <v>0.14650000000000002</v>
      </c>
      <c r="U899" s="31">
        <f t="shared" ref="U899" si="8726">AVERAGE(K899,O898)</f>
        <v>0.2235</v>
      </c>
      <c r="V899" s="17">
        <f>Q899*Q898/'Advanced - Road'!$S$33</f>
        <v>94.362596581388829</v>
      </c>
      <c r="W899" s="17">
        <f t="shared" ref="W899" si="8727">W898</f>
        <v>94.364563688773302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0.50600000000000001</v>
      </c>
      <c r="I900" s="32">
        <f>VLOOKUP($C900,'Four Factors - Road'!$B:$O,8,FALSE)</f>
        <v>0.27800000000000002</v>
      </c>
      <c r="J900" s="32">
        <f>VLOOKUP($C900,'Four Factors - Road'!$B:$O,9,FALSE)/100</f>
        <v>0.126</v>
      </c>
      <c r="K900" s="32">
        <f>VLOOKUP($C900,'Four Factors - Road'!$B:$O,10,FALSE)/100</f>
        <v>0.23399999999999999</v>
      </c>
      <c r="L900" s="32">
        <f>VLOOKUP($C900,'Four Factors - Road'!$B:$O,11,FALSE)/100</f>
        <v>0.51900000000000002</v>
      </c>
      <c r="M900" s="32">
        <f>VLOOKUP($C900,'Four Factors - Road'!$B:$O,12,FALSE)</f>
        <v>0.35299999999999998</v>
      </c>
      <c r="N900" s="32">
        <f>VLOOKUP($C900,'Four Factors - Road'!$B:$O,13,FALSE)/100</f>
        <v>0.14800000000000002</v>
      </c>
      <c r="O900" s="32">
        <f>VLOOKUP($C900,'Four Factors - Road'!$B:$O,14,FALSE)/100</f>
        <v>0.23</v>
      </c>
      <c r="P900" s="21">
        <f>VLOOKUP($C900,'Advanced - Road'!B:T,18,FALSE)</f>
        <v>94.89</v>
      </c>
      <c r="Q900" s="21">
        <f>(P900+'Advanced - Road'!$S$33)/2</f>
        <v>96.834904671115353</v>
      </c>
      <c r="R900" s="32">
        <f t="shared" ref="R900" si="8731">AVERAGE(H900,L901)</f>
        <v>0.51249999999999996</v>
      </c>
      <c r="S900" s="32">
        <f t="shared" ref="S900" si="8732">AVERAGE(I900,M901)</f>
        <v>0.28400000000000003</v>
      </c>
      <c r="T900" s="32">
        <f t="shared" ref="T900" si="8733">AVERAGE(J900,N901)</f>
        <v>0.14400000000000002</v>
      </c>
      <c r="U900" s="32">
        <f t="shared" ref="U900" si="8734">AVERAGE(K900,O901)</f>
        <v>0.2445</v>
      </c>
      <c r="V900" s="21">
        <f>Q900*Q901/'Advanced - Home'!$S$33</f>
        <v>97.087006425092383</v>
      </c>
      <c r="W900" s="21">
        <f t="shared" ref="W900" si="8735">AVERAGE(V900:V901)</f>
        <v>97.084982608325319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0.25900000000000001</v>
      </c>
      <c r="J901" s="32">
        <f>VLOOKUP($C901,'Four Factors - Home'!$B:$O,9,FALSE)/100</f>
        <v>0.14699999999999999</v>
      </c>
      <c r="K901" s="32">
        <f>VLOOKUP($C901,'Four Factors - Home'!$B:$O,10,FALSE)/100</f>
        <v>0.25</v>
      </c>
      <c r="L901" s="32">
        <f>VLOOKUP($C901,'Four Factors - Home'!$B:$O,11,FALSE)/100</f>
        <v>0.51900000000000002</v>
      </c>
      <c r="M901" s="32">
        <f>VLOOKUP($C901,'Four Factors - Home'!$B:$O,12,FALSE)</f>
        <v>0.28999999999999998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0.255</v>
      </c>
      <c r="P901" s="21">
        <f>VLOOKUP($C901,'Advanced - Home'!B:T,18,FALSE)</f>
        <v>99.29</v>
      </c>
      <c r="Q901" s="21">
        <f>(P901+'Advanced - Home'!$S$33)/2</f>
        <v>99.032845567206863</v>
      </c>
      <c r="R901" s="32">
        <f t="shared" ref="R901" si="8743">AVERAGE(H901,L900)</f>
        <v>0.52950000000000008</v>
      </c>
      <c r="S901" s="32">
        <f t="shared" ref="S901" si="8744">AVERAGE(I901,M900)</f>
        <v>0.30599999999999999</v>
      </c>
      <c r="T901" s="32">
        <f t="shared" ref="T901" si="8745">AVERAGE(J901,N900)</f>
        <v>0.14750000000000002</v>
      </c>
      <c r="U901" s="32">
        <f t="shared" ref="U901" si="8746">AVERAGE(K901,O900)</f>
        <v>0.24</v>
      </c>
      <c r="V901" s="21">
        <f>Q901*Q900/'Advanced - Road'!$S$33</f>
        <v>97.082958791558255</v>
      </c>
      <c r="W901" s="21">
        <f t="shared" ref="W901" si="8747">W900</f>
        <v>97.084982608325319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</v>
      </c>
      <c r="I902" s="31">
        <f>VLOOKUP($C902,'Four Factors - Road'!$B:$O,8,FALSE)</f>
        <v>0.224</v>
      </c>
      <c r="J902" s="31">
        <f>VLOOKUP($C902,'Four Factors - Road'!$B:$O,9,FALSE)/100</f>
        <v>0.13400000000000001</v>
      </c>
      <c r="K902" s="31">
        <f>VLOOKUP($C902,'Four Factors - Road'!$B:$O,10,FALSE)/100</f>
        <v>0.253</v>
      </c>
      <c r="L902" s="31">
        <f>VLOOKUP($C902,'Four Factors - Road'!$B:$O,11,FALSE)/100</f>
        <v>0.5</v>
      </c>
      <c r="M902" s="31">
        <f>VLOOKUP($C902,'Four Factors - Road'!$B:$O,12,FALSE)</f>
        <v>0.29799999999999999</v>
      </c>
      <c r="N902" s="31">
        <f>VLOOKUP($C902,'Four Factors - Road'!$B:$O,13,FALSE)/100</f>
        <v>0.13900000000000001</v>
      </c>
      <c r="O902" s="31">
        <f>VLOOKUP($C902,'Four Factors - Road'!$B:$O,14,FALSE)/100</f>
        <v>0.245</v>
      </c>
      <c r="P902" s="17">
        <f>VLOOKUP($C902,'Advanced - Road'!B:T,18,FALSE)</f>
        <v>96.92</v>
      </c>
      <c r="Q902" s="17">
        <f>(P902+'Advanced - Road'!$S$33)/2</f>
        <v>97.849904671115354</v>
      </c>
      <c r="R902" s="31">
        <f t="shared" ref="R902" si="8751">AVERAGE(H902,L903)</f>
        <v>0.50649999999999995</v>
      </c>
      <c r="S902" s="31">
        <f t="shared" ref="S902" si="8752">AVERAGE(I902,M903)</f>
        <v>0.2235</v>
      </c>
      <c r="T902" s="31">
        <f t="shared" ref="T902" si="8753">AVERAGE(J902,N903)</f>
        <v>0.14700000000000002</v>
      </c>
      <c r="U902" s="31">
        <f t="shared" ref="U902" si="8754">AVERAGE(K902,O903)</f>
        <v>0.2505</v>
      </c>
      <c r="V902" s="17">
        <f>Q902*Q903/'Advanced - Home'!$S$33</f>
        <v>98.074930073004808</v>
      </c>
      <c r="W902" s="17">
        <f t="shared" ref="W902" si="8755">AVERAGE(V902:V903)</f>
        <v>98.072885662581427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0.51200000000000001</v>
      </c>
      <c r="I903" s="31">
        <f>VLOOKUP($C903,'Four Factors - Home'!$B:$O,8,FALSE)</f>
        <v>0.30199999999999999</v>
      </c>
      <c r="J903" s="31">
        <f>VLOOKUP($C903,'Four Factors - Home'!$B:$O,9,FALSE)/100</f>
        <v>0.152</v>
      </c>
      <c r="K903" s="31">
        <f>VLOOKUP($C903,'Four Factors - Home'!$B:$O,10,FALSE)/100</f>
        <v>0.247</v>
      </c>
      <c r="L903" s="31">
        <f>VLOOKUP($C903,'Four Factors - Home'!$B:$O,11,FALSE)/100</f>
        <v>0.52300000000000002</v>
      </c>
      <c r="M903" s="31">
        <f>VLOOKUP($C903,'Four Factors - Home'!$B:$O,12,FALSE)</f>
        <v>0.223</v>
      </c>
      <c r="N903" s="31">
        <f>VLOOKUP($C903,'Four Factors - Home'!$B:$O,13,FALSE)/100</f>
        <v>0.16</v>
      </c>
      <c r="O903" s="31">
        <f>VLOOKUP($C903,'Four Factors - Home'!$B:$O,14,FALSE)/100</f>
        <v>0.248</v>
      </c>
      <c r="P903" s="17">
        <f>VLOOKUP($C903,'Advanced - Home'!B:T,18,FALSE)</f>
        <v>99.23</v>
      </c>
      <c r="Q903" s="17">
        <f>(P903+'Advanced - Home'!$S$33)/2</f>
        <v>99.002845567206862</v>
      </c>
      <c r="R903" s="31">
        <f t="shared" ref="R903" si="8763">AVERAGE(H903,L902)</f>
        <v>0.50600000000000001</v>
      </c>
      <c r="S903" s="31">
        <f t="shared" ref="S903" si="8764">AVERAGE(I903,M902)</f>
        <v>0.3</v>
      </c>
      <c r="T903" s="31">
        <f t="shared" ref="T903" si="8765">AVERAGE(J903,N902)</f>
        <v>0.14550000000000002</v>
      </c>
      <c r="U903" s="31">
        <f t="shared" ref="U903" si="8766">AVERAGE(K903,O902)</f>
        <v>0.246</v>
      </c>
      <c r="V903" s="17">
        <f>Q903*Q902/'Advanced - Road'!$S$33</f>
        <v>98.070841252158047</v>
      </c>
      <c r="W903" s="17">
        <f t="shared" ref="W903" si="8767">W902</f>
        <v>98.072885662581427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</v>
      </c>
      <c r="I904" s="32">
        <f>VLOOKUP($C904,'Four Factors - Road'!$B:$O,8,FALSE)</f>
        <v>0.224</v>
      </c>
      <c r="J904" s="32">
        <f>VLOOKUP($C904,'Four Factors - Road'!$B:$O,9,FALSE)/100</f>
        <v>0.13400000000000001</v>
      </c>
      <c r="K904" s="32">
        <f>VLOOKUP($C904,'Four Factors - Road'!$B:$O,10,FALSE)/100</f>
        <v>0.253</v>
      </c>
      <c r="L904" s="32">
        <f>VLOOKUP($C904,'Four Factors - Road'!$B:$O,11,FALSE)/100</f>
        <v>0.5</v>
      </c>
      <c r="M904" s="32">
        <f>VLOOKUP($C904,'Four Factors - Road'!$B:$O,12,FALSE)</f>
        <v>0.29799999999999999</v>
      </c>
      <c r="N904" s="32">
        <f>VLOOKUP($C904,'Four Factors - Road'!$B:$O,13,FALSE)/100</f>
        <v>0.13900000000000001</v>
      </c>
      <c r="O904" s="32">
        <f>VLOOKUP($C904,'Four Factors - Road'!$B:$O,14,FALSE)/100</f>
        <v>0.245</v>
      </c>
      <c r="P904" s="21">
        <f>VLOOKUP($C904,'Advanced - Road'!B:T,18,FALSE)</f>
        <v>96.92</v>
      </c>
      <c r="Q904" s="21">
        <f>(P904+'Advanced - Road'!$S$33)/2</f>
        <v>97.849904671115354</v>
      </c>
      <c r="R904" s="32">
        <f t="shared" ref="R904" si="8771">AVERAGE(H904,L905)</f>
        <v>0.499</v>
      </c>
      <c r="S904" s="32">
        <f t="shared" ref="S904" si="8772">AVERAGE(I904,M905)</f>
        <v>0.2505</v>
      </c>
      <c r="T904" s="32">
        <f t="shared" ref="T904" si="8773">AVERAGE(J904,N905)</f>
        <v>0.1305</v>
      </c>
      <c r="U904" s="32">
        <f t="shared" ref="U904" si="8774">AVERAGE(K904,O905)</f>
        <v>0.248</v>
      </c>
      <c r="V904" s="21">
        <f>Q904*Q905/'Advanced - Home'!$S$33</f>
        <v>99.877871914829925</v>
      </c>
      <c r="W904" s="21">
        <f t="shared" ref="W904" si="8775">AVERAGE(V904:V905)</f>
        <v>99.875789921375997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0.499</v>
      </c>
      <c r="I905" s="32">
        <f>VLOOKUP($C905,'Four Factors - Home'!$B:$O,8,FALSE)</f>
        <v>0.28399999999999997</v>
      </c>
      <c r="J905" s="32">
        <f>VLOOKUP($C905,'Four Factors - Home'!$B:$O,9,FALSE)/100</f>
        <v>0.16600000000000001</v>
      </c>
      <c r="K905" s="32">
        <f>VLOOKUP($C905,'Four Factors - Home'!$B:$O,10,FALSE)/100</f>
        <v>0.20399999999999999</v>
      </c>
      <c r="L905" s="32">
        <f>VLOOKUP($C905,'Four Factors - Home'!$B:$O,11,FALSE)/100</f>
        <v>0.50800000000000001</v>
      </c>
      <c r="M905" s="32">
        <f>VLOOKUP($C905,'Four Factors - Home'!$B:$O,12,FALSE)</f>
        <v>0.27700000000000002</v>
      </c>
      <c r="N905" s="32">
        <f>VLOOKUP($C905,'Four Factors - Home'!$B:$O,13,FALSE)/100</f>
        <v>0.127</v>
      </c>
      <c r="O905" s="32">
        <f>VLOOKUP($C905,'Four Factors - Home'!$B:$O,14,FALSE)/100</f>
        <v>0.24299999999999999</v>
      </c>
      <c r="P905" s="21">
        <f>VLOOKUP($C905,'Advanced - Home'!B:T,18,FALSE)</f>
        <v>102.87</v>
      </c>
      <c r="Q905" s="21">
        <f>(P905+'Advanced - Home'!$S$33)/2</f>
        <v>100.82284556720685</v>
      </c>
      <c r="R905" s="32">
        <f t="shared" ref="R905" si="8783">AVERAGE(H905,L904)</f>
        <v>0.4995</v>
      </c>
      <c r="S905" s="32">
        <f t="shared" ref="S905" si="8784">AVERAGE(I905,M904)</f>
        <v>0.29099999999999998</v>
      </c>
      <c r="T905" s="32">
        <f t="shared" ref="T905" si="8785">AVERAGE(J905,N904)</f>
        <v>0.15250000000000002</v>
      </c>
      <c r="U905" s="32">
        <f t="shared" ref="U905" si="8786">AVERAGE(K905,O904)</f>
        <v>0.22449999999999998</v>
      </c>
      <c r="V905" s="21">
        <f>Q905*Q904/'Advanced - Road'!$S$33</f>
        <v>99.873707927922055</v>
      </c>
      <c r="W905" s="21">
        <f t="shared" ref="W905" si="8787">W904</f>
        <v>99.875789921375997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</v>
      </c>
      <c r="I906" s="31">
        <f>VLOOKUP($C906,'Four Factors - Road'!$B:$O,8,FALSE)</f>
        <v>0.224</v>
      </c>
      <c r="J906" s="31">
        <f>VLOOKUP($C906,'Four Factors - Road'!$B:$O,9,FALSE)/100</f>
        <v>0.13400000000000001</v>
      </c>
      <c r="K906" s="31">
        <f>VLOOKUP($C906,'Four Factors - Road'!$B:$O,10,FALSE)/100</f>
        <v>0.253</v>
      </c>
      <c r="L906" s="31">
        <f>VLOOKUP($C906,'Four Factors - Road'!$B:$O,11,FALSE)/100</f>
        <v>0.5</v>
      </c>
      <c r="M906" s="31">
        <f>VLOOKUP($C906,'Four Factors - Road'!$B:$O,12,FALSE)</f>
        <v>0.29799999999999999</v>
      </c>
      <c r="N906" s="31">
        <f>VLOOKUP($C906,'Four Factors - Road'!$B:$O,13,FALSE)/100</f>
        <v>0.13900000000000001</v>
      </c>
      <c r="O906" s="31">
        <f>VLOOKUP($C906,'Four Factors - Road'!$B:$O,14,FALSE)/100</f>
        <v>0.245</v>
      </c>
      <c r="P906" s="17">
        <f>VLOOKUP($C906,'Advanced - Road'!B:T,18,FALSE)</f>
        <v>96.92</v>
      </c>
      <c r="Q906" s="17">
        <f>(P906+'Advanced - Road'!$S$33)/2</f>
        <v>97.849904671115354</v>
      </c>
      <c r="R906" s="31">
        <f t="shared" ref="R906" si="8791">AVERAGE(H906,L907)</f>
        <v>0.4945</v>
      </c>
      <c r="S906" s="31">
        <f t="shared" ref="S906" si="8792">AVERAGE(I906,M907)</f>
        <v>0.24049999999999999</v>
      </c>
      <c r="T906" s="31">
        <f t="shared" ref="T906" si="8793">AVERAGE(J906,N907)</f>
        <v>0.13550000000000001</v>
      </c>
      <c r="U906" s="31">
        <f t="shared" ref="U906" si="8794">AVERAGE(K906,O907)</f>
        <v>0.253</v>
      </c>
      <c r="V906" s="17">
        <f>Q906*Q907/'Advanced - Home'!$S$33</f>
        <v>98.29286809784081</v>
      </c>
      <c r="W906" s="17">
        <f t="shared" ref="W906" si="8795">AVERAGE(V906:V907)</f>
        <v>98.290819144413746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0.53100000000000003</v>
      </c>
      <c r="I907" s="31">
        <f>VLOOKUP($C907,'Four Factors - Home'!$B:$O,8,FALSE)</f>
        <v>0.26100000000000001</v>
      </c>
      <c r="J907" s="31">
        <f>VLOOKUP($C907,'Four Factors - Home'!$B:$O,9,FALSE)/100</f>
        <v>0.14000000000000001</v>
      </c>
      <c r="K907" s="31">
        <f>VLOOKUP($C907,'Four Factors - Home'!$B:$O,10,FALSE)/100</f>
        <v>0.22899999999999998</v>
      </c>
      <c r="L907" s="31">
        <f>VLOOKUP($C907,'Four Factors - Home'!$B:$O,11,FALSE)/100</f>
        <v>0.499</v>
      </c>
      <c r="M907" s="31">
        <f>VLOOKUP($C907,'Four Factors - Home'!$B:$O,12,FALSE)</f>
        <v>0.25700000000000001</v>
      </c>
      <c r="N907" s="31">
        <f>VLOOKUP($C907,'Four Factors - Home'!$B:$O,13,FALSE)/100</f>
        <v>0.13699999999999998</v>
      </c>
      <c r="O907" s="31">
        <f>VLOOKUP($C907,'Four Factors - Home'!$B:$O,14,FALSE)/100</f>
        <v>0.253</v>
      </c>
      <c r="P907" s="17">
        <f>VLOOKUP($C907,'Advanced - Home'!B:T,18,FALSE)</f>
        <v>99.67</v>
      </c>
      <c r="Q907" s="17">
        <f>(P907+'Advanced - Home'!$S$33)/2</f>
        <v>99.222845567206861</v>
      </c>
      <c r="R907" s="31">
        <f t="shared" ref="R907" si="8803">AVERAGE(H907,L906)</f>
        <v>0.51550000000000007</v>
      </c>
      <c r="S907" s="31">
        <f t="shared" ref="S907" si="8804">AVERAGE(I907,M906)</f>
        <v>0.27949999999999997</v>
      </c>
      <c r="T907" s="31">
        <f t="shared" ref="T907" si="8805">AVERAGE(J907,N906)</f>
        <v>0.13950000000000001</v>
      </c>
      <c r="U907" s="31">
        <f t="shared" ref="U907" si="8806">AVERAGE(K907,O906)</f>
        <v>0.23699999999999999</v>
      </c>
      <c r="V907" s="17">
        <f>Q907*Q906/'Advanced - Road'!$S$33</f>
        <v>98.288770190986668</v>
      </c>
      <c r="W907" s="17">
        <f t="shared" ref="W907" si="8807">W906</f>
        <v>98.290819144413746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</v>
      </c>
      <c r="I908" s="32">
        <f>VLOOKUP($C908,'Four Factors - Road'!$B:$O,8,FALSE)</f>
        <v>0.224</v>
      </c>
      <c r="J908" s="32">
        <f>VLOOKUP($C908,'Four Factors - Road'!$B:$O,9,FALSE)/100</f>
        <v>0.13400000000000001</v>
      </c>
      <c r="K908" s="32">
        <f>VLOOKUP($C908,'Four Factors - Road'!$B:$O,10,FALSE)/100</f>
        <v>0.253</v>
      </c>
      <c r="L908" s="32">
        <f>VLOOKUP($C908,'Four Factors - Road'!$B:$O,11,FALSE)/100</f>
        <v>0.5</v>
      </c>
      <c r="M908" s="32">
        <f>VLOOKUP($C908,'Four Factors - Road'!$B:$O,12,FALSE)</f>
        <v>0.29799999999999999</v>
      </c>
      <c r="N908" s="32">
        <f>VLOOKUP($C908,'Four Factors - Road'!$B:$O,13,FALSE)/100</f>
        <v>0.13900000000000001</v>
      </c>
      <c r="O908" s="32">
        <f>VLOOKUP($C908,'Four Factors - Road'!$B:$O,14,FALSE)/100</f>
        <v>0.245</v>
      </c>
      <c r="P908" s="21">
        <f>VLOOKUP($C908,'Advanced - Road'!B:T,18,FALSE)</f>
        <v>96.92</v>
      </c>
      <c r="Q908" s="21">
        <f>(P908+'Advanced - Road'!$S$33)/2</f>
        <v>97.849904671115354</v>
      </c>
      <c r="R908" s="32">
        <f t="shared" ref="R908" si="8811">AVERAGE(H908,L909)</f>
        <v>0.497</v>
      </c>
      <c r="S908" s="32">
        <f t="shared" ref="S908" si="8812">AVERAGE(I908,M909)</f>
        <v>0.21100000000000002</v>
      </c>
      <c r="T908" s="32">
        <f t="shared" ref="T908" si="8813">AVERAGE(J908,N909)</f>
        <v>0.13250000000000001</v>
      </c>
      <c r="U908" s="32">
        <f t="shared" ref="U908" si="8814">AVERAGE(K908,O909)</f>
        <v>0.22550000000000001</v>
      </c>
      <c r="V908" s="21">
        <f>Q908*Q909/'Advanced - Home'!$S$33</f>
        <v>97.609335201764253</v>
      </c>
      <c r="W908" s="21">
        <f t="shared" ref="W908" si="8815">AVERAGE(V908:V909)</f>
        <v>97.607300496848779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0.504</v>
      </c>
      <c r="I909" s="32">
        <f>VLOOKUP($C909,'Four Factors - Home'!$B:$O,8,FALSE)</f>
        <v>0.29599999999999999</v>
      </c>
      <c r="J909" s="32">
        <f>VLOOKUP($C909,'Four Factors - Home'!$B:$O,9,FALSE)/100</f>
        <v>0.114</v>
      </c>
      <c r="K909" s="32">
        <f>VLOOKUP($C909,'Four Factors - Home'!$B:$O,10,FALSE)/100</f>
        <v>0.20499999999999999</v>
      </c>
      <c r="L909" s="32">
        <f>VLOOKUP($C909,'Four Factors - Home'!$B:$O,11,FALSE)/100</f>
        <v>0.504</v>
      </c>
      <c r="M909" s="32">
        <f>VLOOKUP($C909,'Four Factors - Home'!$B:$O,12,FALSE)</f>
        <v>0.19800000000000001</v>
      </c>
      <c r="N909" s="32">
        <f>VLOOKUP($C909,'Four Factors - Home'!$B:$O,13,FALSE)/100</f>
        <v>0.13100000000000001</v>
      </c>
      <c r="O909" s="32">
        <f>VLOOKUP($C909,'Four Factors - Home'!$B:$O,14,FALSE)/100</f>
        <v>0.19800000000000001</v>
      </c>
      <c r="P909" s="21">
        <f>VLOOKUP($C909,'Advanced - Home'!B:T,18,FALSE)</f>
        <v>98.29</v>
      </c>
      <c r="Q909" s="21">
        <f>(P909+'Advanced - Home'!$S$33)/2</f>
        <v>98.532845567206863</v>
      </c>
      <c r="R909" s="32">
        <f t="shared" ref="R909" si="8823">AVERAGE(H909,L908)</f>
        <v>0.502</v>
      </c>
      <c r="S909" s="32">
        <f t="shared" ref="S909" si="8824">AVERAGE(I909,M908)</f>
        <v>0.29699999999999999</v>
      </c>
      <c r="T909" s="32">
        <f t="shared" ref="T909" si="8825">AVERAGE(J909,N908)</f>
        <v>0.1265</v>
      </c>
      <c r="U909" s="32">
        <f t="shared" ref="U909" si="8826">AVERAGE(K909,O908)</f>
        <v>0.22499999999999998</v>
      </c>
      <c r="V909" s="21">
        <f>Q909*Q908/'Advanced - Road'!$S$33</f>
        <v>97.605265791933292</v>
      </c>
      <c r="W909" s="21">
        <f t="shared" ref="W909" si="8827">W908</f>
        <v>97.607300496848779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</v>
      </c>
      <c r="I910" s="31">
        <f>VLOOKUP($C910,'Four Factors - Road'!$B:$O,8,FALSE)</f>
        <v>0.224</v>
      </c>
      <c r="J910" s="31">
        <f>VLOOKUP($C910,'Four Factors - Road'!$B:$O,9,FALSE)/100</f>
        <v>0.13400000000000001</v>
      </c>
      <c r="K910" s="31">
        <f>VLOOKUP($C910,'Four Factors - Road'!$B:$O,10,FALSE)/100</f>
        <v>0.253</v>
      </c>
      <c r="L910" s="31">
        <f>VLOOKUP($C910,'Four Factors - Road'!$B:$O,11,FALSE)/100</f>
        <v>0.5</v>
      </c>
      <c r="M910" s="31">
        <f>VLOOKUP($C910,'Four Factors - Road'!$B:$O,12,FALSE)</f>
        <v>0.29799999999999999</v>
      </c>
      <c r="N910" s="31">
        <f>VLOOKUP($C910,'Four Factors - Road'!$B:$O,13,FALSE)/100</f>
        <v>0.13900000000000001</v>
      </c>
      <c r="O910" s="31">
        <f>VLOOKUP($C910,'Four Factors - Road'!$B:$O,14,FALSE)/100</f>
        <v>0.245</v>
      </c>
      <c r="P910" s="17">
        <f>VLOOKUP($C910,'Advanced - Road'!B:T,18,FALSE)</f>
        <v>96.92</v>
      </c>
      <c r="Q910" s="17">
        <f>(P910+'Advanced - Road'!$S$33)/2</f>
        <v>97.849904671115354</v>
      </c>
      <c r="R910" s="31">
        <f t="shared" ref="R910" si="8831">AVERAGE(H910,L911)</f>
        <v>0.502</v>
      </c>
      <c r="S910" s="31">
        <f t="shared" ref="S910" si="8832">AVERAGE(I910,M911)</f>
        <v>0.22550000000000001</v>
      </c>
      <c r="T910" s="31">
        <f t="shared" ref="T910" si="8833">AVERAGE(J910,N911)</f>
        <v>0.13600000000000001</v>
      </c>
      <c r="U910" s="31">
        <f t="shared" ref="U910" si="8834">AVERAGE(K910,O911)</f>
        <v>0.23200000000000001</v>
      </c>
      <c r="V910" s="17">
        <f>Q910*Q911/'Advanced - Home'!$S$33</f>
        <v>97.2031779736608</v>
      </c>
      <c r="W910" s="17">
        <f t="shared" ref="W910" si="8835">AVERAGE(V910:V911)</f>
        <v>97.201151735252196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</v>
      </c>
      <c r="I911" s="31">
        <f>VLOOKUP($C911,'Four Factors - Home'!$B:$O,8,FALSE)</f>
        <v>0.27500000000000002</v>
      </c>
      <c r="J911" s="31">
        <f>VLOOKUP($C911,'Four Factors - Home'!$B:$O,9,FALSE)/100</f>
        <v>0.13100000000000001</v>
      </c>
      <c r="K911" s="31">
        <f>VLOOKUP($C911,'Four Factors - Home'!$B:$O,10,FALSE)/100</f>
        <v>0.28999999999999998</v>
      </c>
      <c r="L911" s="31">
        <f>VLOOKUP($C911,'Four Factors - Home'!$B:$O,11,FALSE)/100</f>
        <v>0.51400000000000001</v>
      </c>
      <c r="M911" s="31">
        <f>VLOOKUP($C911,'Four Factors - Home'!$B:$O,12,FALSE)</f>
        <v>0.22700000000000001</v>
      </c>
      <c r="N911" s="31">
        <f>VLOOKUP($C911,'Four Factors - Home'!$B:$O,13,FALSE)/100</f>
        <v>0.13800000000000001</v>
      </c>
      <c r="O911" s="31">
        <f>VLOOKUP($C911,'Four Factors - Home'!$B:$O,14,FALSE)/100</f>
        <v>0.21100000000000002</v>
      </c>
      <c r="P911" s="17">
        <f>VLOOKUP($C911,'Advanced - Home'!B:T,18,FALSE)</f>
        <v>97.47</v>
      </c>
      <c r="Q911" s="17">
        <f>(P911+'Advanced - Home'!$S$33)/2</f>
        <v>98.122845567206866</v>
      </c>
      <c r="R911" s="31">
        <f t="shared" ref="R911" si="8843">AVERAGE(H911,L910)</f>
        <v>0.48499999999999999</v>
      </c>
      <c r="S911" s="31">
        <f t="shared" ref="S911" si="8844">AVERAGE(I911,M910)</f>
        <v>0.28649999999999998</v>
      </c>
      <c r="T911" s="31">
        <f t="shared" ref="T911" si="8845">AVERAGE(J911,N910)</f>
        <v>0.13500000000000001</v>
      </c>
      <c r="U911" s="31">
        <f t="shared" ref="U911" si="8846">AVERAGE(K911,O910)</f>
        <v>0.26749999999999996</v>
      </c>
      <c r="V911" s="17">
        <f>Q911*Q910/'Advanced - Road'!$S$33</f>
        <v>97.199125496843592</v>
      </c>
      <c r="W911" s="17">
        <f t="shared" ref="W911" si="8847">W910</f>
        <v>97.201151735252196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</v>
      </c>
      <c r="I912" s="32">
        <f>VLOOKUP($C912,'Four Factors - Road'!$B:$O,8,FALSE)</f>
        <v>0.224</v>
      </c>
      <c r="J912" s="32">
        <f>VLOOKUP($C912,'Four Factors - Road'!$B:$O,9,FALSE)/100</f>
        <v>0.13400000000000001</v>
      </c>
      <c r="K912" s="32">
        <f>VLOOKUP($C912,'Four Factors - Road'!$B:$O,10,FALSE)/100</f>
        <v>0.253</v>
      </c>
      <c r="L912" s="32">
        <f>VLOOKUP($C912,'Four Factors - Road'!$B:$O,11,FALSE)/100</f>
        <v>0.5</v>
      </c>
      <c r="M912" s="32">
        <f>VLOOKUP($C912,'Four Factors - Road'!$B:$O,12,FALSE)</f>
        <v>0.29799999999999999</v>
      </c>
      <c r="N912" s="32">
        <f>VLOOKUP($C912,'Four Factors - Road'!$B:$O,13,FALSE)/100</f>
        <v>0.13900000000000001</v>
      </c>
      <c r="O912" s="32">
        <f>VLOOKUP($C912,'Four Factors - Road'!$B:$O,14,FALSE)/100</f>
        <v>0.245</v>
      </c>
      <c r="P912" s="21">
        <f>VLOOKUP($C912,'Advanced - Road'!B:T,18,FALSE)</f>
        <v>96.92</v>
      </c>
      <c r="Q912" s="21">
        <f>(P912+'Advanced - Road'!$S$33)/2</f>
        <v>97.849904671115354</v>
      </c>
      <c r="R912" s="32">
        <f t="shared" ref="R912" si="8851">AVERAGE(H912,L913)</f>
        <v>0.49299999999999999</v>
      </c>
      <c r="S912" s="32">
        <f t="shared" ref="S912" si="8852">AVERAGE(I912,M913)</f>
        <v>0.217</v>
      </c>
      <c r="T912" s="32">
        <f t="shared" ref="T912" si="8853">AVERAGE(J912,N913)</f>
        <v>0.13</v>
      </c>
      <c r="U912" s="32">
        <f t="shared" ref="U912" si="8854">AVERAGE(K912,O913)</f>
        <v>0.2445</v>
      </c>
      <c r="V912" s="21">
        <f>Q912*Q913/'Advanced - Home'!$S$33</f>
        <v>97.713351077254146</v>
      </c>
      <c r="W912" s="21">
        <f t="shared" ref="W912" si="8855">AVERAGE(V912:V913)</f>
        <v>97.711314204086904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0.55700000000000005</v>
      </c>
      <c r="I913" s="32">
        <f>VLOOKUP($C913,'Four Factors - Home'!$B:$O,8,FALSE)</f>
        <v>0.28000000000000003</v>
      </c>
      <c r="J913" s="32">
        <f>VLOOKUP($C913,'Four Factors - Home'!$B:$O,9,FALSE)/100</f>
        <v>0.13</v>
      </c>
      <c r="K913" s="32">
        <f>VLOOKUP($C913,'Four Factors - Home'!$B:$O,10,FALSE)/100</f>
        <v>0.23399999999999999</v>
      </c>
      <c r="L913" s="32">
        <f>VLOOKUP($C913,'Four Factors - Home'!$B:$O,11,FALSE)/100</f>
        <v>0.496</v>
      </c>
      <c r="M913" s="32">
        <f>VLOOKUP($C913,'Four Factors - Home'!$B:$O,12,FALSE)</f>
        <v>0.21</v>
      </c>
      <c r="N913" s="32">
        <f>VLOOKUP($C913,'Four Factors - Home'!$B:$O,13,FALSE)/100</f>
        <v>0.126</v>
      </c>
      <c r="O913" s="32">
        <f>VLOOKUP($C913,'Four Factors - Home'!$B:$O,14,FALSE)/100</f>
        <v>0.23600000000000002</v>
      </c>
      <c r="P913" s="21">
        <f>VLOOKUP($C913,'Advanced - Home'!B:T,18,FALSE)</f>
        <v>98.5</v>
      </c>
      <c r="Q913" s="21">
        <f>(P913+'Advanced - Home'!$S$33)/2</f>
        <v>98.637845567206853</v>
      </c>
      <c r="R913" s="32">
        <f t="shared" ref="R913" si="8863">AVERAGE(H913,L912)</f>
        <v>0.52849999999999997</v>
      </c>
      <c r="S913" s="32">
        <f t="shared" ref="S913" si="8864">AVERAGE(I913,M912)</f>
        <v>0.28900000000000003</v>
      </c>
      <c r="T913" s="32">
        <f t="shared" ref="T913" si="8865">AVERAGE(J913,N912)</f>
        <v>0.13450000000000001</v>
      </c>
      <c r="U913" s="32">
        <f t="shared" ref="U913" si="8866">AVERAGE(K913,O912)</f>
        <v>0.23949999999999999</v>
      </c>
      <c r="V913" s="21">
        <f>Q913*Q912/'Advanced - Road'!$S$33</f>
        <v>97.709277330919647</v>
      </c>
      <c r="W913" s="21">
        <f t="shared" ref="W913" si="8867">W912</f>
        <v>97.711314204086904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</v>
      </c>
      <c r="I914" s="31">
        <f>VLOOKUP($C914,'Four Factors - Road'!$B:$O,8,FALSE)</f>
        <v>0.224</v>
      </c>
      <c r="J914" s="31">
        <f>VLOOKUP($C914,'Four Factors - Road'!$B:$O,9,FALSE)/100</f>
        <v>0.13400000000000001</v>
      </c>
      <c r="K914" s="31">
        <f>VLOOKUP($C914,'Four Factors - Road'!$B:$O,10,FALSE)/100</f>
        <v>0.253</v>
      </c>
      <c r="L914" s="31">
        <f>VLOOKUP($C914,'Four Factors - Road'!$B:$O,11,FALSE)/100</f>
        <v>0.5</v>
      </c>
      <c r="M914" s="31">
        <f>VLOOKUP($C914,'Four Factors - Road'!$B:$O,12,FALSE)</f>
        <v>0.29799999999999999</v>
      </c>
      <c r="N914" s="31">
        <f>VLOOKUP($C914,'Four Factors - Road'!$B:$O,13,FALSE)/100</f>
        <v>0.13900000000000001</v>
      </c>
      <c r="O914" s="31">
        <f>VLOOKUP($C914,'Four Factors - Road'!$B:$O,14,FALSE)/100</f>
        <v>0.245</v>
      </c>
      <c r="P914" s="17">
        <f>VLOOKUP($C914,'Advanced - Road'!B:T,18,FALSE)</f>
        <v>96.92</v>
      </c>
      <c r="Q914" s="17">
        <f>(P914+'Advanced - Road'!$S$33)/2</f>
        <v>97.849904671115354</v>
      </c>
      <c r="R914" s="31">
        <f t="shared" ref="R914" si="8871">AVERAGE(H914,L915)</f>
        <v>0.4965</v>
      </c>
      <c r="S914" s="31">
        <f t="shared" ref="S914" si="8872">AVERAGE(I914,M915)</f>
        <v>0.2495</v>
      </c>
      <c r="T914" s="31">
        <f t="shared" ref="T914" si="8873">AVERAGE(J914,N915)</f>
        <v>0.14550000000000002</v>
      </c>
      <c r="U914" s="31">
        <f t="shared" ref="U914" si="8874">AVERAGE(K914,O915)</f>
        <v>0.23699999999999999</v>
      </c>
      <c r="V914" s="17">
        <f>Q914*Q915/'Advanced - Home'!$S$33</f>
        <v>95.484439459613199</v>
      </c>
      <c r="W914" s="17">
        <f t="shared" ref="W914" si="8875">AVERAGE(V914:V915)</f>
        <v>95.482449048983739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101</v>
      </c>
      <c r="Z914" s="19">
        <f t="shared" ref="Z914" si="8876">Y915-Y914</f>
        <v>3</v>
      </c>
      <c r="AA914" s="19">
        <f t="shared" ref="AA914" si="8877">Y914+Y915</f>
        <v>205</v>
      </c>
      <c r="AB914" s="4">
        <f t="shared" ref="AB914" si="8878">D914-Z914</f>
        <v>-3</v>
      </c>
      <c r="AC914" s="4">
        <f t="shared" ref="AC914" si="8879">AA914-E914</f>
        <v>205</v>
      </c>
      <c r="AD914" s="4">
        <f t="shared" si="8359"/>
        <v>101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0.51500000000000001</v>
      </c>
      <c r="I915" s="31">
        <f>VLOOKUP($C915,'Four Factors - Home'!$B:$O,8,FALSE)</f>
        <v>0.255</v>
      </c>
      <c r="J915" s="31">
        <f>VLOOKUP($C915,'Four Factors - Home'!$B:$O,9,FALSE)/100</f>
        <v>0.129</v>
      </c>
      <c r="K915" s="31">
        <f>VLOOKUP($C915,'Four Factors - Home'!$B:$O,10,FALSE)/100</f>
        <v>0.188</v>
      </c>
      <c r="L915" s="31">
        <f>VLOOKUP($C915,'Four Factors - Home'!$B:$O,11,FALSE)/100</f>
        <v>0.503</v>
      </c>
      <c r="M915" s="31">
        <f>VLOOKUP($C915,'Four Factors - Home'!$B:$O,12,FALSE)</f>
        <v>0.27500000000000002</v>
      </c>
      <c r="N915" s="31">
        <f>VLOOKUP($C915,'Four Factors - Home'!$B:$O,13,FALSE)/100</f>
        <v>0.157</v>
      </c>
      <c r="O915" s="31">
        <f>VLOOKUP($C915,'Four Factors - Home'!$B:$O,14,FALSE)/100</f>
        <v>0.221</v>
      </c>
      <c r="P915" s="17">
        <f>VLOOKUP($C915,'Advanced - Home'!B:T,18,FALSE)</f>
        <v>94</v>
      </c>
      <c r="Q915" s="17">
        <f>(P915+'Advanced - Home'!$S$33)/2</f>
        <v>96.387845567206853</v>
      </c>
      <c r="R915" s="31">
        <f t="shared" ref="R915" si="8883">AVERAGE(H915,L914)</f>
        <v>0.50750000000000006</v>
      </c>
      <c r="S915" s="31">
        <f t="shared" ref="S915" si="8884">AVERAGE(I915,M914)</f>
        <v>0.27649999999999997</v>
      </c>
      <c r="T915" s="31">
        <f t="shared" ref="T915" si="8885">AVERAGE(J915,N914)</f>
        <v>0.13400000000000001</v>
      </c>
      <c r="U915" s="31">
        <f t="shared" ref="U915" si="8886">AVERAGE(K915,O914)</f>
        <v>0.2165</v>
      </c>
      <c r="V915" s="17">
        <f>Q915*Q914/'Advanced - Road'!$S$33</f>
        <v>95.480458638354264</v>
      </c>
      <c r="W915" s="17">
        <f t="shared" ref="W915" si="8887">W914</f>
        <v>95.482449048983739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104</v>
      </c>
      <c r="Z915" s="19">
        <f t="shared" ref="Z915" si="8888">-Z914</f>
        <v>-3</v>
      </c>
      <c r="AA915" s="19">
        <f t="shared" ref="AA915" si="8889">AA914</f>
        <v>205</v>
      </c>
      <c r="AB915" s="4"/>
      <c r="AC915" s="4"/>
      <c r="AD915" s="4">
        <f t="shared" si="8359"/>
        <v>104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</v>
      </c>
      <c r="I916" s="32">
        <f>VLOOKUP($C916,'Four Factors - Road'!$B:$O,8,FALSE)</f>
        <v>0.224</v>
      </c>
      <c r="J916" s="32">
        <f>VLOOKUP($C916,'Four Factors - Road'!$B:$O,9,FALSE)/100</f>
        <v>0.13400000000000001</v>
      </c>
      <c r="K916" s="32">
        <f>VLOOKUP($C916,'Four Factors - Road'!$B:$O,10,FALSE)/100</f>
        <v>0.253</v>
      </c>
      <c r="L916" s="32">
        <f>VLOOKUP($C916,'Four Factors - Road'!$B:$O,11,FALSE)/100</f>
        <v>0.5</v>
      </c>
      <c r="M916" s="32">
        <f>VLOOKUP($C916,'Four Factors - Road'!$B:$O,12,FALSE)</f>
        <v>0.29799999999999999</v>
      </c>
      <c r="N916" s="32">
        <f>VLOOKUP($C916,'Four Factors - Road'!$B:$O,13,FALSE)/100</f>
        <v>0.13900000000000001</v>
      </c>
      <c r="O916" s="32">
        <f>VLOOKUP($C916,'Four Factors - Road'!$B:$O,14,FALSE)/100</f>
        <v>0.245</v>
      </c>
      <c r="P916" s="21">
        <f>VLOOKUP($C916,'Advanced - Road'!B:T,18,FALSE)</f>
        <v>96.92</v>
      </c>
      <c r="Q916" s="21">
        <f>(P916+'Advanced - Road'!$S$33)/2</f>
        <v>97.849904671115354</v>
      </c>
      <c r="R916" s="32">
        <f t="shared" ref="R916" si="8891">AVERAGE(H916,L917)</f>
        <v>0.51100000000000001</v>
      </c>
      <c r="S916" s="32">
        <f t="shared" ref="S916" si="8892">AVERAGE(I916,M917)</f>
        <v>0.23949999999999999</v>
      </c>
      <c r="T916" s="32">
        <f t="shared" ref="T916" si="8893">AVERAGE(J916,N917)</f>
        <v>0.126</v>
      </c>
      <c r="U916" s="32">
        <f t="shared" ref="U916" si="8894">AVERAGE(K916,O917)</f>
        <v>0.23200000000000001</v>
      </c>
      <c r="V916" s="21">
        <f>Q916*Q917/'Advanced - Home'!$S$33</f>
        <v>98.505852985748731</v>
      </c>
      <c r="W916" s="21">
        <f t="shared" ref="W916" si="8895">AVERAGE(V916:V917)</f>
        <v>98.503799592568043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0.54500000000000004</v>
      </c>
      <c r="I917" s="32">
        <f>VLOOKUP($C917,'Four Factors - Home'!$B:$O,8,FALSE)</f>
        <v>0.28699999999999998</v>
      </c>
      <c r="J917" s="32">
        <f>VLOOKUP($C917,'Four Factors - Home'!$B:$O,9,FALSE)/100</f>
        <v>0.14599999999999999</v>
      </c>
      <c r="K917" s="32">
        <f>VLOOKUP($C917,'Four Factors - Home'!$B:$O,10,FALSE)/100</f>
        <v>0.27399999999999997</v>
      </c>
      <c r="L917" s="32">
        <f>VLOOKUP($C917,'Four Factors - Home'!$B:$O,11,FALSE)/100</f>
        <v>0.53200000000000003</v>
      </c>
      <c r="M917" s="32">
        <f>VLOOKUP($C917,'Four Factors - Home'!$B:$O,12,FALSE)</f>
        <v>0.255</v>
      </c>
      <c r="N917" s="32">
        <f>VLOOKUP($C917,'Four Factors - Home'!$B:$O,13,FALSE)/100</f>
        <v>0.11800000000000001</v>
      </c>
      <c r="O917" s="32">
        <f>VLOOKUP($C917,'Four Factors - Home'!$B:$O,14,FALSE)/100</f>
        <v>0.21100000000000002</v>
      </c>
      <c r="P917" s="21">
        <f>VLOOKUP($C917,'Advanced - Home'!B:T,18,FALSE)</f>
        <v>100.1</v>
      </c>
      <c r="Q917" s="21">
        <f>(P917+'Advanced - Home'!$S$33)/2</f>
        <v>99.437845567206864</v>
      </c>
      <c r="R917" s="32">
        <f t="shared" ref="R917" si="8903">AVERAGE(H917,L916)</f>
        <v>0.52249999999999996</v>
      </c>
      <c r="S917" s="32">
        <f t="shared" ref="S917" si="8904">AVERAGE(I917,M916)</f>
        <v>0.29249999999999998</v>
      </c>
      <c r="T917" s="32">
        <f t="shared" ref="T917" si="8905">AVERAGE(J917,N916)</f>
        <v>0.14250000000000002</v>
      </c>
      <c r="U917" s="32">
        <f t="shared" ref="U917" si="8906">AVERAGE(K917,O916)</f>
        <v>0.25949999999999995</v>
      </c>
      <c r="V917" s="21">
        <f>Q917*Q916/'Advanced - Road'!$S$33</f>
        <v>98.50174619938737</v>
      </c>
      <c r="W917" s="21">
        <f t="shared" ref="W917" si="8907">W916</f>
        <v>98.503799592568043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</v>
      </c>
      <c r="I918" s="31">
        <f>VLOOKUP($C918,'Four Factors - Road'!$B:$O,8,FALSE)</f>
        <v>0.224</v>
      </c>
      <c r="J918" s="31">
        <f>VLOOKUP($C918,'Four Factors - Road'!$B:$O,9,FALSE)/100</f>
        <v>0.13400000000000001</v>
      </c>
      <c r="K918" s="31">
        <f>VLOOKUP($C918,'Four Factors - Road'!$B:$O,10,FALSE)/100</f>
        <v>0.253</v>
      </c>
      <c r="L918" s="31">
        <f>VLOOKUP($C918,'Four Factors - Road'!$B:$O,11,FALSE)/100</f>
        <v>0.5</v>
      </c>
      <c r="M918" s="31">
        <f>VLOOKUP($C918,'Four Factors - Road'!$B:$O,12,FALSE)</f>
        <v>0.29799999999999999</v>
      </c>
      <c r="N918" s="31">
        <f>VLOOKUP($C918,'Four Factors - Road'!$B:$O,13,FALSE)/100</f>
        <v>0.13900000000000001</v>
      </c>
      <c r="O918" s="31">
        <f>VLOOKUP($C918,'Four Factors - Road'!$B:$O,14,FALSE)/100</f>
        <v>0.245</v>
      </c>
      <c r="P918" s="17">
        <f>VLOOKUP($C918,'Advanced - Road'!B:T,18,FALSE)</f>
        <v>96.92</v>
      </c>
      <c r="Q918" s="17">
        <f>(P918+'Advanced - Road'!$S$33)/2</f>
        <v>97.849904671115354</v>
      </c>
      <c r="R918" s="31">
        <f t="shared" ref="R918" si="8911">AVERAGE(H918,L919)</f>
        <v>0.48949999999999999</v>
      </c>
      <c r="S918" s="31">
        <f t="shared" ref="S918" si="8912">AVERAGE(I918,M919)</f>
        <v>0.245</v>
      </c>
      <c r="T918" s="31">
        <f t="shared" ref="T918" si="8913">AVERAGE(J918,N919)</f>
        <v>0.13500000000000001</v>
      </c>
      <c r="U918" s="31">
        <f t="shared" ref="U918" si="8914">AVERAGE(K918,O919)</f>
        <v>0.2205</v>
      </c>
      <c r="V918" s="17">
        <f>Q918*Q919/'Advanced - Home'!$S$33</f>
        <v>97.460741093921527</v>
      </c>
      <c r="W918" s="17">
        <f t="shared" ref="W918" si="8915">AVERAGE(V918:V919)</f>
        <v>97.458709486508553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</v>
      </c>
      <c r="I919" s="31">
        <f>VLOOKUP($C919,'Four Factors - Home'!$B:$O,8,FALSE)</f>
        <v>0.22600000000000001</v>
      </c>
      <c r="J919" s="31">
        <f>VLOOKUP($C919,'Four Factors - Home'!$B:$O,9,FALSE)/100</f>
        <v>0.12</v>
      </c>
      <c r="K919" s="31">
        <f>VLOOKUP($C919,'Four Factors - Home'!$B:$O,10,FALSE)/100</f>
        <v>0.24100000000000002</v>
      </c>
      <c r="L919" s="31">
        <f>VLOOKUP($C919,'Four Factors - Home'!$B:$O,11,FALSE)/100</f>
        <v>0.48899999999999999</v>
      </c>
      <c r="M919" s="31">
        <f>VLOOKUP($C919,'Four Factors - Home'!$B:$O,12,FALSE)</f>
        <v>0.26600000000000001</v>
      </c>
      <c r="N919" s="31">
        <f>VLOOKUP($C919,'Four Factors - Home'!$B:$O,13,FALSE)/100</f>
        <v>0.13600000000000001</v>
      </c>
      <c r="O919" s="31">
        <f>VLOOKUP($C919,'Four Factors - Home'!$B:$O,14,FALSE)/100</f>
        <v>0.188</v>
      </c>
      <c r="P919" s="17">
        <f>VLOOKUP($C919,'Advanced - Home'!B:T,18,FALSE)</f>
        <v>97.99</v>
      </c>
      <c r="Q919" s="17">
        <f>(P919+'Advanced - Home'!$S$33)/2</f>
        <v>98.382845567206857</v>
      </c>
      <c r="R919" s="31">
        <f t="shared" ref="R919" si="8923">AVERAGE(H919,L918)</f>
        <v>0.5</v>
      </c>
      <c r="S919" s="31">
        <f t="shared" ref="S919" si="8924">AVERAGE(I919,M918)</f>
        <v>0.26200000000000001</v>
      </c>
      <c r="T919" s="31">
        <f t="shared" ref="T919" si="8925">AVERAGE(J919,N918)</f>
        <v>0.1295</v>
      </c>
      <c r="U919" s="31">
        <f t="shared" ref="U919" si="8926">AVERAGE(K919,O918)</f>
        <v>0.24299999999999999</v>
      </c>
      <c r="V919" s="17">
        <f>Q919*Q918/'Advanced - Road'!$S$33</f>
        <v>97.456677879095594</v>
      </c>
      <c r="W919" s="17">
        <f t="shared" ref="W919" si="8927">W918</f>
        <v>97.458709486508553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</v>
      </c>
      <c r="I920" s="32">
        <f>VLOOKUP($C920,'Four Factors - Road'!$B:$O,8,FALSE)</f>
        <v>0.224</v>
      </c>
      <c r="J920" s="32">
        <f>VLOOKUP($C920,'Four Factors - Road'!$B:$O,9,FALSE)/100</f>
        <v>0.13400000000000001</v>
      </c>
      <c r="K920" s="32">
        <f>VLOOKUP($C920,'Four Factors - Road'!$B:$O,10,FALSE)/100</f>
        <v>0.253</v>
      </c>
      <c r="L920" s="32">
        <f>VLOOKUP($C920,'Four Factors - Road'!$B:$O,11,FALSE)/100</f>
        <v>0.5</v>
      </c>
      <c r="M920" s="32">
        <f>VLOOKUP($C920,'Four Factors - Road'!$B:$O,12,FALSE)</f>
        <v>0.29799999999999999</v>
      </c>
      <c r="N920" s="32">
        <f>VLOOKUP($C920,'Four Factors - Road'!$B:$O,13,FALSE)/100</f>
        <v>0.13900000000000001</v>
      </c>
      <c r="O920" s="32">
        <f>VLOOKUP($C920,'Four Factors - Road'!$B:$O,14,FALSE)/100</f>
        <v>0.245</v>
      </c>
      <c r="P920" s="21">
        <f>VLOOKUP($C920,'Advanced - Road'!B:T,18,FALSE)</f>
        <v>96.92</v>
      </c>
      <c r="Q920" s="21">
        <f>(P920+'Advanced - Road'!$S$33)/2</f>
        <v>97.849904671115354</v>
      </c>
      <c r="R920" s="32">
        <f t="shared" ref="R920" si="8931">AVERAGE(H920,L921)</f>
        <v>0.48249999999999998</v>
      </c>
      <c r="S920" s="32">
        <f t="shared" ref="S920" si="8932">AVERAGE(I920,M921)</f>
        <v>0.23749999999999999</v>
      </c>
      <c r="T920" s="32">
        <f t="shared" ref="T920" si="8933">AVERAGE(J920,N921)</f>
        <v>0.13950000000000001</v>
      </c>
      <c r="U920" s="32">
        <f t="shared" ref="U920" si="8934">AVERAGE(K920,O921)</f>
        <v>0.2455</v>
      </c>
      <c r="V920" s="21">
        <f>Q920*Q921/'Advanced - Home'!$S$33</f>
        <v>99.694605848490568</v>
      </c>
      <c r="W920" s="21">
        <f t="shared" ref="W920" si="8935">AVERAGE(V920:V921)</f>
        <v>99.692527675289739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9</v>
      </c>
      <c r="AA920" s="23">
        <f t="shared" ref="AA920" si="8937">Y920+Y921</f>
        <v>217</v>
      </c>
      <c r="AB920" s="22">
        <f t="shared" ref="AB920" si="8938">D920-Z920</f>
        <v>-9</v>
      </c>
      <c r="AC920" s="22">
        <f t="shared" ref="AC920" si="8939">AA920-E920</f>
        <v>217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0.58599999999999997</v>
      </c>
      <c r="I921" s="32">
        <f>VLOOKUP($C921,'Four Factors - Home'!$B:$O,8,FALSE)</f>
        <v>0.255</v>
      </c>
      <c r="J921" s="32">
        <f>VLOOKUP($C921,'Four Factors - Home'!$B:$O,9,FALSE)/100</f>
        <v>0.14300000000000002</v>
      </c>
      <c r="K921" s="32">
        <f>VLOOKUP($C921,'Four Factors - Home'!$B:$O,10,FALSE)/100</f>
        <v>0.22600000000000001</v>
      </c>
      <c r="L921" s="32">
        <f>VLOOKUP($C921,'Four Factors - Home'!$B:$O,11,FALSE)/100</f>
        <v>0.47499999999999998</v>
      </c>
      <c r="M921" s="32">
        <f>VLOOKUP($C921,'Four Factors - Home'!$B:$O,12,FALSE)</f>
        <v>0.251</v>
      </c>
      <c r="N921" s="32">
        <f>VLOOKUP($C921,'Four Factors - Home'!$B:$O,13,FALSE)/100</f>
        <v>0.14499999999999999</v>
      </c>
      <c r="O921" s="32">
        <f>VLOOKUP($C921,'Four Factors - Home'!$B:$O,14,FALSE)/100</f>
        <v>0.23800000000000002</v>
      </c>
      <c r="P921" s="21">
        <f>VLOOKUP($C921,'Advanced - Home'!B:T,18,FALSE)</f>
        <v>102.5</v>
      </c>
      <c r="Q921" s="21">
        <f>(P921+'Advanced - Home'!$S$33)/2</f>
        <v>100.63784556720685</v>
      </c>
      <c r="R921" s="32">
        <f t="shared" ref="R921" si="8943">AVERAGE(H921,L920)</f>
        <v>0.54299999999999993</v>
      </c>
      <c r="S921" s="32">
        <f t="shared" ref="S921" si="8944">AVERAGE(I921,M920)</f>
        <v>0.27649999999999997</v>
      </c>
      <c r="T921" s="32">
        <f t="shared" ref="T921" si="8945">AVERAGE(J921,N920)</f>
        <v>0.14100000000000001</v>
      </c>
      <c r="U921" s="32">
        <f t="shared" ref="U921" si="8946">AVERAGE(K921,O920)</f>
        <v>0.23549999999999999</v>
      </c>
      <c r="V921" s="21">
        <f>Q921*Q920/'Advanced - Road'!$S$33</f>
        <v>99.69044950208891</v>
      </c>
      <c r="W921" s="21">
        <f t="shared" ref="W921" si="8947">W920</f>
        <v>99.692527675289739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113</v>
      </c>
      <c r="Z921" s="23">
        <f t="shared" ref="Z921" si="8948">-Z920</f>
        <v>-9</v>
      </c>
      <c r="AA921" s="23">
        <f t="shared" ref="AA921" si="8949">AA920</f>
        <v>217</v>
      </c>
      <c r="AB921" s="22"/>
      <c r="AC921" s="22"/>
      <c r="AD921" s="22">
        <f t="shared" si="8359"/>
        <v>113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</v>
      </c>
      <c r="I922" s="31">
        <f>VLOOKUP($C922,'Four Factors - Road'!$B:$O,8,FALSE)</f>
        <v>0.224</v>
      </c>
      <c r="J922" s="31">
        <f>VLOOKUP($C922,'Four Factors - Road'!$B:$O,9,FALSE)/100</f>
        <v>0.13400000000000001</v>
      </c>
      <c r="K922" s="31">
        <f>VLOOKUP($C922,'Four Factors - Road'!$B:$O,10,FALSE)/100</f>
        <v>0.253</v>
      </c>
      <c r="L922" s="31">
        <f>VLOOKUP($C922,'Four Factors - Road'!$B:$O,11,FALSE)/100</f>
        <v>0.5</v>
      </c>
      <c r="M922" s="31">
        <f>VLOOKUP($C922,'Four Factors - Road'!$B:$O,12,FALSE)</f>
        <v>0.29799999999999999</v>
      </c>
      <c r="N922" s="31">
        <f>VLOOKUP($C922,'Four Factors - Road'!$B:$O,13,FALSE)/100</f>
        <v>0.13900000000000001</v>
      </c>
      <c r="O922" s="31">
        <f>VLOOKUP($C922,'Four Factors - Road'!$B:$O,14,FALSE)/100</f>
        <v>0.245</v>
      </c>
      <c r="P922" s="17">
        <f>VLOOKUP($C922,'Advanced - Road'!B:T,18,FALSE)</f>
        <v>96.92</v>
      </c>
      <c r="Q922" s="17">
        <f>(P922+'Advanced - Road'!$S$33)/2</f>
        <v>97.849904671115354</v>
      </c>
      <c r="R922" s="31">
        <f t="shared" ref="R922" si="8951">AVERAGE(H922,L923)</f>
        <v>0.50249999999999995</v>
      </c>
      <c r="S922" s="31">
        <f t="shared" ref="S922" si="8952">AVERAGE(I922,M923)</f>
        <v>0.23049999999999998</v>
      </c>
      <c r="T922" s="31">
        <f t="shared" ref="T922" si="8953">AVERAGE(J922,N923)</f>
        <v>0.14350000000000002</v>
      </c>
      <c r="U922" s="31">
        <f t="shared" ref="U922" si="8954">AVERAGE(K922,O923)</f>
        <v>0.2475</v>
      </c>
      <c r="V922" s="17">
        <f>Q922*Q923/'Advanced - Home'!$S$33</f>
        <v>99.679746437706299</v>
      </c>
      <c r="W922" s="17">
        <f t="shared" ref="W922" si="8955">AVERAGE(V922:V923)</f>
        <v>99.677668574255719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0.54700000000000004</v>
      </c>
      <c r="I923" s="31">
        <f>VLOOKUP($C923,'Four Factors - Home'!$B:$O,8,FALSE)</f>
        <v>0.316</v>
      </c>
      <c r="J923" s="31">
        <f>VLOOKUP($C923,'Four Factors - Home'!$B:$O,9,FALSE)/100</f>
        <v>0.13500000000000001</v>
      </c>
      <c r="K923" s="31">
        <f>VLOOKUP($C923,'Four Factors - Home'!$B:$O,10,FALSE)/100</f>
        <v>0.253</v>
      </c>
      <c r="L923" s="31">
        <f>VLOOKUP($C923,'Four Factors - Home'!$B:$O,11,FALSE)/100</f>
        <v>0.51500000000000001</v>
      </c>
      <c r="M923" s="31">
        <f>VLOOKUP($C923,'Four Factors - Home'!$B:$O,12,FALSE)</f>
        <v>0.23699999999999999</v>
      </c>
      <c r="N923" s="31">
        <f>VLOOKUP($C923,'Four Factors - Home'!$B:$O,13,FALSE)/100</f>
        <v>0.153</v>
      </c>
      <c r="O923" s="31">
        <f>VLOOKUP($C923,'Four Factors - Home'!$B:$O,14,FALSE)/100</f>
        <v>0.24199999999999999</v>
      </c>
      <c r="P923" s="17">
        <f>VLOOKUP($C923,'Advanced - Home'!B:T,18,FALSE)</f>
        <v>102.47</v>
      </c>
      <c r="Q923" s="17">
        <f>(P923+'Advanced - Home'!$S$33)/2</f>
        <v>100.62284556720687</v>
      </c>
      <c r="R923" s="31">
        <f t="shared" ref="R923" si="8963">AVERAGE(H923,L922)</f>
        <v>0.52350000000000008</v>
      </c>
      <c r="S923" s="31">
        <f t="shared" ref="S923" si="8964">AVERAGE(I923,M922)</f>
        <v>0.307</v>
      </c>
      <c r="T923" s="31">
        <f t="shared" ref="T923" si="8965">AVERAGE(J923,N922)</f>
        <v>0.13700000000000001</v>
      </c>
      <c r="U923" s="31">
        <f t="shared" ref="U923" si="8966">AVERAGE(K923,O922)</f>
        <v>0.249</v>
      </c>
      <c r="V923" s="17">
        <f>Q923*Q922/'Advanced - Road'!$S$33</f>
        <v>99.675590710805139</v>
      </c>
      <c r="W923" s="17">
        <f t="shared" ref="W923" si="8967">W922</f>
        <v>99.677668574255719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</v>
      </c>
      <c r="I924" s="32">
        <f>VLOOKUP($C924,'Four Factors - Road'!$B:$O,8,FALSE)</f>
        <v>0.224</v>
      </c>
      <c r="J924" s="32">
        <f>VLOOKUP($C924,'Four Factors - Road'!$B:$O,9,FALSE)/100</f>
        <v>0.13400000000000001</v>
      </c>
      <c r="K924" s="32">
        <f>VLOOKUP($C924,'Four Factors - Road'!$B:$O,10,FALSE)/100</f>
        <v>0.253</v>
      </c>
      <c r="L924" s="32">
        <f>VLOOKUP($C924,'Four Factors - Road'!$B:$O,11,FALSE)/100</f>
        <v>0.5</v>
      </c>
      <c r="M924" s="32">
        <f>VLOOKUP($C924,'Four Factors - Road'!$B:$O,12,FALSE)</f>
        <v>0.29799999999999999</v>
      </c>
      <c r="N924" s="32">
        <f>VLOOKUP($C924,'Four Factors - Road'!$B:$O,13,FALSE)/100</f>
        <v>0.13900000000000001</v>
      </c>
      <c r="O924" s="32">
        <f>VLOOKUP($C924,'Four Factors - Road'!$B:$O,14,FALSE)/100</f>
        <v>0.245</v>
      </c>
      <c r="P924" s="21">
        <f>VLOOKUP($C924,'Advanced - Road'!B:T,18,FALSE)</f>
        <v>96.92</v>
      </c>
      <c r="Q924" s="21">
        <f>(P924+'Advanced - Road'!$S$33)/2</f>
        <v>97.849904671115354</v>
      </c>
      <c r="R924" s="32">
        <f t="shared" ref="R924" si="8971">AVERAGE(H924,L925)</f>
        <v>0.49149999999999999</v>
      </c>
      <c r="S924" s="32">
        <f t="shared" ref="S924" si="8972">AVERAGE(I924,M925)</f>
        <v>0.248</v>
      </c>
      <c r="T924" s="32">
        <f t="shared" ref="T924" si="8973">AVERAGE(J924,N925)</f>
        <v>0.14000000000000001</v>
      </c>
      <c r="U924" s="32">
        <f t="shared" ref="U924" si="8974">AVERAGE(K924,O925)</f>
        <v>0.246</v>
      </c>
      <c r="V924" s="21">
        <f>Q924*Q925/'Advanced - Home'!$S$33</f>
        <v>97.51027246320244</v>
      </c>
      <c r="W924" s="21">
        <f t="shared" ref="W924" si="8975">AVERAGE(V924:V925)</f>
        <v>97.508239823288633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0.52500000000000002</v>
      </c>
      <c r="I925" s="32">
        <f>VLOOKUP($C925,'Four Factors - Home'!$B:$O,8,FALSE)</f>
        <v>0.251</v>
      </c>
      <c r="J925" s="32">
        <f>VLOOKUP($C925,'Four Factors - Home'!$B:$O,9,FALSE)/100</f>
        <v>0.129</v>
      </c>
      <c r="K925" s="32">
        <f>VLOOKUP($C925,'Four Factors - Home'!$B:$O,10,FALSE)/100</f>
        <v>0.19699999999999998</v>
      </c>
      <c r="L925" s="32">
        <f>VLOOKUP($C925,'Four Factors - Home'!$B:$O,11,FALSE)/100</f>
        <v>0.49299999999999999</v>
      </c>
      <c r="M925" s="32">
        <f>VLOOKUP($C925,'Four Factors - Home'!$B:$O,12,FALSE)</f>
        <v>0.27200000000000002</v>
      </c>
      <c r="N925" s="32">
        <f>VLOOKUP($C925,'Four Factors - Home'!$B:$O,13,FALSE)/100</f>
        <v>0.14599999999999999</v>
      </c>
      <c r="O925" s="32">
        <f>VLOOKUP($C925,'Four Factors - Home'!$B:$O,14,FALSE)/100</f>
        <v>0.23899999999999999</v>
      </c>
      <c r="P925" s="21">
        <f>VLOOKUP($C925,'Advanced - Home'!B:T,18,FALSE)</f>
        <v>98.09</v>
      </c>
      <c r="Q925" s="21">
        <f>(P925+'Advanced - Home'!$S$33)/2</f>
        <v>98.432845567206869</v>
      </c>
      <c r="R925" s="32">
        <f t="shared" ref="R925" si="8983">AVERAGE(H925,L924)</f>
        <v>0.51249999999999996</v>
      </c>
      <c r="S925" s="32">
        <f t="shared" ref="S925" si="8984">AVERAGE(I925,M924)</f>
        <v>0.27449999999999997</v>
      </c>
      <c r="T925" s="32">
        <f t="shared" ref="T925" si="8985">AVERAGE(J925,N924)</f>
        <v>0.13400000000000001</v>
      </c>
      <c r="U925" s="32">
        <f t="shared" ref="U925" si="8986">AVERAGE(K925,O924)</f>
        <v>0.22099999999999997</v>
      </c>
      <c r="V925" s="21">
        <f>Q925*Q924/'Advanced - Road'!$S$33</f>
        <v>97.506207183374826</v>
      </c>
      <c r="W925" s="21">
        <f t="shared" ref="W925" si="8987">W924</f>
        <v>97.508239823288633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</v>
      </c>
      <c r="I926" s="31">
        <f>VLOOKUP($C926,'Four Factors - Road'!$B:$O,8,FALSE)</f>
        <v>0.224</v>
      </c>
      <c r="J926" s="31">
        <f>VLOOKUP($C926,'Four Factors - Road'!$B:$O,9,FALSE)/100</f>
        <v>0.13400000000000001</v>
      </c>
      <c r="K926" s="31">
        <f>VLOOKUP($C926,'Four Factors - Road'!$B:$O,10,FALSE)/100</f>
        <v>0.253</v>
      </c>
      <c r="L926" s="31">
        <f>VLOOKUP($C926,'Four Factors - Road'!$B:$O,11,FALSE)/100</f>
        <v>0.5</v>
      </c>
      <c r="M926" s="31">
        <f>VLOOKUP($C926,'Four Factors - Road'!$B:$O,12,FALSE)</f>
        <v>0.29799999999999999</v>
      </c>
      <c r="N926" s="31">
        <f>VLOOKUP($C926,'Four Factors - Road'!$B:$O,13,FALSE)/100</f>
        <v>0.13900000000000001</v>
      </c>
      <c r="O926" s="31">
        <f>VLOOKUP($C926,'Four Factors - Road'!$B:$O,14,FALSE)/100</f>
        <v>0.245</v>
      </c>
      <c r="P926" s="17">
        <f>VLOOKUP($C926,'Advanced - Road'!B:T,18,FALSE)</f>
        <v>96.92</v>
      </c>
      <c r="Q926" s="17">
        <f>(P926+'Advanced - Road'!$S$33)/2</f>
        <v>97.849904671115354</v>
      </c>
      <c r="R926" s="31">
        <f t="shared" ref="R926" si="8991">AVERAGE(H926,L927)</f>
        <v>0.48850000000000005</v>
      </c>
      <c r="S926" s="31">
        <f t="shared" ref="S926" si="8992">AVERAGE(I926,M927)</f>
        <v>0.2505</v>
      </c>
      <c r="T926" s="31">
        <f t="shared" ref="T926" si="8993">AVERAGE(J926,N927)</f>
        <v>0.14050000000000001</v>
      </c>
      <c r="U926" s="31">
        <f t="shared" ref="U926" si="8994">AVERAGE(K926,O927)</f>
        <v>0.24399999999999999</v>
      </c>
      <c r="V926" s="17">
        <f>Q926*Q927/'Advanced - Home'!$S$33</f>
        <v>97.648960297188978</v>
      </c>
      <c r="W926" s="17">
        <f t="shared" ref="W926" si="8995">AVERAGE(V926:V927)</f>
        <v>97.646924766272832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0.31</v>
      </c>
      <c r="J927" s="31">
        <f>VLOOKUP($C927,'Four Factors - Home'!$B:$O,9,FALSE)/100</f>
        <v>0.13600000000000001</v>
      </c>
      <c r="K927" s="31">
        <f>VLOOKUP($C927,'Four Factors - Home'!$B:$O,10,FALSE)/100</f>
        <v>0.21600000000000003</v>
      </c>
      <c r="L927" s="31">
        <f>VLOOKUP($C927,'Four Factors - Home'!$B:$O,11,FALSE)/100</f>
        <v>0.48700000000000004</v>
      </c>
      <c r="M927" s="31">
        <f>VLOOKUP($C927,'Four Factors - Home'!$B:$O,12,FALSE)</f>
        <v>0.27700000000000002</v>
      </c>
      <c r="N927" s="31">
        <f>VLOOKUP($C927,'Four Factors - Home'!$B:$O,13,FALSE)/100</f>
        <v>0.14699999999999999</v>
      </c>
      <c r="O927" s="31">
        <f>VLOOKUP($C927,'Four Factors - Home'!$B:$O,14,FALSE)/100</f>
        <v>0.23499999999999999</v>
      </c>
      <c r="P927" s="17">
        <f>VLOOKUP($C927,'Advanced - Home'!B:T,18,FALSE)</f>
        <v>98.37</v>
      </c>
      <c r="Q927" s="17">
        <f>(P927+'Advanced - Home'!$S$33)/2</f>
        <v>98.572845567206855</v>
      </c>
      <c r="R927" s="31">
        <f t="shared" ref="R927" si="9005">AVERAGE(H927,L926)</f>
        <v>0.52</v>
      </c>
      <c r="S927" s="31">
        <f t="shared" ref="S927" si="9006">AVERAGE(I927,M926)</f>
        <v>0.30399999999999999</v>
      </c>
      <c r="T927" s="31">
        <f t="shared" ref="T927" si="9007">AVERAGE(J927,N926)</f>
        <v>0.13750000000000001</v>
      </c>
      <c r="U927" s="31">
        <f t="shared" ref="U927" si="9008">AVERAGE(K927,O926)</f>
        <v>0.23050000000000001</v>
      </c>
      <c r="V927" s="17">
        <f>Q927*Q926/'Advanced - Road'!$S$33</f>
        <v>97.644889235356672</v>
      </c>
      <c r="W927" s="17">
        <f t="shared" ref="W927" si="9009">W926</f>
        <v>97.646924766272832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</v>
      </c>
      <c r="I928" s="32">
        <f>VLOOKUP($C928,'Four Factors - Road'!$B:$O,8,FALSE)</f>
        <v>0.224</v>
      </c>
      <c r="J928" s="32">
        <f>VLOOKUP($C928,'Four Factors - Road'!$B:$O,9,FALSE)/100</f>
        <v>0.13400000000000001</v>
      </c>
      <c r="K928" s="32">
        <f>VLOOKUP($C928,'Four Factors - Road'!$B:$O,10,FALSE)/100</f>
        <v>0.253</v>
      </c>
      <c r="L928" s="32">
        <f>VLOOKUP($C928,'Four Factors - Road'!$B:$O,11,FALSE)/100</f>
        <v>0.5</v>
      </c>
      <c r="M928" s="32">
        <f>VLOOKUP($C928,'Four Factors - Road'!$B:$O,12,FALSE)</f>
        <v>0.29799999999999999</v>
      </c>
      <c r="N928" s="32">
        <f>VLOOKUP($C928,'Four Factors - Road'!$B:$O,13,FALSE)/100</f>
        <v>0.13900000000000001</v>
      </c>
      <c r="O928" s="32">
        <f>VLOOKUP($C928,'Four Factors - Road'!$B:$O,14,FALSE)/100</f>
        <v>0.245</v>
      </c>
      <c r="P928" s="21">
        <f>VLOOKUP($C928,'Advanced - Road'!B:T,18,FALSE)</f>
        <v>96.92</v>
      </c>
      <c r="Q928" s="21">
        <f>(P928+'Advanced - Road'!$S$33)/2</f>
        <v>97.849904671115354</v>
      </c>
      <c r="R928" s="32">
        <f t="shared" ref="R928" si="9013">AVERAGE(H928,L929)</f>
        <v>0.51249999999999996</v>
      </c>
      <c r="S928" s="32">
        <f t="shared" ref="S928" si="9014">AVERAGE(I928,M929)</f>
        <v>0.2505</v>
      </c>
      <c r="T928" s="32">
        <f t="shared" ref="T928" si="9015">AVERAGE(J928,N929)</f>
        <v>0.13850000000000001</v>
      </c>
      <c r="U928" s="32">
        <f t="shared" ref="U928" si="9016">AVERAGE(K928,O929)</f>
        <v>0.24249999999999999</v>
      </c>
      <c r="V928" s="21">
        <f>Q928*Q929/'Advanced - Home'!$S$33</f>
        <v>98.659400230519552</v>
      </c>
      <c r="W928" s="21">
        <f t="shared" ref="W928" si="9017">AVERAGE(V928:V929)</f>
        <v>98.657343636586262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0.51800000000000002</v>
      </c>
      <c r="I929" s="32">
        <f>VLOOKUP($C929,'Four Factors - Home'!$B:$O,8,FALSE)</f>
        <v>0.26300000000000001</v>
      </c>
      <c r="J929" s="32">
        <f>VLOOKUP($C929,'Four Factors - Home'!$B:$O,9,FALSE)/100</f>
        <v>0.14499999999999999</v>
      </c>
      <c r="K929" s="32">
        <f>VLOOKUP($C929,'Four Factors - Home'!$B:$O,10,FALSE)/100</f>
        <v>0.26100000000000001</v>
      </c>
      <c r="L929" s="32">
        <f>VLOOKUP($C929,'Four Factors - Home'!$B:$O,11,FALSE)/100</f>
        <v>0.53500000000000003</v>
      </c>
      <c r="M929" s="32">
        <f>VLOOKUP($C929,'Four Factors - Home'!$B:$O,12,FALSE)</f>
        <v>0.27700000000000002</v>
      </c>
      <c r="N929" s="32">
        <f>VLOOKUP($C929,'Four Factors - Home'!$B:$O,13,FALSE)/100</f>
        <v>0.14300000000000002</v>
      </c>
      <c r="O929" s="32">
        <f>VLOOKUP($C929,'Four Factors - Home'!$B:$O,14,FALSE)/100</f>
        <v>0.23199999999999998</v>
      </c>
      <c r="P929" s="21">
        <f>VLOOKUP($C929,'Advanced - Home'!B:T,18,FALSE)</f>
        <v>100.41</v>
      </c>
      <c r="Q929" s="21">
        <f>(P929+'Advanced - Home'!$S$33)/2</f>
        <v>99.592845567206865</v>
      </c>
      <c r="R929" s="32">
        <f t="shared" ref="R929" si="9025">AVERAGE(H929,L928)</f>
        <v>0.50900000000000001</v>
      </c>
      <c r="S929" s="32">
        <f t="shared" ref="S929" si="9026">AVERAGE(I929,M928)</f>
        <v>0.28049999999999997</v>
      </c>
      <c r="T929" s="32">
        <f t="shared" ref="T929" si="9027">AVERAGE(J929,N928)</f>
        <v>0.14200000000000002</v>
      </c>
      <c r="U929" s="32">
        <f t="shared" ref="U929" si="9028">AVERAGE(K929,O928)</f>
        <v>0.253</v>
      </c>
      <c r="V929" s="21">
        <f>Q929*Q928/'Advanced - Road'!$S$33</f>
        <v>98.655287042652972</v>
      </c>
      <c r="W929" s="21">
        <f t="shared" ref="W929" si="9029">W928</f>
        <v>98.657343636586262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</v>
      </c>
      <c r="I930" s="31">
        <f>VLOOKUP($C930,'Four Factors - Road'!$B:$O,8,FALSE)</f>
        <v>0.224</v>
      </c>
      <c r="J930" s="31">
        <f>VLOOKUP($C930,'Four Factors - Road'!$B:$O,9,FALSE)/100</f>
        <v>0.13400000000000001</v>
      </c>
      <c r="K930" s="31">
        <f>VLOOKUP($C930,'Four Factors - Road'!$B:$O,10,FALSE)/100</f>
        <v>0.253</v>
      </c>
      <c r="L930" s="31">
        <f>VLOOKUP($C930,'Four Factors - Road'!$B:$O,11,FALSE)/100</f>
        <v>0.5</v>
      </c>
      <c r="M930" s="31">
        <f>VLOOKUP($C930,'Four Factors - Road'!$B:$O,12,FALSE)</f>
        <v>0.29799999999999999</v>
      </c>
      <c r="N930" s="31">
        <f>VLOOKUP($C930,'Four Factors - Road'!$B:$O,13,FALSE)/100</f>
        <v>0.13900000000000001</v>
      </c>
      <c r="O930" s="31">
        <f>VLOOKUP($C930,'Four Factors - Road'!$B:$O,14,FALSE)/100</f>
        <v>0.245</v>
      </c>
      <c r="P930" s="17">
        <f>VLOOKUP($C930,'Advanced - Road'!B:T,18,FALSE)</f>
        <v>96.92</v>
      </c>
      <c r="Q930" s="17">
        <f>(P930+'Advanced - Road'!$S$33)/2</f>
        <v>97.849904671115354</v>
      </c>
      <c r="R930" s="31">
        <f t="shared" ref="R930" si="9033">AVERAGE(H930,L931)</f>
        <v>0.49049999999999999</v>
      </c>
      <c r="S930" s="31">
        <f t="shared" ref="S930" si="9034">AVERAGE(I930,M931)</f>
        <v>0.28899999999999998</v>
      </c>
      <c r="T930" s="31">
        <f t="shared" ref="T930" si="9035">AVERAGE(J930,N931)</f>
        <v>0.14400000000000002</v>
      </c>
      <c r="U930" s="31">
        <f t="shared" ref="U930" si="9036">AVERAGE(K930,O931)</f>
        <v>0.23249999999999998</v>
      </c>
      <c r="V930" s="17">
        <f>Q930*Q931/'Advanced - Home'!$S$33</f>
        <v>96.351238422029127</v>
      </c>
      <c r="W930" s="17">
        <f t="shared" ref="W930" si="9037">AVERAGE(V930:V931)</f>
        <v>96.349229942634963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0.47299999999999998</v>
      </c>
      <c r="I931" s="31">
        <f>VLOOKUP($C931,'Four Factors - Home'!$B:$O,8,FALSE)</f>
        <v>0.30299999999999999</v>
      </c>
      <c r="J931" s="31">
        <f>VLOOKUP($C931,'Four Factors - Home'!$B:$O,9,FALSE)/100</f>
        <v>0.14000000000000001</v>
      </c>
      <c r="K931" s="31">
        <f>VLOOKUP($C931,'Four Factors - Home'!$B:$O,10,FALSE)/100</f>
        <v>0.26500000000000001</v>
      </c>
      <c r="L931" s="31">
        <f>VLOOKUP($C931,'Four Factors - Home'!$B:$O,11,FALSE)/100</f>
        <v>0.49099999999999999</v>
      </c>
      <c r="M931" s="31">
        <f>VLOOKUP($C931,'Four Factors - Home'!$B:$O,12,FALSE)</f>
        <v>0.35399999999999998</v>
      </c>
      <c r="N931" s="31">
        <f>VLOOKUP($C931,'Four Factors - Home'!$B:$O,13,FALSE)/100</f>
        <v>0.154</v>
      </c>
      <c r="O931" s="31">
        <f>VLOOKUP($C931,'Four Factors - Home'!$B:$O,14,FALSE)/100</f>
        <v>0.21199999999999999</v>
      </c>
      <c r="P931" s="17">
        <f>VLOOKUP($C931,'Advanced - Home'!B:T,18,FALSE)</f>
        <v>95.75</v>
      </c>
      <c r="Q931" s="17">
        <f>(P931+'Advanced - Home'!$S$33)/2</f>
        <v>97.262845567206853</v>
      </c>
      <c r="R931" s="31">
        <f t="shared" ref="R931" si="9045">AVERAGE(H931,L930)</f>
        <v>0.48649999999999999</v>
      </c>
      <c r="S931" s="31">
        <f t="shared" ref="S931" si="9046">AVERAGE(I931,M930)</f>
        <v>0.30049999999999999</v>
      </c>
      <c r="T931" s="31">
        <f t="shared" ref="T931" si="9047">AVERAGE(J931,N930)</f>
        <v>0.13950000000000001</v>
      </c>
      <c r="U931" s="31">
        <f t="shared" ref="U931" si="9048">AVERAGE(K931,O930)</f>
        <v>0.255</v>
      </c>
      <c r="V931" s="17">
        <f>Q931*Q930/'Advanced - Road'!$S$33</f>
        <v>96.3472214632408</v>
      </c>
      <c r="W931" s="17">
        <f t="shared" ref="W931" si="9049">W930</f>
        <v>96.349229942634963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</v>
      </c>
      <c r="I932" s="32">
        <f>VLOOKUP($C932,'Four Factors - Road'!$B:$O,8,FALSE)</f>
        <v>0.224</v>
      </c>
      <c r="J932" s="32">
        <f>VLOOKUP($C932,'Four Factors - Road'!$B:$O,9,FALSE)/100</f>
        <v>0.13400000000000001</v>
      </c>
      <c r="K932" s="32">
        <f>VLOOKUP($C932,'Four Factors - Road'!$B:$O,10,FALSE)/100</f>
        <v>0.253</v>
      </c>
      <c r="L932" s="32">
        <f>VLOOKUP($C932,'Four Factors - Road'!$B:$O,11,FALSE)/100</f>
        <v>0.5</v>
      </c>
      <c r="M932" s="32">
        <f>VLOOKUP($C932,'Four Factors - Road'!$B:$O,12,FALSE)</f>
        <v>0.29799999999999999</v>
      </c>
      <c r="N932" s="32">
        <f>VLOOKUP($C932,'Four Factors - Road'!$B:$O,13,FALSE)/100</f>
        <v>0.13900000000000001</v>
      </c>
      <c r="O932" s="32">
        <f>VLOOKUP($C932,'Four Factors - Road'!$B:$O,14,FALSE)/100</f>
        <v>0.245</v>
      </c>
      <c r="P932" s="21">
        <f>VLOOKUP($C932,'Advanced - Road'!B:T,18,FALSE)</f>
        <v>96.92</v>
      </c>
      <c r="Q932" s="21">
        <f>(P932+'Advanced - Road'!$S$33)/2</f>
        <v>97.849904671115354</v>
      </c>
      <c r="R932" s="32">
        <f t="shared" ref="R932" si="9053">AVERAGE(H932,L933)</f>
        <v>0.49049999999999999</v>
      </c>
      <c r="S932" s="32">
        <f t="shared" ref="S932" si="9054">AVERAGE(I932,M933)</f>
        <v>0.2445</v>
      </c>
      <c r="T932" s="32">
        <f t="shared" ref="T932" si="9055">AVERAGE(J932,N933)</f>
        <v>0.13400000000000001</v>
      </c>
      <c r="U932" s="32">
        <f t="shared" ref="U932" si="9056">AVERAGE(K932,O933)</f>
        <v>0.23949999999999999</v>
      </c>
      <c r="V932" s="21">
        <f>Q932*Q933/'Advanced - Home'!$S$33</f>
        <v>97.455787956993433</v>
      </c>
      <c r="W932" s="21">
        <f t="shared" ref="W932" si="9057">AVERAGE(V932:V933)</f>
        <v>97.453756452830547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5</v>
      </c>
      <c r="AA932" s="23">
        <f t="shared" ref="AA932" si="9059">Y932+Y933</f>
        <v>211</v>
      </c>
      <c r="AB932" s="22">
        <f t="shared" ref="AB932" si="9060">D932-Z932</f>
        <v>-5</v>
      </c>
      <c r="AC932" s="22">
        <f t="shared" ref="AC932" si="9061">AA932-E932</f>
        <v>211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0.53700000000000003</v>
      </c>
      <c r="I933" s="32">
        <f>VLOOKUP($C933,'Four Factors - Home'!$B:$O,8,FALSE)</f>
        <v>0.27100000000000002</v>
      </c>
      <c r="J933" s="32">
        <f>VLOOKUP($C933,'Four Factors - Home'!$B:$O,9,FALSE)/100</f>
        <v>0.13800000000000001</v>
      </c>
      <c r="K933" s="32">
        <f>VLOOKUP($C933,'Four Factors - Home'!$B:$O,10,FALSE)/100</f>
        <v>0.22699999999999998</v>
      </c>
      <c r="L933" s="32">
        <f>VLOOKUP($C933,'Four Factors - Home'!$B:$O,11,FALSE)/100</f>
        <v>0.49099999999999999</v>
      </c>
      <c r="M933" s="32">
        <f>VLOOKUP($C933,'Four Factors - Home'!$B:$O,12,FALSE)</f>
        <v>0.26500000000000001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0.22600000000000001</v>
      </c>
      <c r="P933" s="21">
        <f>VLOOKUP($C933,'Advanced - Home'!B:T,18,FALSE)</f>
        <v>97.98</v>
      </c>
      <c r="Q933" s="21">
        <f>(P933+'Advanced - Home'!$S$33)/2</f>
        <v>98.377845567206862</v>
      </c>
      <c r="R933" s="32">
        <f t="shared" ref="R933" si="9065">AVERAGE(H933,L932)</f>
        <v>0.51849999999999996</v>
      </c>
      <c r="S933" s="32">
        <f t="shared" ref="S933" si="9066">AVERAGE(I933,M932)</f>
        <v>0.28449999999999998</v>
      </c>
      <c r="T933" s="32">
        <f t="shared" ref="T933" si="9067">AVERAGE(J933,N932)</f>
        <v>0.13850000000000001</v>
      </c>
      <c r="U933" s="32">
        <f t="shared" ref="U933" si="9068">AVERAGE(K933,O932)</f>
        <v>0.23599999999999999</v>
      </c>
      <c r="V933" s="21">
        <f>Q933*Q932/'Advanced - Road'!$S$33</f>
        <v>97.45172494866766</v>
      </c>
      <c r="W933" s="21">
        <f t="shared" ref="W933" si="9069">W932</f>
        <v>97.453756452830547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108</v>
      </c>
      <c r="Z933" s="23">
        <f t="shared" ref="Z933" si="9070">-Z932</f>
        <v>-5</v>
      </c>
      <c r="AA933" s="23">
        <f t="shared" ref="AA933" si="9071">AA932</f>
        <v>211</v>
      </c>
      <c r="AB933" s="22"/>
      <c r="AC933" s="22"/>
      <c r="AD933" s="22">
        <f t="shared" si="9001"/>
        <v>108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</v>
      </c>
      <c r="I934" s="31">
        <f>VLOOKUP($C934,'Four Factors - Road'!$B:$O,8,FALSE)</f>
        <v>0.224</v>
      </c>
      <c r="J934" s="31">
        <f>VLOOKUP($C934,'Four Factors - Road'!$B:$O,9,FALSE)/100</f>
        <v>0.13400000000000001</v>
      </c>
      <c r="K934" s="31">
        <f>VLOOKUP($C934,'Four Factors - Road'!$B:$O,10,FALSE)/100</f>
        <v>0.253</v>
      </c>
      <c r="L934" s="31">
        <f>VLOOKUP($C934,'Four Factors - Road'!$B:$O,11,FALSE)/100</f>
        <v>0.5</v>
      </c>
      <c r="M934" s="31">
        <f>VLOOKUP($C934,'Four Factors - Road'!$B:$O,12,FALSE)</f>
        <v>0.29799999999999999</v>
      </c>
      <c r="N934" s="31">
        <f>VLOOKUP($C934,'Four Factors - Road'!$B:$O,13,FALSE)/100</f>
        <v>0.13900000000000001</v>
      </c>
      <c r="O934" s="31">
        <f>VLOOKUP($C934,'Four Factors - Road'!$B:$O,14,FALSE)/100</f>
        <v>0.245</v>
      </c>
      <c r="P934" s="17">
        <f>VLOOKUP($C934,'Advanced - Road'!B:T,18,FALSE)</f>
        <v>96.92</v>
      </c>
      <c r="Q934" s="17">
        <f>(P934+'Advanced - Road'!$S$33)/2</f>
        <v>97.849904671115354</v>
      </c>
      <c r="R934" s="31">
        <f t="shared" ref="R934" si="9073">AVERAGE(H934,L935)</f>
        <v>0.50550000000000006</v>
      </c>
      <c r="S934" s="31">
        <f t="shared" ref="S934" si="9074">AVERAGE(I934,M935)</f>
        <v>0.26050000000000001</v>
      </c>
      <c r="T934" s="31">
        <f t="shared" ref="T934" si="9075">AVERAGE(J934,N935)</f>
        <v>0.14850000000000002</v>
      </c>
      <c r="U934" s="31">
        <f t="shared" ref="U934" si="9076">AVERAGE(K934,O935)</f>
        <v>0.24349999999999999</v>
      </c>
      <c r="V934" s="17">
        <f>Q934*Q935/'Advanced - Home'!$S$33</f>
        <v>97.450834820065353</v>
      </c>
      <c r="W934" s="17">
        <f t="shared" ref="W934" si="9077">AVERAGE(V934:V935)</f>
        <v>97.448803419152554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104</v>
      </c>
      <c r="Z934" s="19">
        <f t="shared" ref="Z934" si="9078">Y935-Y934</f>
        <v>3</v>
      </c>
      <c r="AA934" s="19">
        <f t="shared" ref="AA934" si="9079">Y934+Y935</f>
        <v>211</v>
      </c>
      <c r="AB934" s="4">
        <f t="shared" ref="AB934" si="9080">D934-Z934</f>
        <v>-3</v>
      </c>
      <c r="AC934" s="4">
        <f t="shared" ref="AC934" si="9081">AA934-E934</f>
        <v>211</v>
      </c>
      <c r="AD934" s="4">
        <f t="shared" si="9001"/>
        <v>104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0.53400000000000003</v>
      </c>
      <c r="I935" s="31">
        <f>VLOOKUP($C935,'Four Factors - Home'!$B:$O,8,FALSE)</f>
        <v>0.30099999999999999</v>
      </c>
      <c r="J935" s="31">
        <f>VLOOKUP($C935,'Four Factors - Home'!$B:$O,9,FALSE)/100</f>
        <v>0.14199999999999999</v>
      </c>
      <c r="K935" s="31">
        <f>VLOOKUP($C935,'Four Factors - Home'!$B:$O,10,FALSE)/100</f>
        <v>0.214</v>
      </c>
      <c r="L935" s="31">
        <f>VLOOKUP($C935,'Four Factors - Home'!$B:$O,11,FALSE)/100</f>
        <v>0.52100000000000002</v>
      </c>
      <c r="M935" s="31">
        <f>VLOOKUP($C935,'Four Factors - Home'!$B:$O,12,FALSE)</f>
        <v>0.29699999999999999</v>
      </c>
      <c r="N935" s="31">
        <f>VLOOKUP($C935,'Four Factors - Home'!$B:$O,13,FALSE)/100</f>
        <v>0.16300000000000001</v>
      </c>
      <c r="O935" s="31">
        <f>VLOOKUP($C935,'Four Factors - Home'!$B:$O,14,FALSE)/100</f>
        <v>0.23399999999999999</v>
      </c>
      <c r="P935" s="17">
        <f>VLOOKUP($C935,'Advanced - Home'!B:T,18,FALSE)</f>
        <v>97.97</v>
      </c>
      <c r="Q935" s="17">
        <f>(P935+'Advanced - Home'!$S$33)/2</f>
        <v>98.372845567206866</v>
      </c>
      <c r="R935" s="31">
        <f t="shared" ref="R935" si="9085">AVERAGE(H935,L934)</f>
        <v>0.51700000000000002</v>
      </c>
      <c r="S935" s="31">
        <f t="shared" ref="S935" si="9086">AVERAGE(I935,M934)</f>
        <v>0.29949999999999999</v>
      </c>
      <c r="T935" s="31">
        <f t="shared" ref="T935" si="9087">AVERAGE(J935,N934)</f>
        <v>0.14050000000000001</v>
      </c>
      <c r="U935" s="31">
        <f t="shared" ref="U935" si="9088">AVERAGE(K935,O934)</f>
        <v>0.22949999999999998</v>
      </c>
      <c r="V935" s="17">
        <f>Q935*Q934/'Advanced - Road'!$S$33</f>
        <v>97.446772018239756</v>
      </c>
      <c r="W935" s="17">
        <f t="shared" ref="W935" si="9089">W934</f>
        <v>97.448803419152554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107</v>
      </c>
      <c r="Z935" s="19">
        <f t="shared" ref="Z935" si="9090">-Z934</f>
        <v>-3</v>
      </c>
      <c r="AA935" s="19">
        <f t="shared" ref="AA935" si="9091">AA934</f>
        <v>211</v>
      </c>
      <c r="AB935" s="4"/>
      <c r="AC935" s="4"/>
      <c r="AD935" s="4">
        <f t="shared" si="9001"/>
        <v>107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</v>
      </c>
      <c r="I936" s="32">
        <f>VLOOKUP($C936,'Four Factors - Road'!$B:$O,8,FALSE)</f>
        <v>0.224</v>
      </c>
      <c r="J936" s="32">
        <f>VLOOKUP($C936,'Four Factors - Road'!$B:$O,9,FALSE)/100</f>
        <v>0.13400000000000001</v>
      </c>
      <c r="K936" s="32">
        <f>VLOOKUP($C936,'Four Factors - Road'!$B:$O,10,FALSE)/100</f>
        <v>0.253</v>
      </c>
      <c r="L936" s="32">
        <f>VLOOKUP($C936,'Four Factors - Road'!$B:$O,11,FALSE)/100</f>
        <v>0.5</v>
      </c>
      <c r="M936" s="32">
        <f>VLOOKUP($C936,'Four Factors - Road'!$B:$O,12,FALSE)</f>
        <v>0.29799999999999999</v>
      </c>
      <c r="N936" s="32">
        <f>VLOOKUP($C936,'Four Factors - Road'!$B:$O,13,FALSE)/100</f>
        <v>0.13900000000000001</v>
      </c>
      <c r="O936" s="32">
        <f>VLOOKUP($C936,'Four Factors - Road'!$B:$O,14,FALSE)/100</f>
        <v>0.245</v>
      </c>
      <c r="P936" s="21">
        <f>VLOOKUP($C936,'Advanced - Road'!B:T,18,FALSE)</f>
        <v>96.92</v>
      </c>
      <c r="Q936" s="21">
        <f>(P936+'Advanced - Road'!$S$33)/2</f>
        <v>97.849904671115354</v>
      </c>
      <c r="R936" s="32">
        <f t="shared" ref="R936" si="9093">AVERAGE(H936,L937)</f>
        <v>0.50800000000000001</v>
      </c>
      <c r="S936" s="32">
        <f t="shared" ref="S936" si="9094">AVERAGE(I936,M937)</f>
        <v>0.248</v>
      </c>
      <c r="T936" s="32">
        <f t="shared" ref="T936" si="9095">AVERAGE(J936,N937)</f>
        <v>0.14300000000000002</v>
      </c>
      <c r="U936" s="32">
        <f t="shared" ref="U936" si="9096">AVERAGE(K936,O937)</f>
        <v>0.23499999999999999</v>
      </c>
      <c r="V936" s="21">
        <f>Q936*Q937/'Advanced - Home'!$S$33</f>
        <v>96.876270936406783</v>
      </c>
      <c r="W936" s="21">
        <f t="shared" ref="W936" si="9097">AVERAGE(V936:V937)</f>
        <v>96.874251512503719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0.29299999999999998</v>
      </c>
      <c r="J937" s="32">
        <f>VLOOKUP($C937,'Four Factors - Home'!$B:$O,9,FALSE)/100</f>
        <v>0.14899999999999999</v>
      </c>
      <c r="K937" s="32">
        <f>VLOOKUP($C937,'Four Factors - Home'!$B:$O,10,FALSE)/100</f>
        <v>0.27100000000000002</v>
      </c>
      <c r="L937" s="32">
        <f>VLOOKUP($C937,'Four Factors - Home'!$B:$O,11,FALSE)/100</f>
        <v>0.52600000000000002</v>
      </c>
      <c r="M937" s="32">
        <f>VLOOKUP($C937,'Four Factors - Home'!$B:$O,12,FALSE)</f>
        <v>0.27200000000000002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96.81</v>
      </c>
      <c r="Q937" s="21">
        <f>(P937+'Advanced - Home'!$S$33)/2</f>
        <v>97.792845567206854</v>
      </c>
      <c r="R937" s="32">
        <f t="shared" ref="R937" si="9105">AVERAGE(H937,L936)</f>
        <v>0.51200000000000001</v>
      </c>
      <c r="S937" s="32">
        <f t="shared" ref="S937" si="9106">AVERAGE(I937,M936)</f>
        <v>0.29549999999999998</v>
      </c>
      <c r="T937" s="32">
        <f t="shared" ref="T937" si="9107">AVERAGE(J937,N936)</f>
        <v>0.14400000000000002</v>
      </c>
      <c r="U937" s="32">
        <f t="shared" ref="U937" si="9108">AVERAGE(K937,O936)</f>
        <v>0.25800000000000001</v>
      </c>
      <c r="V937" s="21">
        <f>Q937*Q936/'Advanced - Road'!$S$33</f>
        <v>96.872232088600668</v>
      </c>
      <c r="W937" s="21">
        <f t="shared" ref="W937" si="9109">W936</f>
        <v>96.874251512503719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</v>
      </c>
      <c r="I938" s="31">
        <f>VLOOKUP($C938,'Four Factors - Road'!$B:$O,8,FALSE)</f>
        <v>0.224</v>
      </c>
      <c r="J938" s="31">
        <f>VLOOKUP($C938,'Four Factors - Road'!$B:$O,9,FALSE)/100</f>
        <v>0.13400000000000001</v>
      </c>
      <c r="K938" s="31">
        <f>VLOOKUP($C938,'Four Factors - Road'!$B:$O,10,FALSE)/100</f>
        <v>0.253</v>
      </c>
      <c r="L938" s="31">
        <f>VLOOKUP($C938,'Four Factors - Road'!$B:$O,11,FALSE)/100</f>
        <v>0.5</v>
      </c>
      <c r="M938" s="31">
        <f>VLOOKUP($C938,'Four Factors - Road'!$B:$O,12,FALSE)</f>
        <v>0.29799999999999999</v>
      </c>
      <c r="N938" s="31">
        <f>VLOOKUP($C938,'Four Factors - Road'!$B:$O,13,FALSE)/100</f>
        <v>0.13900000000000001</v>
      </c>
      <c r="O938" s="31">
        <f>VLOOKUP($C938,'Four Factors - Road'!$B:$O,14,FALSE)/100</f>
        <v>0.245</v>
      </c>
      <c r="P938" s="17">
        <f>VLOOKUP($C938,'Advanced - Road'!B:T,18,FALSE)</f>
        <v>96.92</v>
      </c>
      <c r="Q938" s="17">
        <f>(P938+'Advanced - Road'!$S$33)/2</f>
        <v>97.849904671115354</v>
      </c>
      <c r="R938" s="31">
        <f t="shared" ref="R938" si="9113">AVERAGE(H938,L939)</f>
        <v>0.496</v>
      </c>
      <c r="S938" s="31">
        <f t="shared" ref="S938" si="9114">AVERAGE(I938,M939)</f>
        <v>0.23499999999999999</v>
      </c>
      <c r="T938" s="31">
        <f t="shared" ref="T938" si="9115">AVERAGE(J938,N939)</f>
        <v>0.13350000000000001</v>
      </c>
      <c r="U938" s="31">
        <f t="shared" ref="U938" si="9116">AVERAGE(K938,O939)</f>
        <v>0.23749999999999999</v>
      </c>
      <c r="V938" s="17">
        <f>Q938*Q939/'Advanced - Home'!$S$33</f>
        <v>98.718837873656639</v>
      </c>
      <c r="W938" s="17">
        <f t="shared" ref="W938" si="9117">AVERAGE(V938:V939)</f>
        <v>98.716780040722341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2</v>
      </c>
      <c r="AA938" s="19">
        <f t="shared" ref="AA938" si="9119">Y938+Y939</f>
        <v>212</v>
      </c>
      <c r="AB938" s="4">
        <f t="shared" ref="AB938" si="9120">D938-Z938</f>
        <v>-2</v>
      </c>
      <c r="AC938" s="4">
        <f t="shared" ref="AC938" si="9121">AA938-E938</f>
        <v>212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0.50900000000000001</v>
      </c>
      <c r="I939" s="31">
        <f>VLOOKUP($C939,'Four Factors - Home'!$B:$O,8,FALSE)</f>
        <v>0.26100000000000001</v>
      </c>
      <c r="J939" s="31">
        <f>VLOOKUP($C939,'Four Factors - Home'!$B:$O,9,FALSE)/100</f>
        <v>0.12300000000000001</v>
      </c>
      <c r="K939" s="31">
        <f>VLOOKUP($C939,'Four Factors - Home'!$B:$O,10,FALSE)/100</f>
        <v>0.184</v>
      </c>
      <c r="L939" s="31">
        <f>VLOOKUP($C939,'Four Factors - Home'!$B:$O,11,FALSE)/100</f>
        <v>0.502</v>
      </c>
      <c r="M939" s="31">
        <f>VLOOKUP($C939,'Four Factors - Home'!$B:$O,12,FALSE)</f>
        <v>0.246</v>
      </c>
      <c r="N939" s="31">
        <f>VLOOKUP($C939,'Four Factors - Home'!$B:$O,13,FALSE)/100</f>
        <v>0.13300000000000001</v>
      </c>
      <c r="O939" s="31">
        <f>VLOOKUP($C939,'Four Factors - Home'!$B:$O,14,FALSE)/100</f>
        <v>0.222</v>
      </c>
      <c r="P939" s="17">
        <f>VLOOKUP($C939,'Advanced - Home'!B:T,18,FALSE)</f>
        <v>100.53</v>
      </c>
      <c r="Q939" s="17">
        <f>(P939+'Advanced - Home'!$S$33)/2</f>
        <v>99.652845567206867</v>
      </c>
      <c r="R939" s="31">
        <f t="shared" ref="R939" si="9125">AVERAGE(H939,L938)</f>
        <v>0.50449999999999995</v>
      </c>
      <c r="S939" s="31">
        <f t="shared" ref="S939" si="9126">AVERAGE(I939,M938)</f>
        <v>0.27949999999999997</v>
      </c>
      <c r="T939" s="31">
        <f t="shared" ref="T939" si="9127">AVERAGE(J939,N938)</f>
        <v>0.13100000000000001</v>
      </c>
      <c r="U939" s="31">
        <f t="shared" ref="U939" si="9128">AVERAGE(K939,O938)</f>
        <v>0.2145</v>
      </c>
      <c r="V939" s="17">
        <f>Q939*Q938/'Advanced - Road'!$S$33</f>
        <v>98.714722207788057</v>
      </c>
      <c r="W939" s="17">
        <f t="shared" ref="W939" si="9129">W938</f>
        <v>98.716780040722341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-2</v>
      </c>
      <c r="AA939" s="19">
        <f t="shared" ref="AA939" si="9131">AA938</f>
        <v>212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</v>
      </c>
      <c r="I940" s="32">
        <f>VLOOKUP($C940,'Four Factors - Road'!$B:$O,8,FALSE)</f>
        <v>0.224</v>
      </c>
      <c r="J940" s="32">
        <f>VLOOKUP($C940,'Four Factors - Road'!$B:$O,9,FALSE)/100</f>
        <v>0.13400000000000001</v>
      </c>
      <c r="K940" s="32">
        <f>VLOOKUP($C940,'Four Factors - Road'!$B:$O,10,FALSE)/100</f>
        <v>0.253</v>
      </c>
      <c r="L940" s="32">
        <f>VLOOKUP($C940,'Four Factors - Road'!$B:$O,11,FALSE)/100</f>
        <v>0.5</v>
      </c>
      <c r="M940" s="32">
        <f>VLOOKUP($C940,'Four Factors - Road'!$B:$O,12,FALSE)</f>
        <v>0.29799999999999999</v>
      </c>
      <c r="N940" s="32">
        <f>VLOOKUP($C940,'Four Factors - Road'!$B:$O,13,FALSE)/100</f>
        <v>0.13900000000000001</v>
      </c>
      <c r="O940" s="32">
        <f>VLOOKUP($C940,'Four Factors - Road'!$B:$O,14,FALSE)/100</f>
        <v>0.245</v>
      </c>
      <c r="P940" s="21">
        <f>VLOOKUP($C940,'Advanced - Road'!B:T,18,FALSE)</f>
        <v>96.92</v>
      </c>
      <c r="Q940" s="21">
        <f>(P940+'Advanced - Road'!$S$33)/2</f>
        <v>97.849904671115354</v>
      </c>
      <c r="R940" s="32">
        <f t="shared" ref="R940" si="9133">AVERAGE(H940,L941)</f>
        <v>0.498</v>
      </c>
      <c r="S940" s="32">
        <f t="shared" ref="S940" si="9134">AVERAGE(I940,M941)</f>
        <v>0.2445</v>
      </c>
      <c r="T940" s="32">
        <f t="shared" ref="T940" si="9135">AVERAGE(J940,N941)</f>
        <v>0.13200000000000001</v>
      </c>
      <c r="U940" s="32">
        <f t="shared" ref="U940" si="9136">AVERAGE(K940,O941)</f>
        <v>0.26100000000000001</v>
      </c>
      <c r="V940" s="21">
        <f>Q940*Q941/'Advanced - Home'!$S$33</f>
        <v>97.530085010914789</v>
      </c>
      <c r="W940" s="21">
        <f t="shared" ref="W940" si="9137">AVERAGE(V940:V941)</f>
        <v>97.528051958000646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0</v>
      </c>
      <c r="AA940" s="23">
        <f t="shared" ref="AA940" si="9139">Y940+Y941</f>
        <v>212</v>
      </c>
      <c r="AB940" s="22">
        <f t="shared" ref="AB940" si="9140">D940-Z940</f>
        <v>0</v>
      </c>
      <c r="AC940" s="22">
        <f t="shared" ref="AC940" si="9141">AA940-E940</f>
        <v>212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0.51700000000000002</v>
      </c>
      <c r="I941" s="32">
        <f>VLOOKUP($C941,'Four Factors - Home'!$B:$O,8,FALSE)</f>
        <v>0.23</v>
      </c>
      <c r="J941" s="32">
        <f>VLOOKUP($C941,'Four Factors - Home'!$B:$O,9,FALSE)/100</f>
        <v>0.14300000000000002</v>
      </c>
      <c r="K941" s="32">
        <f>VLOOKUP($C941,'Four Factors - Home'!$B:$O,10,FALSE)/100</f>
        <v>0.26700000000000002</v>
      </c>
      <c r="L941" s="32">
        <f>VLOOKUP($C941,'Four Factors - Home'!$B:$O,11,FALSE)/100</f>
        <v>0.50600000000000001</v>
      </c>
      <c r="M941" s="32">
        <f>VLOOKUP($C941,'Four Factors - Home'!$B:$O,12,FALSE)</f>
        <v>0.26500000000000001</v>
      </c>
      <c r="N941" s="32">
        <f>VLOOKUP($C941,'Four Factors - Home'!$B:$O,13,FALSE)/100</f>
        <v>0.13</v>
      </c>
      <c r="O941" s="32">
        <f>VLOOKUP($C941,'Four Factors - Home'!$B:$O,14,FALSE)/100</f>
        <v>0.26899999999999996</v>
      </c>
      <c r="P941" s="21">
        <f>VLOOKUP($C941,'Advanced - Home'!B:T,18,FALSE)</f>
        <v>98.13</v>
      </c>
      <c r="Q941" s="21">
        <f>(P941+'Advanced - Home'!$S$33)/2</f>
        <v>98.45284556720685</v>
      </c>
      <c r="R941" s="32">
        <f t="shared" ref="R941" si="9145">AVERAGE(H941,L940)</f>
        <v>0.50849999999999995</v>
      </c>
      <c r="S941" s="32">
        <f t="shared" ref="S941" si="9146">AVERAGE(I941,M940)</f>
        <v>0.26400000000000001</v>
      </c>
      <c r="T941" s="32">
        <f t="shared" ref="T941" si="9147">AVERAGE(J941,N940)</f>
        <v>0.14100000000000001</v>
      </c>
      <c r="U941" s="32">
        <f t="shared" ref="U941" si="9148">AVERAGE(K941,O940)</f>
        <v>0.25600000000000001</v>
      </c>
      <c r="V941" s="21">
        <f>Q941*Q940/'Advanced - Road'!$S$33</f>
        <v>97.526018905086502</v>
      </c>
      <c r="W941" s="21">
        <f t="shared" ref="W941" si="9149">W940</f>
        <v>97.528051958000646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106</v>
      </c>
      <c r="Z941" s="23">
        <f t="shared" ref="Z941" si="9150">-Z940</f>
        <v>0</v>
      </c>
      <c r="AA941" s="23">
        <f t="shared" ref="AA941" si="9151">AA940</f>
        <v>212</v>
      </c>
      <c r="AB941" s="22"/>
      <c r="AC941" s="22"/>
      <c r="AD941" s="22">
        <f t="shared" si="9001"/>
        <v>106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</v>
      </c>
      <c r="I942" s="31">
        <f>VLOOKUP($C942,'Four Factors - Road'!$B:$O,8,FALSE)</f>
        <v>0.224</v>
      </c>
      <c r="J942" s="31">
        <f>VLOOKUP($C942,'Four Factors - Road'!$B:$O,9,FALSE)/100</f>
        <v>0.13400000000000001</v>
      </c>
      <c r="K942" s="31">
        <f>VLOOKUP($C942,'Four Factors - Road'!$B:$O,10,FALSE)/100</f>
        <v>0.253</v>
      </c>
      <c r="L942" s="31">
        <f>VLOOKUP($C942,'Four Factors - Road'!$B:$O,11,FALSE)/100</f>
        <v>0.5</v>
      </c>
      <c r="M942" s="31">
        <f>VLOOKUP($C942,'Four Factors - Road'!$B:$O,12,FALSE)</f>
        <v>0.29799999999999999</v>
      </c>
      <c r="N942" s="31">
        <f>VLOOKUP($C942,'Four Factors - Road'!$B:$O,13,FALSE)/100</f>
        <v>0.13900000000000001</v>
      </c>
      <c r="O942" s="31">
        <f>VLOOKUP($C942,'Four Factors - Road'!$B:$O,14,FALSE)/100</f>
        <v>0.245</v>
      </c>
      <c r="P942" s="17">
        <f>VLOOKUP($C942,'Advanced - Road'!B:T,18,FALSE)</f>
        <v>96.92</v>
      </c>
      <c r="Q942" s="17">
        <f>(P942+'Advanced - Road'!$S$33)/2</f>
        <v>97.849904671115354</v>
      </c>
      <c r="R942" s="31">
        <f t="shared" ref="R942" si="9153">AVERAGE(H942,L943)</f>
        <v>0.495</v>
      </c>
      <c r="S942" s="31">
        <f t="shared" ref="S942" si="9154">AVERAGE(I942,M943)</f>
        <v>0.247</v>
      </c>
      <c r="T942" s="31">
        <f t="shared" ref="T942" si="9155">AVERAGE(J942,N943)</f>
        <v>0.13450000000000001</v>
      </c>
      <c r="U942" s="31">
        <f t="shared" ref="U942" si="9156">AVERAGE(K942,O943)</f>
        <v>0.23849999999999999</v>
      </c>
      <c r="V942" s="17">
        <f>Q942*Q943/'Advanced - Home'!$S$33</f>
        <v>98.634634545879095</v>
      </c>
      <c r="W942" s="17">
        <f t="shared" ref="W942" si="9157">AVERAGE(V942:V943)</f>
        <v>98.632578468196229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0.52</v>
      </c>
      <c r="I943" s="31">
        <f>VLOOKUP($C943,'Four Factors - Home'!$B:$O,8,FALSE)</f>
        <v>0.30199999999999999</v>
      </c>
      <c r="J943" s="31">
        <f>VLOOKUP($C943,'Four Factors - Home'!$B:$O,9,FALSE)/100</f>
        <v>0.14599999999999999</v>
      </c>
      <c r="K943" s="31">
        <f>VLOOKUP($C943,'Four Factors - Home'!$B:$O,10,FALSE)/100</f>
        <v>0.27300000000000002</v>
      </c>
      <c r="L943" s="31">
        <f>VLOOKUP($C943,'Four Factors - Home'!$B:$O,11,FALSE)/100</f>
        <v>0.5</v>
      </c>
      <c r="M943" s="31">
        <f>VLOOKUP($C943,'Four Factors - Home'!$B:$O,12,FALSE)</f>
        <v>0.27</v>
      </c>
      <c r="N943" s="31">
        <f>VLOOKUP($C943,'Four Factors - Home'!$B:$O,13,FALSE)/100</f>
        <v>0.13500000000000001</v>
      </c>
      <c r="O943" s="31">
        <f>VLOOKUP($C943,'Four Factors - Home'!$B:$O,14,FALSE)/100</f>
        <v>0.22399999999999998</v>
      </c>
      <c r="P943" s="17">
        <f>VLOOKUP($C943,'Advanced - Home'!B:T,18,FALSE)</f>
        <v>100.36</v>
      </c>
      <c r="Q943" s="17">
        <f>(P943+'Advanced - Home'!$S$33)/2</f>
        <v>99.567845567206859</v>
      </c>
      <c r="R943" s="31">
        <f t="shared" ref="R943" si="9165">AVERAGE(H943,L942)</f>
        <v>0.51</v>
      </c>
      <c r="S943" s="31">
        <f t="shared" ref="S943" si="9166">AVERAGE(I943,M942)</f>
        <v>0.3</v>
      </c>
      <c r="T943" s="31">
        <f t="shared" ref="T943" si="9167">AVERAGE(J943,N942)</f>
        <v>0.14250000000000002</v>
      </c>
      <c r="U943" s="31">
        <f t="shared" ref="U943" si="9168">AVERAGE(K943,O942)</f>
        <v>0.25900000000000001</v>
      </c>
      <c r="V943" s="17">
        <f>Q943*Q942/'Advanced - Road'!$S$33</f>
        <v>98.630522390513363</v>
      </c>
      <c r="W943" s="17">
        <f t="shared" ref="W943" si="9169">W942</f>
        <v>98.632578468196229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</v>
      </c>
      <c r="I944" s="32">
        <f>VLOOKUP($C944,'Four Factors - Road'!$B:$O,8,FALSE)</f>
        <v>0.224</v>
      </c>
      <c r="J944" s="32">
        <f>VLOOKUP($C944,'Four Factors - Road'!$B:$O,9,FALSE)/100</f>
        <v>0.13400000000000001</v>
      </c>
      <c r="K944" s="32">
        <f>VLOOKUP($C944,'Four Factors - Road'!$B:$O,10,FALSE)/100</f>
        <v>0.253</v>
      </c>
      <c r="L944" s="32">
        <f>VLOOKUP($C944,'Four Factors - Road'!$B:$O,11,FALSE)/100</f>
        <v>0.5</v>
      </c>
      <c r="M944" s="32">
        <f>VLOOKUP($C944,'Four Factors - Road'!$B:$O,12,FALSE)</f>
        <v>0.29799999999999999</v>
      </c>
      <c r="N944" s="32">
        <f>VLOOKUP($C944,'Four Factors - Road'!$B:$O,13,FALSE)/100</f>
        <v>0.13900000000000001</v>
      </c>
      <c r="O944" s="32">
        <f>VLOOKUP($C944,'Four Factors - Road'!$B:$O,14,FALSE)/100</f>
        <v>0.245</v>
      </c>
      <c r="P944" s="21">
        <f>VLOOKUP($C944,'Advanced - Road'!B:T,18,FALSE)</f>
        <v>96.92</v>
      </c>
      <c r="Q944" s="21">
        <f>(P944+'Advanced - Road'!$S$33)/2</f>
        <v>97.849904671115354</v>
      </c>
      <c r="R944" s="32">
        <f t="shared" ref="R944" si="9173">AVERAGE(H944,L945)</f>
        <v>0.499</v>
      </c>
      <c r="S944" s="32">
        <f t="shared" ref="S944" si="9174">AVERAGE(I944,M945)</f>
        <v>0.247</v>
      </c>
      <c r="T944" s="32">
        <f t="shared" ref="T944" si="9175">AVERAGE(J944,N945)</f>
        <v>0.13600000000000001</v>
      </c>
      <c r="U944" s="32">
        <f t="shared" ref="U944" si="9176">AVERAGE(K944,O945)</f>
        <v>0.24049999999999999</v>
      </c>
      <c r="V944" s="21">
        <f>Q944*Q945/'Advanced - Home'!$S$33</f>
        <v>97.292334438366439</v>
      </c>
      <c r="W944" s="21">
        <f t="shared" ref="W944" si="9177">AVERAGE(V944:V945)</f>
        <v>97.290306341456329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0.47499999999999998</v>
      </c>
      <c r="I945" s="32">
        <f>VLOOKUP($C945,'Four Factors - Home'!$B:$O,8,FALSE)</f>
        <v>0.26700000000000002</v>
      </c>
      <c r="J945" s="32">
        <f>VLOOKUP($C945,'Four Factors - Home'!$B:$O,9,FALSE)/100</f>
        <v>0.13100000000000001</v>
      </c>
      <c r="K945" s="32">
        <f>VLOOKUP($C945,'Four Factors - Home'!$B:$O,10,FALSE)/100</f>
        <v>0.23199999999999998</v>
      </c>
      <c r="L945" s="32">
        <f>VLOOKUP($C945,'Four Factors - Home'!$B:$O,11,FALSE)/100</f>
        <v>0.50800000000000001</v>
      </c>
      <c r="M945" s="32">
        <f>VLOOKUP($C945,'Four Factors - Home'!$B:$O,12,FALSE)</f>
        <v>0.27</v>
      </c>
      <c r="N945" s="32">
        <f>VLOOKUP($C945,'Four Factors - Home'!$B:$O,13,FALSE)/100</f>
        <v>0.13800000000000001</v>
      </c>
      <c r="O945" s="32">
        <f>VLOOKUP($C945,'Four Factors - Home'!$B:$O,14,FALSE)/100</f>
        <v>0.22800000000000001</v>
      </c>
      <c r="P945" s="21">
        <f>VLOOKUP($C945,'Advanced - Home'!B:T,18,FALSE)</f>
        <v>97.65</v>
      </c>
      <c r="Q945" s="21">
        <f>(P945+'Advanced - Home'!$S$33)/2</f>
        <v>98.21284556720687</v>
      </c>
      <c r="R945" s="32">
        <f t="shared" ref="R945" si="9185">AVERAGE(H945,L944)</f>
        <v>0.48749999999999999</v>
      </c>
      <c r="S945" s="32">
        <f t="shared" ref="S945" si="9186">AVERAGE(I945,M944)</f>
        <v>0.28249999999999997</v>
      </c>
      <c r="T945" s="32">
        <f t="shared" ref="T945" si="9187">AVERAGE(J945,N944)</f>
        <v>0.13500000000000001</v>
      </c>
      <c r="U945" s="32">
        <f t="shared" ref="U945" si="9188">AVERAGE(K945,O944)</f>
        <v>0.23849999999999999</v>
      </c>
      <c r="V945" s="21">
        <f>Q945*Q944/'Advanced - Road'!$S$33</f>
        <v>97.28827824454622</v>
      </c>
      <c r="W945" s="21">
        <f t="shared" ref="W945" si="9189">W944</f>
        <v>97.290306341456329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</v>
      </c>
      <c r="I946" s="31">
        <f>VLOOKUP($C946,'Four Factors - Road'!$B:$O,8,FALSE)</f>
        <v>0.224</v>
      </c>
      <c r="J946" s="31">
        <f>VLOOKUP($C946,'Four Factors - Road'!$B:$O,9,FALSE)/100</f>
        <v>0.13400000000000001</v>
      </c>
      <c r="K946" s="31">
        <f>VLOOKUP($C946,'Four Factors - Road'!$B:$O,10,FALSE)/100</f>
        <v>0.253</v>
      </c>
      <c r="L946" s="31">
        <f>VLOOKUP($C946,'Four Factors - Road'!$B:$O,11,FALSE)/100</f>
        <v>0.5</v>
      </c>
      <c r="M946" s="31">
        <f>VLOOKUP($C946,'Four Factors - Road'!$B:$O,12,FALSE)</f>
        <v>0.29799999999999999</v>
      </c>
      <c r="N946" s="31">
        <f>VLOOKUP($C946,'Four Factors - Road'!$B:$O,13,FALSE)/100</f>
        <v>0.13900000000000001</v>
      </c>
      <c r="O946" s="31">
        <f>VLOOKUP($C946,'Four Factors - Road'!$B:$O,14,FALSE)/100</f>
        <v>0.245</v>
      </c>
      <c r="P946" s="17">
        <f>VLOOKUP($C946,'Advanced - Road'!B:T,18,FALSE)</f>
        <v>96.92</v>
      </c>
      <c r="Q946" s="17">
        <f>(P946+'Advanced - Road'!$S$33)/2</f>
        <v>97.849904671115354</v>
      </c>
      <c r="R946" s="31">
        <f t="shared" ref="R946" si="9193">AVERAGE(H946,L947)</f>
        <v>0.49149999999999999</v>
      </c>
      <c r="S946" s="31">
        <f t="shared" ref="S946" si="9194">AVERAGE(I946,M947)</f>
        <v>0.26750000000000002</v>
      </c>
      <c r="T946" s="31">
        <f t="shared" ref="T946" si="9195">AVERAGE(J946,N947)</f>
        <v>0.13850000000000001</v>
      </c>
      <c r="U946" s="31">
        <f t="shared" ref="U946" si="9196">AVERAGE(K946,O947)</f>
        <v>0.24249999999999999</v>
      </c>
      <c r="V946" s="17">
        <f>Q946*Q947/'Advanced - Home'!$S$33</f>
        <v>98.798088064506089</v>
      </c>
      <c r="W946" s="17">
        <f t="shared" ref="W946" si="9197">AVERAGE(V946:V947)</f>
        <v>98.796028579570446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105</v>
      </c>
      <c r="Z946" s="19">
        <f t="shared" ref="Z946" si="9198">Y947-Y946</f>
        <v>0</v>
      </c>
      <c r="AA946" s="19">
        <f t="shared" ref="AA946" si="9199">Y946+Y947</f>
        <v>210</v>
      </c>
      <c r="AB946" s="4">
        <f t="shared" ref="AB946" si="9200">D946-Z946</f>
        <v>0</v>
      </c>
      <c r="AC946" s="4">
        <f t="shared" ref="AC946" si="9201">AA946-E946</f>
        <v>210</v>
      </c>
      <c r="AD946" s="4">
        <f t="shared" si="9001"/>
        <v>105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0.50900000000000001</v>
      </c>
      <c r="I947" s="31">
        <f>VLOOKUP($C947,'Four Factors - Home'!$B:$O,8,FALSE)</f>
        <v>0.26500000000000001</v>
      </c>
      <c r="J947" s="31">
        <f>VLOOKUP($C947,'Four Factors - Home'!$B:$O,9,FALSE)/100</f>
        <v>0.16500000000000001</v>
      </c>
      <c r="K947" s="31">
        <f>VLOOKUP($C947,'Four Factors - Home'!$B:$O,10,FALSE)/100</f>
        <v>0.217</v>
      </c>
      <c r="L947" s="31">
        <f>VLOOKUP($C947,'Four Factors - Home'!$B:$O,11,FALSE)/100</f>
        <v>0.49299999999999999</v>
      </c>
      <c r="M947" s="31">
        <f>VLOOKUP($C947,'Four Factors - Home'!$B:$O,12,FALSE)</f>
        <v>0.311</v>
      </c>
      <c r="N947" s="31">
        <f>VLOOKUP($C947,'Four Factors - Home'!$B:$O,13,FALSE)/100</f>
        <v>0.14300000000000002</v>
      </c>
      <c r="O947" s="31">
        <f>VLOOKUP($C947,'Four Factors - Home'!$B:$O,14,FALSE)/100</f>
        <v>0.23199999999999998</v>
      </c>
      <c r="P947" s="17">
        <f>VLOOKUP($C947,'Advanced - Home'!B:T,18,FALSE)</f>
        <v>100.69</v>
      </c>
      <c r="Q947" s="17">
        <f>(P947+'Advanced - Home'!$S$33)/2</f>
        <v>99.732845567206851</v>
      </c>
      <c r="R947" s="31">
        <f t="shared" ref="R947" si="9205">AVERAGE(H947,L946)</f>
        <v>0.50449999999999995</v>
      </c>
      <c r="S947" s="31">
        <f t="shared" ref="S947" si="9206">AVERAGE(I947,M946)</f>
        <v>0.28149999999999997</v>
      </c>
      <c r="T947" s="31">
        <f t="shared" ref="T947" si="9207">AVERAGE(J947,N946)</f>
        <v>0.15200000000000002</v>
      </c>
      <c r="U947" s="31">
        <f t="shared" ref="U947" si="9208">AVERAGE(K947,O946)</f>
        <v>0.23099999999999998</v>
      </c>
      <c r="V947" s="17">
        <f>Q947*Q946/'Advanced - Road'!$S$33</f>
        <v>98.793969094634818</v>
      </c>
      <c r="W947" s="17">
        <f t="shared" ref="W947" si="9209">W946</f>
        <v>98.796028579570446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0</v>
      </c>
      <c r="AA947" s="19">
        <f t="shared" ref="AA947" si="9211">AA946</f>
        <v>210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</v>
      </c>
      <c r="I948" s="32">
        <f>VLOOKUP($C948,'Four Factors - Road'!$B:$O,8,FALSE)</f>
        <v>0.224</v>
      </c>
      <c r="J948" s="32">
        <f>VLOOKUP($C948,'Four Factors - Road'!$B:$O,9,FALSE)/100</f>
        <v>0.13400000000000001</v>
      </c>
      <c r="K948" s="32">
        <f>VLOOKUP($C948,'Four Factors - Road'!$B:$O,10,FALSE)/100</f>
        <v>0.253</v>
      </c>
      <c r="L948" s="32">
        <f>VLOOKUP($C948,'Four Factors - Road'!$B:$O,11,FALSE)/100</f>
        <v>0.5</v>
      </c>
      <c r="M948" s="32">
        <f>VLOOKUP($C948,'Four Factors - Road'!$B:$O,12,FALSE)</f>
        <v>0.29799999999999999</v>
      </c>
      <c r="N948" s="32">
        <f>VLOOKUP($C948,'Four Factors - Road'!$B:$O,13,FALSE)/100</f>
        <v>0.13900000000000001</v>
      </c>
      <c r="O948" s="32">
        <f>VLOOKUP($C948,'Four Factors - Road'!$B:$O,14,FALSE)/100</f>
        <v>0.245</v>
      </c>
      <c r="P948" s="21">
        <f>VLOOKUP($C948,'Advanced - Road'!B:T,18,FALSE)</f>
        <v>96.92</v>
      </c>
      <c r="Q948" s="21">
        <f>(P948+'Advanced - Road'!$S$33)/2</f>
        <v>97.849904671115354</v>
      </c>
      <c r="R948" s="32">
        <f t="shared" ref="R948" si="9213">AVERAGE(H948,L949)</f>
        <v>0.502</v>
      </c>
      <c r="S948" s="32">
        <f t="shared" ref="S948" si="9214">AVERAGE(I948,M949)</f>
        <v>0.28050000000000003</v>
      </c>
      <c r="T948" s="32">
        <f t="shared" ref="T948" si="9215">AVERAGE(J948,N949)</f>
        <v>0.13850000000000001</v>
      </c>
      <c r="U948" s="32">
        <f t="shared" ref="U948" si="9216">AVERAGE(K948,O949)</f>
        <v>0.23699999999999999</v>
      </c>
      <c r="V948" s="21">
        <f>Q948*Q949/'Advanced - Home'!$S$33</f>
        <v>99.813481134764757</v>
      </c>
      <c r="W948" s="21">
        <f t="shared" ref="W948" si="9217">AVERAGE(V948:V949)</f>
        <v>99.811400483561911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108</v>
      </c>
      <c r="Z948" s="23">
        <f t="shared" ref="Z948" si="9218">Y949-Y948</f>
        <v>0</v>
      </c>
      <c r="AA948" s="23">
        <f t="shared" ref="AA948" si="9219">Y948+Y949</f>
        <v>216</v>
      </c>
      <c r="AB948" s="22">
        <f t="shared" ref="AB948" si="9220">D948-Z948</f>
        <v>0</v>
      </c>
      <c r="AC948" s="22">
        <f t="shared" ref="AC948" si="9221">AA948-E948</f>
        <v>216</v>
      </c>
      <c r="AD948" s="22">
        <f t="shared" si="9001"/>
        <v>108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0.49700000000000005</v>
      </c>
      <c r="I949" s="32">
        <f>VLOOKUP($C949,'Four Factors - Home'!$B:$O,8,FALSE)</f>
        <v>0.29599999999999999</v>
      </c>
      <c r="J949" s="32">
        <f>VLOOKUP($C949,'Four Factors - Home'!$B:$O,9,FALSE)/100</f>
        <v>0.151</v>
      </c>
      <c r="K949" s="32">
        <f>VLOOKUP($C949,'Four Factors - Home'!$B:$O,10,FALSE)/100</f>
        <v>0.26500000000000001</v>
      </c>
      <c r="L949" s="32">
        <f>VLOOKUP($C949,'Four Factors - Home'!$B:$O,11,FALSE)/100</f>
        <v>0.51400000000000001</v>
      </c>
      <c r="M949" s="32">
        <f>VLOOKUP($C949,'Four Factors - Home'!$B:$O,12,FALSE)</f>
        <v>0.33700000000000002</v>
      </c>
      <c r="N949" s="32">
        <f>VLOOKUP($C949,'Four Factors - Home'!$B:$O,13,FALSE)/100</f>
        <v>0.14300000000000002</v>
      </c>
      <c r="O949" s="32">
        <f>VLOOKUP($C949,'Four Factors - Home'!$B:$O,14,FALSE)/100</f>
        <v>0.221</v>
      </c>
      <c r="P949" s="21">
        <f>VLOOKUP($C949,'Advanced - Home'!B:T,18,FALSE)</f>
        <v>102.74</v>
      </c>
      <c r="Q949" s="21">
        <f>(P949+'Advanced - Home'!$S$33)/2</f>
        <v>100.75784556720686</v>
      </c>
      <c r="R949" s="32">
        <f t="shared" ref="R949" si="9225">AVERAGE(H949,L948)</f>
        <v>0.49850000000000005</v>
      </c>
      <c r="S949" s="32">
        <f t="shared" ref="S949" si="9226">AVERAGE(I949,M948)</f>
        <v>0.29699999999999999</v>
      </c>
      <c r="T949" s="32">
        <f t="shared" ref="T949" si="9227">AVERAGE(J949,N948)</f>
        <v>0.14500000000000002</v>
      </c>
      <c r="U949" s="32">
        <f t="shared" ref="U949" si="9228">AVERAGE(K949,O948)</f>
        <v>0.255</v>
      </c>
      <c r="V949" s="21">
        <f>Q949*Q948/'Advanced - Road'!$S$33</f>
        <v>99.809319832359066</v>
      </c>
      <c r="W949" s="21">
        <f t="shared" ref="W949" si="9229">W948</f>
        <v>99.811400483561911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0</v>
      </c>
      <c r="AA949" s="23">
        <f t="shared" ref="AA949" si="9231">AA948</f>
        <v>216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</v>
      </c>
      <c r="I950" s="31">
        <f>VLOOKUP($C950,'Four Factors - Road'!$B:$O,8,FALSE)</f>
        <v>0.224</v>
      </c>
      <c r="J950" s="31">
        <f>VLOOKUP($C950,'Four Factors - Road'!$B:$O,9,FALSE)/100</f>
        <v>0.13400000000000001</v>
      </c>
      <c r="K950" s="31">
        <f>VLOOKUP($C950,'Four Factors - Road'!$B:$O,10,FALSE)/100</f>
        <v>0.253</v>
      </c>
      <c r="L950" s="31">
        <f>VLOOKUP($C950,'Four Factors - Road'!$B:$O,11,FALSE)/100</f>
        <v>0.5</v>
      </c>
      <c r="M950" s="31">
        <f>VLOOKUP($C950,'Four Factors - Road'!$B:$O,12,FALSE)</f>
        <v>0.29799999999999999</v>
      </c>
      <c r="N950" s="31">
        <f>VLOOKUP($C950,'Four Factors - Road'!$B:$O,13,FALSE)/100</f>
        <v>0.13900000000000001</v>
      </c>
      <c r="O950" s="31">
        <f>VLOOKUP($C950,'Four Factors - Road'!$B:$O,14,FALSE)/100</f>
        <v>0.245</v>
      </c>
      <c r="P950" s="17">
        <f>VLOOKUP($C950,'Advanced - Road'!B:T,18,FALSE)</f>
        <v>96.92</v>
      </c>
      <c r="Q950" s="17">
        <f>(P950+'Advanced - Road'!$S$33)/2</f>
        <v>97.849904671115354</v>
      </c>
      <c r="R950" s="31">
        <f t="shared" ref="R950" si="9233">AVERAGE(H950,L951)</f>
        <v>0.499</v>
      </c>
      <c r="S950" s="31">
        <f t="shared" ref="S950" si="9234">AVERAGE(I950,M951)</f>
        <v>0.27</v>
      </c>
      <c r="T950" s="31">
        <f t="shared" ref="T950" si="9235">AVERAGE(J950,N951)</f>
        <v>0.13200000000000001</v>
      </c>
      <c r="U950" s="31">
        <f t="shared" ref="U950" si="9236">AVERAGE(K950,O951)</f>
        <v>0.24049999999999999</v>
      </c>
      <c r="V950" s="17">
        <f>Q950*Q951/'Advanced - Home'!$S$33</f>
        <v>97.956054786730618</v>
      </c>
      <c r="W950" s="17">
        <f t="shared" ref="W950" si="9237">AVERAGE(V950:V951)</f>
        <v>97.954012854309255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0.13600000000000001</v>
      </c>
      <c r="K951" s="31">
        <f>VLOOKUP($C951,'Four Factors - Home'!$B:$O,10,FALSE)/100</f>
        <v>0.23100000000000001</v>
      </c>
      <c r="L951" s="31">
        <f>VLOOKUP($C951,'Four Factors - Home'!$B:$O,11,FALSE)/100</f>
        <v>0.50800000000000001</v>
      </c>
      <c r="M951" s="31">
        <f>VLOOKUP($C951,'Four Factors - Home'!$B:$O,12,FALSE)</f>
        <v>0.316</v>
      </c>
      <c r="N951" s="31">
        <f>VLOOKUP($C951,'Four Factors - Home'!$B:$O,13,FALSE)/100</f>
        <v>0.13</v>
      </c>
      <c r="O951" s="31">
        <f>VLOOKUP($C951,'Four Factors - Home'!$B:$O,14,FALSE)/100</f>
        <v>0.22800000000000001</v>
      </c>
      <c r="P951" s="17">
        <f>VLOOKUP($C951,'Advanced - Home'!B:T,18,FALSE)</f>
        <v>98.99</v>
      </c>
      <c r="Q951" s="17">
        <f>(P951+'Advanced - Home'!$S$33)/2</f>
        <v>98.882845567206857</v>
      </c>
      <c r="R951" s="31">
        <f t="shared" ref="R951" si="9245">AVERAGE(H951,L950)</f>
        <v>0.51550000000000007</v>
      </c>
      <c r="S951" s="31">
        <f t="shared" ref="S951" si="9246">AVERAGE(I951,M950)</f>
        <v>0.28249999999999997</v>
      </c>
      <c r="T951" s="31">
        <f t="shared" ref="T951" si="9247">AVERAGE(J951,N950)</f>
        <v>0.13750000000000001</v>
      </c>
      <c r="U951" s="31">
        <f t="shared" ref="U951" si="9248">AVERAGE(K951,O950)</f>
        <v>0.23799999999999999</v>
      </c>
      <c r="V951" s="17">
        <f>Q951*Q950/'Advanced - Road'!$S$33</f>
        <v>97.951970921887892</v>
      </c>
      <c r="W951" s="17">
        <f t="shared" ref="W951" si="9249">W950</f>
        <v>97.954012854309255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</v>
      </c>
      <c r="I952" s="32">
        <f>VLOOKUP($C952,'Four Factors - Road'!$B:$O,8,FALSE)</f>
        <v>0.224</v>
      </c>
      <c r="J952" s="32">
        <f>VLOOKUP($C952,'Four Factors - Road'!$B:$O,9,FALSE)/100</f>
        <v>0.13400000000000001</v>
      </c>
      <c r="K952" s="32">
        <f>VLOOKUP($C952,'Four Factors - Road'!$B:$O,10,FALSE)/100</f>
        <v>0.253</v>
      </c>
      <c r="L952" s="32">
        <f>VLOOKUP($C952,'Four Factors - Road'!$B:$O,11,FALSE)/100</f>
        <v>0.5</v>
      </c>
      <c r="M952" s="32">
        <f>VLOOKUP($C952,'Four Factors - Road'!$B:$O,12,FALSE)</f>
        <v>0.29799999999999999</v>
      </c>
      <c r="N952" s="32">
        <f>VLOOKUP($C952,'Four Factors - Road'!$B:$O,13,FALSE)/100</f>
        <v>0.13900000000000001</v>
      </c>
      <c r="O952" s="32">
        <f>VLOOKUP($C952,'Four Factors - Road'!$B:$O,14,FALSE)/100</f>
        <v>0.245</v>
      </c>
      <c r="P952" s="21">
        <f>VLOOKUP($C952,'Advanced - Road'!B:T,18,FALSE)</f>
        <v>96.92</v>
      </c>
      <c r="Q952" s="21">
        <f>(P952+'Advanced - Road'!$S$33)/2</f>
        <v>97.849904671115354</v>
      </c>
      <c r="R952" s="32">
        <f t="shared" ref="R952" si="9253">AVERAGE(H952,L953)</f>
        <v>0.50849999999999995</v>
      </c>
      <c r="S952" s="32">
        <f t="shared" ref="S952" si="9254">AVERAGE(I952,M953)</f>
        <v>0.25850000000000001</v>
      </c>
      <c r="T952" s="32">
        <f t="shared" ref="T952" si="9255">AVERAGE(J952,N953)</f>
        <v>0.13850000000000001</v>
      </c>
      <c r="U952" s="32">
        <f t="shared" ref="U952" si="9256">AVERAGE(K952,O953)</f>
        <v>0.24099999999999999</v>
      </c>
      <c r="V952" s="21">
        <f>Q952*Q953/'Advanced - Home'!$S$33</f>
        <v>97.336912670719244</v>
      </c>
      <c r="W952" s="21">
        <f t="shared" ref="W952" si="9257">AVERAGE(V952:V953)</f>
        <v>97.334883644558374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106</v>
      </c>
      <c r="Z952" s="23">
        <f t="shared" ref="Z952" si="9258">Y953-Y952</f>
        <v>0</v>
      </c>
      <c r="AA952" s="23">
        <f t="shared" ref="AA952" si="9259">Y952+Y953</f>
        <v>212</v>
      </c>
      <c r="AB952" s="22">
        <f t="shared" ref="AB952" si="9260">D952-Z952</f>
        <v>0</v>
      </c>
      <c r="AC952" s="22">
        <f t="shared" ref="AC952" si="9261">AA952-E952</f>
        <v>212</v>
      </c>
      <c r="AD952" s="22">
        <f t="shared" si="9001"/>
        <v>106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0.52900000000000003</v>
      </c>
      <c r="I953" s="32">
        <f>VLOOKUP($C953,'Four Factors - Home'!$B:$O,8,FALSE)</f>
        <v>0.29299999999999998</v>
      </c>
      <c r="J953" s="32">
        <f>VLOOKUP($C953,'Four Factors - Home'!$B:$O,9,FALSE)/100</f>
        <v>0.154</v>
      </c>
      <c r="K953" s="32">
        <f>VLOOKUP($C953,'Four Factors - Home'!$B:$O,10,FALSE)/100</f>
        <v>0.20300000000000001</v>
      </c>
      <c r="L953" s="32">
        <f>VLOOKUP($C953,'Four Factors - Home'!$B:$O,11,FALSE)/100</f>
        <v>0.52700000000000002</v>
      </c>
      <c r="M953" s="32">
        <f>VLOOKUP($C953,'Four Factors - Home'!$B:$O,12,FALSE)</f>
        <v>0.29299999999999998</v>
      </c>
      <c r="N953" s="32">
        <f>VLOOKUP($C953,'Four Factors - Home'!$B:$O,13,FALSE)/100</f>
        <v>0.14300000000000002</v>
      </c>
      <c r="O953" s="32">
        <f>VLOOKUP($C953,'Four Factors - Home'!$B:$O,14,FALSE)/100</f>
        <v>0.22899999999999998</v>
      </c>
      <c r="P953" s="21">
        <f>VLOOKUP($C953,'Advanced - Home'!B:T,18,FALSE)</f>
        <v>97.74</v>
      </c>
      <c r="Q953" s="21">
        <f>(P953+'Advanced - Home'!$S$33)/2</f>
        <v>98.257845567206857</v>
      </c>
      <c r="R953" s="32">
        <f t="shared" ref="R953" si="9265">AVERAGE(H953,L952)</f>
        <v>0.51449999999999996</v>
      </c>
      <c r="S953" s="32">
        <f t="shared" ref="S953" si="9266">AVERAGE(I953,M952)</f>
        <v>0.29549999999999998</v>
      </c>
      <c r="T953" s="32">
        <f t="shared" ref="T953" si="9267">AVERAGE(J953,N952)</f>
        <v>0.14650000000000002</v>
      </c>
      <c r="U953" s="32">
        <f t="shared" ref="U953" si="9268">AVERAGE(K953,O952)</f>
        <v>0.224</v>
      </c>
      <c r="V953" s="21">
        <f>Q953*Q952/'Advanced - Road'!$S$33</f>
        <v>97.332854618397505</v>
      </c>
      <c r="W953" s="21">
        <f t="shared" ref="W953" si="9269">W952</f>
        <v>97.334883644558374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0</v>
      </c>
      <c r="AA953" s="23">
        <f t="shared" ref="AA953" si="9271">AA952</f>
        <v>212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</v>
      </c>
      <c r="I954" s="31">
        <f>VLOOKUP($C954,'Four Factors - Road'!$B:$O,8,FALSE)</f>
        <v>0.224</v>
      </c>
      <c r="J954" s="31">
        <f>VLOOKUP($C954,'Four Factors - Road'!$B:$O,9,FALSE)/100</f>
        <v>0.13400000000000001</v>
      </c>
      <c r="K954" s="31">
        <f>VLOOKUP($C954,'Four Factors - Road'!$B:$O,10,FALSE)/100</f>
        <v>0.253</v>
      </c>
      <c r="L954" s="31">
        <f>VLOOKUP($C954,'Four Factors - Road'!$B:$O,11,FALSE)/100</f>
        <v>0.5</v>
      </c>
      <c r="M954" s="31">
        <f>VLOOKUP($C954,'Four Factors - Road'!$B:$O,12,FALSE)</f>
        <v>0.29799999999999999</v>
      </c>
      <c r="N954" s="31">
        <f>VLOOKUP($C954,'Four Factors - Road'!$B:$O,13,FALSE)/100</f>
        <v>0.13900000000000001</v>
      </c>
      <c r="O954" s="31">
        <f>VLOOKUP($C954,'Four Factors - Road'!$B:$O,14,FALSE)/100</f>
        <v>0.245</v>
      </c>
      <c r="P954" s="17">
        <f>VLOOKUP($C954,'Advanced - Road'!B:T,18,FALSE)</f>
        <v>96.92</v>
      </c>
      <c r="Q954" s="17">
        <f>(P954+'Advanced - Road'!$S$33)/2</f>
        <v>97.849904671115354</v>
      </c>
      <c r="R954" s="31">
        <f t="shared" ref="R954" si="9273">AVERAGE(H954,L955)</f>
        <v>0.48949999999999999</v>
      </c>
      <c r="S954" s="31">
        <f t="shared" ref="S954" si="9274">AVERAGE(I954,M955)</f>
        <v>0.23849999999999999</v>
      </c>
      <c r="T954" s="31">
        <f t="shared" ref="T954" si="9275">AVERAGE(J954,N955)</f>
        <v>0.14200000000000002</v>
      </c>
      <c r="U954" s="31">
        <f t="shared" ref="U954" si="9276">AVERAGE(K954,O955)</f>
        <v>0.23349999999999999</v>
      </c>
      <c r="V954" s="17">
        <f>Q954*Q955/'Advanced - Home'!$S$33</f>
        <v>97.198224836732706</v>
      </c>
      <c r="W954" s="17">
        <f t="shared" ref="W954" si="9277">AVERAGE(V954:V955)</f>
        <v>97.19619870157419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0.53500000000000003</v>
      </c>
      <c r="I955" s="31">
        <f>VLOOKUP($C955,'Four Factors - Home'!$B:$O,8,FALSE)</f>
        <v>0.28199999999999997</v>
      </c>
      <c r="J955" s="31">
        <f>VLOOKUP($C955,'Four Factors - Home'!$B:$O,9,FALSE)/100</f>
        <v>0.13900000000000001</v>
      </c>
      <c r="K955" s="31">
        <f>VLOOKUP($C955,'Four Factors - Home'!$B:$O,10,FALSE)/100</f>
        <v>0.22500000000000001</v>
      </c>
      <c r="L955" s="31">
        <f>VLOOKUP($C955,'Four Factors - Home'!$B:$O,11,FALSE)/100</f>
        <v>0.48899999999999999</v>
      </c>
      <c r="M955" s="31">
        <f>VLOOKUP($C955,'Four Factors - Home'!$B:$O,12,FALSE)</f>
        <v>0.253</v>
      </c>
      <c r="N955" s="31">
        <f>VLOOKUP($C955,'Four Factors - Home'!$B:$O,13,FALSE)/100</f>
        <v>0.15</v>
      </c>
      <c r="O955" s="31">
        <f>VLOOKUP($C955,'Four Factors - Home'!$B:$O,14,FALSE)/100</f>
        <v>0.214</v>
      </c>
      <c r="P955" s="17">
        <f>VLOOKUP($C955,'Advanced - Home'!B:T,18,FALSE)</f>
        <v>97.46</v>
      </c>
      <c r="Q955" s="17">
        <f>(P955+'Advanced - Home'!$S$33)/2</f>
        <v>98.117845567206857</v>
      </c>
      <c r="R955" s="31">
        <f t="shared" ref="R955" si="9285">AVERAGE(H955,L954)</f>
        <v>0.51750000000000007</v>
      </c>
      <c r="S955" s="31">
        <f t="shared" ref="S955" si="9286">AVERAGE(I955,M954)</f>
        <v>0.28999999999999998</v>
      </c>
      <c r="T955" s="31">
        <f t="shared" ref="T955" si="9287">AVERAGE(J955,N954)</f>
        <v>0.13900000000000001</v>
      </c>
      <c r="U955" s="31">
        <f t="shared" ref="U955" si="9288">AVERAGE(K955,O954)</f>
        <v>0.23499999999999999</v>
      </c>
      <c r="V955" s="17">
        <f>Q955*Q954/'Advanced - Road'!$S$33</f>
        <v>97.194172566415659</v>
      </c>
      <c r="W955" s="17">
        <f t="shared" ref="W955" si="9289">W954</f>
        <v>97.19619870157419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</v>
      </c>
      <c r="I956" s="32">
        <f>VLOOKUP($C956,'Four Factors - Road'!$B:$O,8,FALSE)</f>
        <v>0.224</v>
      </c>
      <c r="J956" s="32">
        <f>VLOOKUP($C956,'Four Factors - Road'!$B:$O,9,FALSE)/100</f>
        <v>0.13400000000000001</v>
      </c>
      <c r="K956" s="32">
        <f>VLOOKUP($C956,'Four Factors - Road'!$B:$O,10,FALSE)/100</f>
        <v>0.253</v>
      </c>
      <c r="L956" s="32">
        <f>VLOOKUP($C956,'Four Factors - Road'!$B:$O,11,FALSE)/100</f>
        <v>0.5</v>
      </c>
      <c r="M956" s="32">
        <f>VLOOKUP($C956,'Four Factors - Road'!$B:$O,12,FALSE)</f>
        <v>0.29799999999999999</v>
      </c>
      <c r="N956" s="32">
        <f>VLOOKUP($C956,'Four Factors - Road'!$B:$O,13,FALSE)/100</f>
        <v>0.13900000000000001</v>
      </c>
      <c r="O956" s="32">
        <f>VLOOKUP($C956,'Four Factors - Road'!$B:$O,14,FALSE)/100</f>
        <v>0.245</v>
      </c>
      <c r="P956" s="21">
        <f>VLOOKUP($C956,'Advanced - Road'!B:T,18,FALSE)</f>
        <v>96.92</v>
      </c>
      <c r="Q956" s="21">
        <f>(P956+'Advanced - Road'!$S$33)/2</f>
        <v>97.849904671115354</v>
      </c>
      <c r="R956" s="32">
        <f t="shared" ref="R956" si="9293">AVERAGE(H956,L957)</f>
        <v>0.4965</v>
      </c>
      <c r="S956" s="32">
        <f t="shared" ref="S956" si="9294">AVERAGE(I956,M957)</f>
        <v>0.2465</v>
      </c>
      <c r="T956" s="32">
        <f t="shared" ref="T956" si="9295">AVERAGE(J956,N957)</f>
        <v>0.13800000000000001</v>
      </c>
      <c r="U956" s="32">
        <f t="shared" ref="U956" si="9296">AVERAGE(K956,O957)</f>
        <v>0.246</v>
      </c>
      <c r="V956" s="21">
        <f>Q956*Q957/'Advanced - Home'!$S$33</f>
        <v>97.218037384445054</v>
      </c>
      <c r="W956" s="21">
        <f t="shared" ref="W956" si="9297">AVERAGE(V956:V957)</f>
        <v>97.216010836286202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</v>
      </c>
      <c r="J957" s="32">
        <f>VLOOKUP($C957,'Four Factors - Home'!$B:$O,9,FALSE)/100</f>
        <v>0.129</v>
      </c>
      <c r="K957" s="32">
        <f>VLOOKUP($C957,'Four Factors - Home'!$B:$O,10,FALSE)/100</f>
        <v>0.26700000000000002</v>
      </c>
      <c r="L957" s="32">
        <f>VLOOKUP($C957,'Four Factors - Home'!$B:$O,11,FALSE)/100</f>
        <v>0.503</v>
      </c>
      <c r="M957" s="32">
        <f>VLOOKUP($C957,'Four Factors - Home'!$B:$O,12,FALSE)</f>
        <v>0.26900000000000002</v>
      </c>
      <c r="N957" s="32">
        <f>VLOOKUP($C957,'Four Factors - Home'!$B:$O,13,FALSE)/100</f>
        <v>0.14199999999999999</v>
      </c>
      <c r="O957" s="32">
        <f>VLOOKUP($C957,'Four Factors - Home'!$B:$O,14,FALSE)/100</f>
        <v>0.23899999999999999</v>
      </c>
      <c r="P957" s="21">
        <f>VLOOKUP($C957,'Advanced - Home'!B:T,18,FALSE)</f>
        <v>97.5</v>
      </c>
      <c r="Q957" s="21">
        <f>(P957+'Advanced - Home'!$S$33)/2</f>
        <v>98.137845567206853</v>
      </c>
      <c r="R957" s="32">
        <f t="shared" ref="R957" si="9305">AVERAGE(H957,L956)</f>
        <v>0.51300000000000001</v>
      </c>
      <c r="S957" s="32">
        <f t="shared" ref="S957" si="9306">AVERAGE(I957,M956)</f>
        <v>0.30399999999999999</v>
      </c>
      <c r="T957" s="32">
        <f t="shared" ref="T957" si="9307">AVERAGE(J957,N956)</f>
        <v>0.13400000000000001</v>
      </c>
      <c r="U957" s="32">
        <f t="shared" ref="U957" si="9308">AVERAGE(K957,O956)</f>
        <v>0.25600000000000001</v>
      </c>
      <c r="V957" s="21">
        <f>Q957*Q956/'Advanced - Road'!$S$33</f>
        <v>97.213984288127349</v>
      </c>
      <c r="W957" s="21">
        <f t="shared" ref="W957" si="9309">W956</f>
        <v>97.216010836286202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</v>
      </c>
      <c r="I958" s="31">
        <f>VLOOKUP($C958,'Four Factors - Road'!$B:$O,8,FALSE)</f>
        <v>0.224</v>
      </c>
      <c r="J958" s="31">
        <f>VLOOKUP($C958,'Four Factors - Road'!$B:$O,9,FALSE)/100</f>
        <v>0.13400000000000001</v>
      </c>
      <c r="K958" s="31">
        <f>VLOOKUP($C958,'Four Factors - Road'!$B:$O,10,FALSE)/100</f>
        <v>0.253</v>
      </c>
      <c r="L958" s="31">
        <f>VLOOKUP($C958,'Four Factors - Road'!$B:$O,11,FALSE)/100</f>
        <v>0.5</v>
      </c>
      <c r="M958" s="31">
        <f>VLOOKUP($C958,'Four Factors - Road'!$B:$O,12,FALSE)</f>
        <v>0.29799999999999999</v>
      </c>
      <c r="N958" s="31">
        <f>VLOOKUP($C958,'Four Factors - Road'!$B:$O,13,FALSE)/100</f>
        <v>0.13900000000000001</v>
      </c>
      <c r="O958" s="31">
        <f>VLOOKUP($C958,'Four Factors - Road'!$B:$O,14,FALSE)/100</f>
        <v>0.245</v>
      </c>
      <c r="P958" s="17">
        <f>VLOOKUP($C958,'Advanced - Road'!B:T,18,FALSE)</f>
        <v>96.92</v>
      </c>
      <c r="Q958" s="17">
        <f>(P958+'Advanced - Road'!$S$33)/2</f>
        <v>97.849904671115354</v>
      </c>
      <c r="R958" s="31">
        <f t="shared" ref="R958" si="9313">AVERAGE(H958,L959)</f>
        <v>0.48850000000000005</v>
      </c>
      <c r="S958" s="31">
        <f t="shared" ref="S958" si="9314">AVERAGE(I958,M959)</f>
        <v>0.23049999999999998</v>
      </c>
      <c r="T958" s="31">
        <f t="shared" ref="T958" si="9315">AVERAGE(J958,N959)</f>
        <v>0.13400000000000001</v>
      </c>
      <c r="U958" s="31">
        <f t="shared" ref="U958" si="9316">AVERAGE(K958,O959)</f>
        <v>0.22950000000000001</v>
      </c>
      <c r="V958" s="17">
        <f>Q958*Q959/'Advanced - Home'!$S$33</f>
        <v>95.35565789948285</v>
      </c>
      <c r="W958" s="17">
        <f t="shared" ref="W958" si="9317">AVERAGE(V958:V959)</f>
        <v>95.353670173355567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0.52600000000000002</v>
      </c>
      <c r="I959" s="31">
        <f>VLOOKUP($C959,'Four Factors - Home'!$B:$O,8,FALSE)</f>
        <v>0.307</v>
      </c>
      <c r="J959" s="31">
        <f>VLOOKUP($C959,'Four Factors - Home'!$B:$O,9,FALSE)/100</f>
        <v>0.14499999999999999</v>
      </c>
      <c r="K959" s="31">
        <f>VLOOKUP($C959,'Four Factors - Home'!$B:$O,10,FALSE)/100</f>
        <v>0.217</v>
      </c>
      <c r="L959" s="31">
        <f>VLOOKUP($C959,'Four Factors - Home'!$B:$O,11,FALSE)/100</f>
        <v>0.48700000000000004</v>
      </c>
      <c r="M959" s="31">
        <f>VLOOKUP($C959,'Four Factors - Home'!$B:$O,12,FALSE)</f>
        <v>0.23699999999999999</v>
      </c>
      <c r="N959" s="31">
        <f>VLOOKUP($C959,'Four Factors - Home'!$B:$O,13,FALSE)/100</f>
        <v>0.13400000000000001</v>
      </c>
      <c r="O959" s="31">
        <f>VLOOKUP($C959,'Four Factors - Home'!$B:$O,14,FALSE)/100</f>
        <v>0.20600000000000002</v>
      </c>
      <c r="P959" s="17">
        <f>VLOOKUP($C959,'Advanced - Home'!B:T,18,FALSE)</f>
        <v>93.74</v>
      </c>
      <c r="Q959" s="17">
        <f>(P959+'Advanced - Home'!$S$33)/2</f>
        <v>96.257845567206857</v>
      </c>
      <c r="R959" s="31">
        <f t="shared" ref="R959" si="9325">AVERAGE(H959,L958)</f>
        <v>0.51300000000000001</v>
      </c>
      <c r="S959" s="31">
        <f t="shared" ref="S959" si="9326">AVERAGE(I959,M958)</f>
        <v>0.30249999999999999</v>
      </c>
      <c r="T959" s="31">
        <f t="shared" ref="T959" si="9327">AVERAGE(J959,N958)</f>
        <v>0.14200000000000002</v>
      </c>
      <c r="U959" s="31">
        <f t="shared" ref="U959" si="9328">AVERAGE(K959,O958)</f>
        <v>0.23099999999999998</v>
      </c>
      <c r="V959" s="17">
        <f>Q959*Q958/'Advanced - Road'!$S$33</f>
        <v>95.351682447228271</v>
      </c>
      <c r="W959" s="17">
        <f t="shared" ref="W959" si="9329">W958</f>
        <v>95.353670173355567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</v>
      </c>
      <c r="I960" s="32">
        <f>VLOOKUP($C960,'Four Factors - Road'!$B:$O,8,FALSE)</f>
        <v>0.224</v>
      </c>
      <c r="J960" s="32">
        <f>VLOOKUP($C960,'Four Factors - Road'!$B:$O,9,FALSE)/100</f>
        <v>0.13400000000000001</v>
      </c>
      <c r="K960" s="32">
        <f>VLOOKUP($C960,'Four Factors - Road'!$B:$O,10,FALSE)/100</f>
        <v>0.253</v>
      </c>
      <c r="L960" s="32">
        <f>VLOOKUP($C960,'Four Factors - Road'!$B:$O,11,FALSE)/100</f>
        <v>0.5</v>
      </c>
      <c r="M960" s="32">
        <f>VLOOKUP($C960,'Four Factors - Road'!$B:$O,12,FALSE)</f>
        <v>0.29799999999999999</v>
      </c>
      <c r="N960" s="32">
        <f>VLOOKUP($C960,'Four Factors - Road'!$B:$O,13,FALSE)/100</f>
        <v>0.13900000000000001</v>
      </c>
      <c r="O960" s="32">
        <f>VLOOKUP($C960,'Four Factors - Road'!$B:$O,14,FALSE)/100</f>
        <v>0.245</v>
      </c>
      <c r="P960" s="21">
        <f>VLOOKUP($C960,'Advanced - Road'!B:T,18,FALSE)</f>
        <v>96.92</v>
      </c>
      <c r="Q960" s="21">
        <f>(P960+'Advanced - Road'!$S$33)/2</f>
        <v>97.849904671115354</v>
      </c>
      <c r="R960" s="32">
        <f t="shared" ref="R960" si="9333">AVERAGE(H960,L961)</f>
        <v>0.50449999999999995</v>
      </c>
      <c r="S960" s="32">
        <f t="shared" ref="S960" si="9334">AVERAGE(I960,M961)</f>
        <v>0.25700000000000001</v>
      </c>
      <c r="T960" s="32">
        <f t="shared" ref="T960" si="9335">AVERAGE(J960,N961)</f>
        <v>0.14800000000000002</v>
      </c>
      <c r="U960" s="32">
        <f t="shared" ref="U960" si="9336">AVERAGE(K960,O961)</f>
        <v>0.254</v>
      </c>
      <c r="V960" s="21">
        <f>Q960*Q961/'Advanced - Home'!$S$33</f>
        <v>98.104648894573359</v>
      </c>
      <c r="W960" s="21">
        <f t="shared" ref="W960" si="9337">AVERAGE(V960:V961)</f>
        <v>98.102603864649467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0.25900000000000001</v>
      </c>
      <c r="J961" s="32">
        <f>VLOOKUP($C961,'Four Factors - Home'!$B:$O,9,FALSE)/100</f>
        <v>0.14699999999999999</v>
      </c>
      <c r="K961" s="32">
        <f>VLOOKUP($C961,'Four Factors - Home'!$B:$O,10,FALSE)/100</f>
        <v>0.25</v>
      </c>
      <c r="L961" s="32">
        <f>VLOOKUP($C961,'Four Factors - Home'!$B:$O,11,FALSE)/100</f>
        <v>0.51900000000000002</v>
      </c>
      <c r="M961" s="32">
        <f>VLOOKUP($C961,'Four Factors - Home'!$B:$O,12,FALSE)</f>
        <v>0.28999999999999998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0.255</v>
      </c>
      <c r="P961" s="21">
        <f>VLOOKUP($C961,'Advanced - Home'!B:T,18,FALSE)</f>
        <v>99.29</v>
      </c>
      <c r="Q961" s="21">
        <f>(P961+'Advanced - Home'!$S$33)/2</f>
        <v>99.032845567206863</v>
      </c>
      <c r="R961" s="32">
        <f t="shared" ref="R961" si="9345">AVERAGE(H961,L960)</f>
        <v>0.52</v>
      </c>
      <c r="S961" s="32">
        <f t="shared" ref="S961" si="9346">AVERAGE(I961,M960)</f>
        <v>0.27849999999999997</v>
      </c>
      <c r="T961" s="32">
        <f t="shared" ref="T961" si="9347">AVERAGE(J961,N960)</f>
        <v>0.14300000000000002</v>
      </c>
      <c r="U961" s="32">
        <f t="shared" ref="U961" si="9348">AVERAGE(K961,O960)</f>
        <v>0.2475</v>
      </c>
      <c r="V961" s="21">
        <f>Q961*Q960/'Advanced - Road'!$S$33</f>
        <v>98.100558834725589</v>
      </c>
      <c r="W961" s="21">
        <f t="shared" ref="W961" si="9349">W960</f>
        <v>98.102603864649467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0.52100000000000002</v>
      </c>
      <c r="I962" s="31">
        <f>VLOOKUP($C962,'Four Factors - Road'!$B:$O,8,FALSE)</f>
        <v>0.26500000000000001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0.22800000000000001</v>
      </c>
      <c r="L962" s="31">
        <f>VLOOKUP($C962,'Four Factors - Road'!$B:$O,11,FALSE)/100</f>
        <v>0.52100000000000002</v>
      </c>
      <c r="M962" s="31">
        <f>VLOOKUP($C962,'Four Factors - Road'!$B:$O,12,FALSE)</f>
        <v>0.27300000000000002</v>
      </c>
      <c r="N962" s="31">
        <f>VLOOKUP($C962,'Four Factors - Road'!$B:$O,13,FALSE)/100</f>
        <v>0.14199999999999999</v>
      </c>
      <c r="O962" s="31">
        <f>VLOOKUP($C962,'Four Factors - Road'!$B:$O,14,FALSE)/100</f>
        <v>0.26</v>
      </c>
      <c r="P962" s="17">
        <f>VLOOKUP($C962,'Advanced - Road'!B:T,18,FALSE)</f>
        <v>96.25</v>
      </c>
      <c r="Q962" s="17">
        <f>(P962+'Advanced - Road'!$S$33)/2</f>
        <v>97.514904671115346</v>
      </c>
      <c r="R962" s="31">
        <f t="shared" ref="R962" si="9353">AVERAGE(H962,L963)</f>
        <v>0.52200000000000002</v>
      </c>
      <c r="S962" s="31">
        <f t="shared" ref="S962" si="9354">AVERAGE(I962,M963)</f>
        <v>0.24399999999999999</v>
      </c>
      <c r="T962" s="31">
        <f t="shared" ref="T962" si="9355">AVERAGE(J962,N963)</f>
        <v>0.1525</v>
      </c>
      <c r="U962" s="31">
        <f t="shared" ref="U962" si="9356">AVERAGE(K962,O963)</f>
        <v>0.23799999999999999</v>
      </c>
      <c r="V962" s="17">
        <f>Q962*Q963/'Advanced - Home'!$S$33</f>
        <v>97.739159673586556</v>
      </c>
      <c r="W962" s="17">
        <f t="shared" ref="W962" si="9357">AVERAGE(V962:V963)</f>
        <v>97.737122262428983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2</v>
      </c>
      <c r="AA962" s="19">
        <f t="shared" ref="AA962" si="9359">Y962+Y963</f>
        <v>214</v>
      </c>
      <c r="AB962" s="4">
        <f t="shared" ref="AB962" si="9360">D962-Z962</f>
        <v>-2</v>
      </c>
      <c r="AC962" s="4">
        <f t="shared" ref="AC962" si="9361">AA962-E962</f>
        <v>214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0.51200000000000001</v>
      </c>
      <c r="I963" s="31">
        <f>VLOOKUP($C963,'Four Factors - Home'!$B:$O,8,FALSE)</f>
        <v>0.30199999999999999</v>
      </c>
      <c r="J963" s="31">
        <f>VLOOKUP($C963,'Four Factors - Home'!$B:$O,9,FALSE)/100</f>
        <v>0.152</v>
      </c>
      <c r="K963" s="31">
        <f>VLOOKUP($C963,'Four Factors - Home'!$B:$O,10,FALSE)/100</f>
        <v>0.247</v>
      </c>
      <c r="L963" s="31">
        <f>VLOOKUP($C963,'Four Factors - Home'!$B:$O,11,FALSE)/100</f>
        <v>0.52300000000000002</v>
      </c>
      <c r="M963" s="31">
        <f>VLOOKUP($C963,'Four Factors - Home'!$B:$O,12,FALSE)</f>
        <v>0.223</v>
      </c>
      <c r="N963" s="31">
        <f>VLOOKUP($C963,'Four Factors - Home'!$B:$O,13,FALSE)/100</f>
        <v>0.16</v>
      </c>
      <c r="O963" s="31">
        <f>VLOOKUP($C963,'Four Factors - Home'!$B:$O,14,FALSE)/100</f>
        <v>0.248</v>
      </c>
      <c r="P963" s="17">
        <f>VLOOKUP($C963,'Advanced - Home'!B:T,18,FALSE)</f>
        <v>99.23</v>
      </c>
      <c r="Q963" s="17">
        <f>(P963+'Advanced - Home'!$S$33)/2</f>
        <v>99.002845567206862</v>
      </c>
      <c r="R963" s="31">
        <f t="shared" ref="R963" si="9365">AVERAGE(H963,L962)</f>
        <v>0.51649999999999996</v>
      </c>
      <c r="S963" s="31">
        <f t="shared" ref="S963" si="9366">AVERAGE(I963,M962)</f>
        <v>0.28749999999999998</v>
      </c>
      <c r="T963" s="31">
        <f t="shared" ref="T963" si="9367">AVERAGE(J963,N962)</f>
        <v>0.14699999999999999</v>
      </c>
      <c r="U963" s="31">
        <f t="shared" ref="U963" si="9368">AVERAGE(K963,O962)</f>
        <v>0.2535</v>
      </c>
      <c r="V963" s="17">
        <f>Q963*Q962/'Advanced - Road'!$S$33</f>
        <v>97.735084851271424</v>
      </c>
      <c r="W963" s="17">
        <f t="shared" ref="W963" si="9369">W962</f>
        <v>97.737122262428983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108</v>
      </c>
      <c r="Z963" s="19">
        <f t="shared" ref="Z963" si="9370">-Z962</f>
        <v>-2</v>
      </c>
      <c r="AA963" s="19">
        <f t="shared" ref="AA963" si="9371">AA962</f>
        <v>214</v>
      </c>
      <c r="AB963" s="4"/>
      <c r="AC963" s="4"/>
      <c r="AD963" s="4">
        <f t="shared" si="9001"/>
        <v>108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0.52100000000000002</v>
      </c>
      <c r="I964" s="32">
        <f>VLOOKUP($C964,'Four Factors - Road'!$B:$O,8,FALSE)</f>
        <v>0.26500000000000001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0.22800000000000001</v>
      </c>
      <c r="L964" s="32">
        <f>VLOOKUP($C964,'Four Factors - Road'!$B:$O,11,FALSE)/100</f>
        <v>0.52100000000000002</v>
      </c>
      <c r="M964" s="32">
        <f>VLOOKUP($C964,'Four Factors - Road'!$B:$O,12,FALSE)</f>
        <v>0.27300000000000002</v>
      </c>
      <c r="N964" s="32">
        <f>VLOOKUP($C964,'Four Factors - Road'!$B:$O,13,FALSE)/100</f>
        <v>0.14199999999999999</v>
      </c>
      <c r="O964" s="32">
        <f>VLOOKUP($C964,'Four Factors - Road'!$B:$O,14,FALSE)/100</f>
        <v>0.26</v>
      </c>
      <c r="P964" s="21">
        <f>VLOOKUP($C964,'Advanced - Road'!B:T,18,FALSE)</f>
        <v>96.25</v>
      </c>
      <c r="Q964" s="21">
        <f>(P964+'Advanced - Road'!$S$33)/2</f>
        <v>97.514904671115346</v>
      </c>
      <c r="R964" s="32">
        <f t="shared" ref="R964" si="9373">AVERAGE(H964,L965)</f>
        <v>0.51449999999999996</v>
      </c>
      <c r="S964" s="32">
        <f t="shared" ref="S964" si="9374">AVERAGE(I964,M965)</f>
        <v>0.27100000000000002</v>
      </c>
      <c r="T964" s="32">
        <f t="shared" ref="T964" si="9375">AVERAGE(J964,N965)</f>
        <v>0.13600000000000001</v>
      </c>
      <c r="U964" s="32">
        <f t="shared" ref="U964" si="9376">AVERAGE(K964,O965)</f>
        <v>0.23549999999999999</v>
      </c>
      <c r="V964" s="21">
        <f>Q964*Q965/'Advanced - Home'!$S$33</f>
        <v>99.535928944073561</v>
      </c>
      <c r="W964" s="21">
        <f t="shared" ref="W964" si="9377">AVERAGE(V964:V965)</f>
        <v>99.533854078555095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0.499</v>
      </c>
      <c r="I965" s="32">
        <f>VLOOKUP($C965,'Four Factors - Home'!$B:$O,8,FALSE)</f>
        <v>0.28399999999999997</v>
      </c>
      <c r="J965" s="32">
        <f>VLOOKUP($C965,'Four Factors - Home'!$B:$O,9,FALSE)/100</f>
        <v>0.16600000000000001</v>
      </c>
      <c r="K965" s="32">
        <f>VLOOKUP($C965,'Four Factors - Home'!$B:$O,10,FALSE)/100</f>
        <v>0.20399999999999999</v>
      </c>
      <c r="L965" s="32">
        <f>VLOOKUP($C965,'Four Factors - Home'!$B:$O,11,FALSE)/100</f>
        <v>0.50800000000000001</v>
      </c>
      <c r="M965" s="32">
        <f>VLOOKUP($C965,'Four Factors - Home'!$B:$O,12,FALSE)</f>
        <v>0.27700000000000002</v>
      </c>
      <c r="N965" s="32">
        <f>VLOOKUP($C965,'Four Factors - Home'!$B:$O,13,FALSE)/100</f>
        <v>0.127</v>
      </c>
      <c r="O965" s="32">
        <f>VLOOKUP($C965,'Four Factors - Home'!$B:$O,14,FALSE)/100</f>
        <v>0.24299999999999999</v>
      </c>
      <c r="P965" s="21">
        <f>VLOOKUP($C965,'Advanced - Home'!B:T,18,FALSE)</f>
        <v>102.87</v>
      </c>
      <c r="Q965" s="21">
        <f>(P965+'Advanced - Home'!$S$33)/2</f>
        <v>100.82284556720685</v>
      </c>
      <c r="R965" s="32">
        <f t="shared" ref="R965" si="9385">AVERAGE(H965,L964)</f>
        <v>0.51</v>
      </c>
      <c r="S965" s="32">
        <f t="shared" ref="S965" si="9386">AVERAGE(I965,M964)</f>
        <v>0.27849999999999997</v>
      </c>
      <c r="T965" s="32">
        <f t="shared" ref="T965" si="9387">AVERAGE(J965,N964)</f>
        <v>0.154</v>
      </c>
      <c r="U965" s="32">
        <f t="shared" ref="U965" si="9388">AVERAGE(K965,O964)</f>
        <v>0.23199999999999998</v>
      </c>
      <c r="V965" s="21">
        <f>Q965*Q964/'Advanced - Road'!$S$33</f>
        <v>99.531779213036643</v>
      </c>
      <c r="W965" s="21">
        <f t="shared" ref="W965" si="9389">W964</f>
        <v>99.533854078555095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0.52100000000000002</v>
      </c>
      <c r="I966" s="31">
        <f>VLOOKUP($C966,'Four Factors - Road'!$B:$O,8,FALSE)</f>
        <v>0.26500000000000001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0.22800000000000001</v>
      </c>
      <c r="L966" s="31">
        <f>VLOOKUP($C966,'Four Factors - Road'!$B:$O,11,FALSE)/100</f>
        <v>0.52100000000000002</v>
      </c>
      <c r="M966" s="31">
        <f>VLOOKUP($C966,'Four Factors - Road'!$B:$O,12,FALSE)</f>
        <v>0.27300000000000002</v>
      </c>
      <c r="N966" s="31">
        <f>VLOOKUP($C966,'Four Factors - Road'!$B:$O,13,FALSE)/100</f>
        <v>0.14199999999999999</v>
      </c>
      <c r="O966" s="31">
        <f>VLOOKUP($C966,'Four Factors - Road'!$B:$O,14,FALSE)/100</f>
        <v>0.26</v>
      </c>
      <c r="P966" s="17">
        <f>VLOOKUP($C966,'Advanced - Road'!B:T,18,FALSE)</f>
        <v>96.25</v>
      </c>
      <c r="Q966" s="17">
        <f>(P966+'Advanced - Road'!$S$33)/2</f>
        <v>97.514904671115346</v>
      </c>
      <c r="R966" s="31">
        <f t="shared" ref="R966" si="9393">AVERAGE(H966,L967)</f>
        <v>0.51</v>
      </c>
      <c r="S966" s="31">
        <f t="shared" ref="S966" si="9394">AVERAGE(I966,M967)</f>
        <v>0.26100000000000001</v>
      </c>
      <c r="T966" s="31">
        <f t="shared" ref="T966" si="9395">AVERAGE(J966,N967)</f>
        <v>0.14099999999999999</v>
      </c>
      <c r="U966" s="31">
        <f t="shared" ref="U966" si="9396">AVERAGE(K966,O967)</f>
        <v>0.24049999999999999</v>
      </c>
      <c r="V966" s="17">
        <f>Q966*Q967/'Advanced - Home'!$S$33</f>
        <v>97.956351563425656</v>
      </c>
      <c r="W966" s="17">
        <f t="shared" ref="W966" si="9397">AVERAGE(V966:V967)</f>
        <v>97.954309624817867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106</v>
      </c>
      <c r="Z966" s="19">
        <f t="shared" ref="Z966" si="9398">Y967-Y966</f>
        <v>3</v>
      </c>
      <c r="AA966" s="19">
        <f t="shared" ref="AA966" si="9399">Y966+Y967</f>
        <v>215</v>
      </c>
      <c r="AB966" s="4">
        <f t="shared" ref="AB966" si="9400">D966-Z966</f>
        <v>-3</v>
      </c>
      <c r="AC966" s="4">
        <f t="shared" ref="AC966" si="9401">AA966-E966</f>
        <v>215</v>
      </c>
      <c r="AD966" s="4">
        <f t="shared" si="9001"/>
        <v>106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0.53100000000000003</v>
      </c>
      <c r="I967" s="31">
        <f>VLOOKUP($C967,'Four Factors - Home'!$B:$O,8,FALSE)</f>
        <v>0.26100000000000001</v>
      </c>
      <c r="J967" s="31">
        <f>VLOOKUP($C967,'Four Factors - Home'!$B:$O,9,FALSE)/100</f>
        <v>0.14000000000000001</v>
      </c>
      <c r="K967" s="31">
        <f>VLOOKUP($C967,'Four Factors - Home'!$B:$O,10,FALSE)/100</f>
        <v>0.22899999999999998</v>
      </c>
      <c r="L967" s="31">
        <f>VLOOKUP($C967,'Four Factors - Home'!$B:$O,11,FALSE)/100</f>
        <v>0.499</v>
      </c>
      <c r="M967" s="31">
        <f>VLOOKUP($C967,'Four Factors - Home'!$B:$O,12,FALSE)</f>
        <v>0.25700000000000001</v>
      </c>
      <c r="N967" s="31">
        <f>VLOOKUP($C967,'Four Factors - Home'!$B:$O,13,FALSE)/100</f>
        <v>0.13699999999999998</v>
      </c>
      <c r="O967" s="31">
        <f>VLOOKUP($C967,'Four Factors - Home'!$B:$O,14,FALSE)/100</f>
        <v>0.253</v>
      </c>
      <c r="P967" s="17">
        <f>VLOOKUP($C967,'Advanced - Home'!B:T,18,FALSE)</f>
        <v>99.67</v>
      </c>
      <c r="Q967" s="17">
        <f>(P967+'Advanced - Home'!$S$33)/2</f>
        <v>99.222845567206861</v>
      </c>
      <c r="R967" s="31">
        <f t="shared" ref="R967" si="9405">AVERAGE(H967,L966)</f>
        <v>0.52600000000000002</v>
      </c>
      <c r="S967" s="31">
        <f t="shared" ref="S967" si="9406">AVERAGE(I967,M966)</f>
        <v>0.26700000000000002</v>
      </c>
      <c r="T967" s="31">
        <f t="shared" ref="T967" si="9407">AVERAGE(J967,N966)</f>
        <v>0.14100000000000001</v>
      </c>
      <c r="U967" s="31">
        <f t="shared" ref="U967" si="9408">AVERAGE(K967,O966)</f>
        <v>0.2445</v>
      </c>
      <c r="V967" s="17">
        <f>Q967*Q966/'Advanced - Road'!$S$33</f>
        <v>97.952267686210078</v>
      </c>
      <c r="W967" s="17">
        <f t="shared" ref="W967" si="9409">W966</f>
        <v>97.954309624817867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-3</v>
      </c>
      <c r="AA967" s="19">
        <f t="shared" ref="AA967" si="9411">AA966</f>
        <v>215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0.52100000000000002</v>
      </c>
      <c r="I968" s="32">
        <f>VLOOKUP($C968,'Four Factors - Road'!$B:$O,8,FALSE)</f>
        <v>0.26500000000000001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0.22800000000000001</v>
      </c>
      <c r="L968" s="32">
        <f>VLOOKUP($C968,'Four Factors - Road'!$B:$O,11,FALSE)/100</f>
        <v>0.52100000000000002</v>
      </c>
      <c r="M968" s="32">
        <f>VLOOKUP($C968,'Four Factors - Road'!$B:$O,12,FALSE)</f>
        <v>0.27300000000000002</v>
      </c>
      <c r="N968" s="32">
        <f>VLOOKUP($C968,'Four Factors - Road'!$B:$O,13,FALSE)/100</f>
        <v>0.14199999999999999</v>
      </c>
      <c r="O968" s="32">
        <f>VLOOKUP($C968,'Four Factors - Road'!$B:$O,14,FALSE)/100</f>
        <v>0.26</v>
      </c>
      <c r="P968" s="21">
        <f>VLOOKUP($C968,'Advanced - Road'!B:T,18,FALSE)</f>
        <v>96.25</v>
      </c>
      <c r="Q968" s="21">
        <f>(P968+'Advanced - Road'!$S$33)/2</f>
        <v>97.514904671115346</v>
      </c>
      <c r="R968" s="32">
        <f t="shared" ref="R968" si="9413">AVERAGE(H968,L969)</f>
        <v>0.51249999999999996</v>
      </c>
      <c r="S968" s="32">
        <f t="shared" ref="S968" si="9414">AVERAGE(I968,M969)</f>
        <v>0.23150000000000001</v>
      </c>
      <c r="T968" s="32">
        <f t="shared" ref="T968" si="9415">AVERAGE(J968,N969)</f>
        <v>0.13800000000000001</v>
      </c>
      <c r="U968" s="32">
        <f t="shared" ref="U968" si="9416">AVERAGE(K968,O969)</f>
        <v>0.21300000000000002</v>
      </c>
      <c r="V968" s="21">
        <f>Q968*Q969/'Advanced - Home'!$S$33</f>
        <v>97.275158818021239</v>
      </c>
      <c r="W968" s="21">
        <f t="shared" ref="W968" si="9417">AVERAGE(V968:V969)</f>
        <v>97.273131079143681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4</v>
      </c>
      <c r="AA968" s="23">
        <f t="shared" ref="AA968" si="9419">Y968+Y969</f>
        <v>212</v>
      </c>
      <c r="AB968" s="22">
        <f t="shared" ref="AB968" si="9420">D968-Z968</f>
        <v>-4</v>
      </c>
      <c r="AC968" s="22">
        <f t="shared" ref="AC968" si="9421">AA968-E968</f>
        <v>212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0.504</v>
      </c>
      <c r="I969" s="32">
        <f>VLOOKUP($C969,'Four Factors - Home'!$B:$O,8,FALSE)</f>
        <v>0.29599999999999999</v>
      </c>
      <c r="J969" s="32">
        <f>VLOOKUP($C969,'Four Factors - Home'!$B:$O,9,FALSE)/100</f>
        <v>0.114</v>
      </c>
      <c r="K969" s="32">
        <f>VLOOKUP($C969,'Four Factors - Home'!$B:$O,10,FALSE)/100</f>
        <v>0.20499999999999999</v>
      </c>
      <c r="L969" s="32">
        <f>VLOOKUP($C969,'Four Factors - Home'!$B:$O,11,FALSE)/100</f>
        <v>0.504</v>
      </c>
      <c r="M969" s="32">
        <f>VLOOKUP($C969,'Four Factors - Home'!$B:$O,12,FALSE)</f>
        <v>0.19800000000000001</v>
      </c>
      <c r="N969" s="32">
        <f>VLOOKUP($C969,'Four Factors - Home'!$B:$O,13,FALSE)/100</f>
        <v>0.13100000000000001</v>
      </c>
      <c r="O969" s="32">
        <f>VLOOKUP($C969,'Four Factors - Home'!$B:$O,14,FALSE)/100</f>
        <v>0.19800000000000001</v>
      </c>
      <c r="P969" s="21">
        <f>VLOOKUP($C969,'Advanced - Home'!B:T,18,FALSE)</f>
        <v>98.29</v>
      </c>
      <c r="Q969" s="21">
        <f>(P969+'Advanced - Home'!$S$33)/2</f>
        <v>98.532845567206863</v>
      </c>
      <c r="R969" s="32">
        <f t="shared" ref="R969" si="9425">AVERAGE(H969,L968)</f>
        <v>0.51249999999999996</v>
      </c>
      <c r="S969" s="32">
        <f t="shared" ref="S969" si="9426">AVERAGE(I969,M968)</f>
        <v>0.28449999999999998</v>
      </c>
      <c r="T969" s="32">
        <f t="shared" ref="T969" si="9427">AVERAGE(J969,N968)</f>
        <v>0.128</v>
      </c>
      <c r="U969" s="32">
        <f t="shared" ref="U969" si="9428">AVERAGE(K969,O968)</f>
        <v>0.23249999999999998</v>
      </c>
      <c r="V969" s="21">
        <f>Q969*Q968/'Advanced - Road'!$S$33</f>
        <v>97.271103340266123</v>
      </c>
      <c r="W969" s="21">
        <f t="shared" ref="W969" si="9429">W968</f>
        <v>97.273131079143681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108</v>
      </c>
      <c r="Z969" s="23">
        <f t="shared" ref="Z969" si="9430">-Z968</f>
        <v>-4</v>
      </c>
      <c r="AA969" s="23">
        <f t="shared" ref="AA969" si="9431">AA968</f>
        <v>212</v>
      </c>
      <c r="AB969" s="22"/>
      <c r="AC969" s="22"/>
      <c r="AD969" s="22">
        <f t="shared" si="9001"/>
        <v>108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0.52100000000000002</v>
      </c>
      <c r="I970" s="31">
        <f>VLOOKUP($C970,'Four Factors - Road'!$B:$O,8,FALSE)</f>
        <v>0.26500000000000001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0.22800000000000001</v>
      </c>
      <c r="L970" s="31">
        <f>VLOOKUP($C970,'Four Factors - Road'!$B:$O,11,FALSE)/100</f>
        <v>0.52100000000000002</v>
      </c>
      <c r="M970" s="31">
        <f>VLOOKUP($C970,'Four Factors - Road'!$B:$O,12,FALSE)</f>
        <v>0.27300000000000002</v>
      </c>
      <c r="N970" s="31">
        <f>VLOOKUP($C970,'Four Factors - Road'!$B:$O,13,FALSE)/100</f>
        <v>0.14199999999999999</v>
      </c>
      <c r="O970" s="31">
        <f>VLOOKUP($C970,'Four Factors - Road'!$B:$O,14,FALSE)/100</f>
        <v>0.26</v>
      </c>
      <c r="P970" s="17">
        <f>VLOOKUP($C970,'Advanced - Road'!B:T,18,FALSE)</f>
        <v>96.25</v>
      </c>
      <c r="Q970" s="17">
        <f>(P970+'Advanced - Road'!$S$33)/2</f>
        <v>97.514904671115346</v>
      </c>
      <c r="R970" s="31">
        <f t="shared" ref="R970" si="9433">AVERAGE(H970,L971)</f>
        <v>0.51750000000000007</v>
      </c>
      <c r="S970" s="31">
        <f t="shared" ref="S970" si="9434">AVERAGE(I970,M971)</f>
        <v>0.246</v>
      </c>
      <c r="T970" s="31">
        <f t="shared" ref="T970" si="9435">AVERAGE(J970,N971)</f>
        <v>0.14150000000000001</v>
      </c>
      <c r="U970" s="31">
        <f t="shared" ref="U970" si="9436">AVERAGE(K970,O971)</f>
        <v>0.21950000000000003</v>
      </c>
      <c r="V970" s="17">
        <f>Q970*Q971/'Advanced - Home'!$S$33</f>
        <v>96.870392114230214</v>
      </c>
      <c r="W970" s="17">
        <f t="shared" ref="W970" si="9437">AVERAGE(V970:V971)</f>
        <v>96.868372812873503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</v>
      </c>
      <c r="I971" s="31">
        <f>VLOOKUP($C971,'Four Factors - Home'!$B:$O,8,FALSE)</f>
        <v>0.27500000000000002</v>
      </c>
      <c r="J971" s="31">
        <f>VLOOKUP($C971,'Four Factors - Home'!$B:$O,9,FALSE)/100</f>
        <v>0.13100000000000001</v>
      </c>
      <c r="K971" s="31">
        <f>VLOOKUP($C971,'Four Factors - Home'!$B:$O,10,FALSE)/100</f>
        <v>0.28999999999999998</v>
      </c>
      <c r="L971" s="31">
        <f>VLOOKUP($C971,'Four Factors - Home'!$B:$O,11,FALSE)/100</f>
        <v>0.51400000000000001</v>
      </c>
      <c r="M971" s="31">
        <f>VLOOKUP($C971,'Four Factors - Home'!$B:$O,12,FALSE)</f>
        <v>0.22700000000000001</v>
      </c>
      <c r="N971" s="31">
        <f>VLOOKUP($C971,'Four Factors - Home'!$B:$O,13,FALSE)/100</f>
        <v>0.13800000000000001</v>
      </c>
      <c r="O971" s="31">
        <f>VLOOKUP($C971,'Four Factors - Home'!$B:$O,14,FALSE)/100</f>
        <v>0.21100000000000002</v>
      </c>
      <c r="P971" s="17">
        <f>VLOOKUP($C971,'Advanced - Home'!B:T,18,FALSE)</f>
        <v>97.47</v>
      </c>
      <c r="Q971" s="17">
        <f>(P971+'Advanced - Home'!$S$33)/2</f>
        <v>98.122845567206866</v>
      </c>
      <c r="R971" s="31">
        <f t="shared" ref="R971" si="9445">AVERAGE(H971,L970)</f>
        <v>0.4955</v>
      </c>
      <c r="S971" s="31">
        <f t="shared" ref="S971" si="9446">AVERAGE(I971,M970)</f>
        <v>0.27400000000000002</v>
      </c>
      <c r="T971" s="31">
        <f t="shared" ref="T971" si="9447">AVERAGE(J971,N970)</f>
        <v>0.13650000000000001</v>
      </c>
      <c r="U971" s="31">
        <f t="shared" ref="U971" si="9448">AVERAGE(K971,O970)</f>
        <v>0.27500000000000002</v>
      </c>
      <c r="V971" s="17">
        <f>Q971*Q970/'Advanced - Road'!$S$33</f>
        <v>96.866353511516806</v>
      </c>
      <c r="W971" s="17">
        <f t="shared" ref="W971" si="9449">W970</f>
        <v>96.868372812873503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0.52100000000000002</v>
      </c>
      <c r="I972" s="32">
        <f>VLOOKUP($C972,'Four Factors - Road'!$B:$O,8,FALSE)</f>
        <v>0.26500000000000001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0.22800000000000001</v>
      </c>
      <c r="L972" s="32">
        <f>VLOOKUP($C972,'Four Factors - Road'!$B:$O,11,FALSE)/100</f>
        <v>0.52100000000000002</v>
      </c>
      <c r="M972" s="32">
        <f>VLOOKUP($C972,'Four Factors - Road'!$B:$O,12,FALSE)</f>
        <v>0.27300000000000002</v>
      </c>
      <c r="N972" s="32">
        <f>VLOOKUP($C972,'Four Factors - Road'!$B:$O,13,FALSE)/100</f>
        <v>0.14199999999999999</v>
      </c>
      <c r="O972" s="32">
        <f>VLOOKUP($C972,'Four Factors - Road'!$B:$O,14,FALSE)/100</f>
        <v>0.26</v>
      </c>
      <c r="P972" s="21">
        <f>VLOOKUP($C972,'Advanced - Road'!B:T,18,FALSE)</f>
        <v>96.25</v>
      </c>
      <c r="Q972" s="21">
        <f>(P972+'Advanced - Road'!$S$33)/2</f>
        <v>97.514904671115346</v>
      </c>
      <c r="R972" s="32">
        <f t="shared" ref="R972" si="9453">AVERAGE(H972,L973)</f>
        <v>0.50849999999999995</v>
      </c>
      <c r="S972" s="32">
        <f t="shared" ref="S972" si="9454">AVERAGE(I972,M973)</f>
        <v>0.23749999999999999</v>
      </c>
      <c r="T972" s="32">
        <f t="shared" ref="T972" si="9455">AVERAGE(J972,N973)</f>
        <v>0.13550000000000001</v>
      </c>
      <c r="U972" s="32">
        <f t="shared" ref="U972" si="9456">AVERAGE(K972,O973)</f>
        <v>0.23200000000000001</v>
      </c>
      <c r="V972" s="21">
        <f>Q972*Q973/'Advanced - Home'!$S$33</f>
        <v>97.378818583626256</v>
      </c>
      <c r="W972" s="21">
        <f t="shared" ref="W972" si="9457">AVERAGE(V972:V973)</f>
        <v>97.376788683920182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105</v>
      </c>
      <c r="Z972" s="23">
        <f t="shared" ref="Z972" si="9458">Y973-Y972</f>
        <v>6</v>
      </c>
      <c r="AA972" s="23">
        <f t="shared" ref="AA972" si="9459">Y972+Y973</f>
        <v>216</v>
      </c>
      <c r="AB972" s="22">
        <f t="shared" ref="AB972" si="9460">D972-Z972</f>
        <v>-6</v>
      </c>
      <c r="AC972" s="22">
        <f t="shared" ref="AC972" si="9461">AA972-E972</f>
        <v>216</v>
      </c>
      <c r="AD972" s="22">
        <f t="shared" si="9001"/>
        <v>105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0.55700000000000005</v>
      </c>
      <c r="I973" s="32">
        <f>VLOOKUP($C973,'Four Factors - Home'!$B:$O,8,FALSE)</f>
        <v>0.28000000000000003</v>
      </c>
      <c r="J973" s="32">
        <f>VLOOKUP($C973,'Four Factors - Home'!$B:$O,9,FALSE)/100</f>
        <v>0.13</v>
      </c>
      <c r="K973" s="32">
        <f>VLOOKUP($C973,'Four Factors - Home'!$B:$O,10,FALSE)/100</f>
        <v>0.23399999999999999</v>
      </c>
      <c r="L973" s="32">
        <f>VLOOKUP($C973,'Four Factors - Home'!$B:$O,11,FALSE)/100</f>
        <v>0.496</v>
      </c>
      <c r="M973" s="32">
        <f>VLOOKUP($C973,'Four Factors - Home'!$B:$O,12,FALSE)</f>
        <v>0.21</v>
      </c>
      <c r="N973" s="32">
        <f>VLOOKUP($C973,'Four Factors - Home'!$B:$O,13,FALSE)/100</f>
        <v>0.126</v>
      </c>
      <c r="O973" s="32">
        <f>VLOOKUP($C973,'Four Factors - Home'!$B:$O,14,FALSE)/100</f>
        <v>0.23600000000000002</v>
      </c>
      <c r="P973" s="21">
        <f>VLOOKUP($C973,'Advanced - Home'!B:T,18,FALSE)</f>
        <v>98.5</v>
      </c>
      <c r="Q973" s="21">
        <f>(P973+'Advanced - Home'!$S$33)/2</f>
        <v>98.637845567206853</v>
      </c>
      <c r="R973" s="32">
        <f t="shared" ref="R973" si="9465">AVERAGE(H973,L972)</f>
        <v>0.53900000000000003</v>
      </c>
      <c r="S973" s="32">
        <f t="shared" ref="S973" si="9466">AVERAGE(I973,M972)</f>
        <v>0.27650000000000002</v>
      </c>
      <c r="T973" s="32">
        <f t="shared" ref="T973" si="9467">AVERAGE(J973,N972)</f>
        <v>0.13600000000000001</v>
      </c>
      <c r="U973" s="32">
        <f t="shared" ref="U973" si="9468">AVERAGE(K973,O972)</f>
        <v>0.247</v>
      </c>
      <c r="V973" s="21">
        <f>Q973*Q972/'Advanced - Road'!$S$33</f>
        <v>97.374758784214109</v>
      </c>
      <c r="W973" s="21">
        <f t="shared" ref="W973" si="9469">W972</f>
        <v>97.376788683920182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-6</v>
      </c>
      <c r="AA973" s="23">
        <f t="shared" ref="AA973" si="9471">AA972</f>
        <v>216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0.52100000000000002</v>
      </c>
      <c r="I974" s="31">
        <f>VLOOKUP($C974,'Four Factors - Road'!$B:$O,8,FALSE)</f>
        <v>0.26500000000000001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0.22800000000000001</v>
      </c>
      <c r="L974" s="31">
        <f>VLOOKUP($C974,'Four Factors - Road'!$B:$O,11,FALSE)/100</f>
        <v>0.52100000000000002</v>
      </c>
      <c r="M974" s="31">
        <f>VLOOKUP($C974,'Four Factors - Road'!$B:$O,12,FALSE)</f>
        <v>0.27300000000000002</v>
      </c>
      <c r="N974" s="31">
        <f>VLOOKUP($C974,'Four Factors - Road'!$B:$O,13,FALSE)/100</f>
        <v>0.14199999999999999</v>
      </c>
      <c r="O974" s="31">
        <f>VLOOKUP($C974,'Four Factors - Road'!$B:$O,14,FALSE)/100</f>
        <v>0.26</v>
      </c>
      <c r="P974" s="17">
        <f>VLOOKUP($C974,'Advanced - Road'!B:T,18,FALSE)</f>
        <v>96.25</v>
      </c>
      <c r="Q974" s="17">
        <f>(P974+'Advanced - Road'!$S$33)/2</f>
        <v>97.514904671115346</v>
      </c>
      <c r="R974" s="31">
        <f t="shared" ref="R974" si="9473">AVERAGE(H974,L975)</f>
        <v>0.51200000000000001</v>
      </c>
      <c r="S974" s="31">
        <f t="shared" ref="S974" si="9474">AVERAGE(I974,M975)</f>
        <v>0.27</v>
      </c>
      <c r="T974" s="31">
        <f t="shared" ref="T974" si="9475">AVERAGE(J974,N975)</f>
        <v>0.151</v>
      </c>
      <c r="U974" s="31">
        <f t="shared" ref="U974" si="9476">AVERAGE(K974,O975)</f>
        <v>0.22450000000000001</v>
      </c>
      <c r="V974" s="17">
        <f>Q974*Q975/'Advanced - Home'!$S$33</f>
        <v>95.157537892090119</v>
      </c>
      <c r="W974" s="17">
        <f t="shared" ref="W974" si="9477">AVERAGE(V974:V975)</f>
        <v>95.15555429585217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3</v>
      </c>
      <c r="AA974" s="19">
        <f t="shared" ref="AA974" si="9479">Y974+Y975</f>
        <v>207</v>
      </c>
      <c r="AB974" s="4">
        <f t="shared" ref="AB974" si="9480">D974-Z974</f>
        <v>-3</v>
      </c>
      <c r="AC974" s="4">
        <f t="shared" ref="AC974" si="9481">AA974-E974</f>
        <v>207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0.51500000000000001</v>
      </c>
      <c r="I975" s="31">
        <f>VLOOKUP($C975,'Four Factors - Home'!$B:$O,8,FALSE)</f>
        <v>0.255</v>
      </c>
      <c r="J975" s="31">
        <f>VLOOKUP($C975,'Four Factors - Home'!$B:$O,9,FALSE)/100</f>
        <v>0.129</v>
      </c>
      <c r="K975" s="31">
        <f>VLOOKUP($C975,'Four Factors - Home'!$B:$O,10,FALSE)/100</f>
        <v>0.188</v>
      </c>
      <c r="L975" s="31">
        <f>VLOOKUP($C975,'Four Factors - Home'!$B:$O,11,FALSE)/100</f>
        <v>0.503</v>
      </c>
      <c r="M975" s="31">
        <f>VLOOKUP($C975,'Four Factors - Home'!$B:$O,12,FALSE)</f>
        <v>0.27500000000000002</v>
      </c>
      <c r="N975" s="31">
        <f>VLOOKUP($C975,'Four Factors - Home'!$B:$O,13,FALSE)/100</f>
        <v>0.157</v>
      </c>
      <c r="O975" s="31">
        <f>VLOOKUP($C975,'Four Factors - Home'!$B:$O,14,FALSE)/100</f>
        <v>0.221</v>
      </c>
      <c r="P975" s="17">
        <f>VLOOKUP($C975,'Advanced - Home'!B:T,18,FALSE)</f>
        <v>94</v>
      </c>
      <c r="Q975" s="17">
        <f>(P975+'Advanced - Home'!$S$33)/2</f>
        <v>96.387845567206853</v>
      </c>
      <c r="R975" s="31">
        <f t="shared" ref="R975" si="9485">AVERAGE(H975,L974)</f>
        <v>0.51800000000000002</v>
      </c>
      <c r="S975" s="31">
        <f t="shared" ref="S975" si="9486">AVERAGE(I975,M974)</f>
        <v>0.26400000000000001</v>
      </c>
      <c r="T975" s="31">
        <f t="shared" ref="T975" si="9487">AVERAGE(J975,N974)</f>
        <v>0.13550000000000001</v>
      </c>
      <c r="U975" s="31">
        <f t="shared" ref="U975" si="9488">AVERAGE(K975,O974)</f>
        <v>0.224</v>
      </c>
      <c r="V975" s="17">
        <f>Q975*Q974/'Advanced - Road'!$S$33</f>
        <v>95.153570699614235</v>
      </c>
      <c r="W975" s="17">
        <f t="shared" ref="W975" si="9489">W974</f>
        <v>95.15555429585217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105</v>
      </c>
      <c r="Z975" s="19">
        <f t="shared" ref="Z975" si="9490">-Z974</f>
        <v>-3</v>
      </c>
      <c r="AA975" s="19">
        <f t="shared" ref="AA975" si="9491">AA974</f>
        <v>207</v>
      </c>
      <c r="AB975" s="4"/>
      <c r="AC975" s="4"/>
      <c r="AD975" s="4">
        <f t="shared" si="9001"/>
        <v>105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0.52100000000000002</v>
      </c>
      <c r="I976" s="32">
        <f>VLOOKUP($C976,'Four Factors - Road'!$B:$O,8,FALSE)</f>
        <v>0.26500000000000001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0.22800000000000001</v>
      </c>
      <c r="L976" s="32">
        <f>VLOOKUP($C976,'Four Factors - Road'!$B:$O,11,FALSE)/100</f>
        <v>0.52100000000000002</v>
      </c>
      <c r="M976" s="32">
        <f>VLOOKUP($C976,'Four Factors - Road'!$B:$O,12,FALSE)</f>
        <v>0.27300000000000002</v>
      </c>
      <c r="N976" s="32">
        <f>VLOOKUP($C976,'Four Factors - Road'!$B:$O,13,FALSE)/100</f>
        <v>0.14199999999999999</v>
      </c>
      <c r="O976" s="32">
        <f>VLOOKUP($C976,'Four Factors - Road'!$B:$O,14,FALSE)/100</f>
        <v>0.26</v>
      </c>
      <c r="P976" s="21">
        <f>VLOOKUP($C976,'Advanced - Road'!B:T,18,FALSE)</f>
        <v>96.25</v>
      </c>
      <c r="Q976" s="21">
        <f>(P976+'Advanced - Road'!$S$33)/2</f>
        <v>97.514904671115346</v>
      </c>
      <c r="R976" s="32">
        <f t="shared" ref="R976" si="9493">AVERAGE(H976,L977)</f>
        <v>0.52649999999999997</v>
      </c>
      <c r="S976" s="32">
        <f t="shared" ref="S976" si="9494">AVERAGE(I976,M977)</f>
        <v>0.26</v>
      </c>
      <c r="T976" s="32">
        <f t="shared" ref="T976" si="9495">AVERAGE(J976,N977)</f>
        <v>0.13150000000000001</v>
      </c>
      <c r="U976" s="32">
        <f t="shared" ref="U976" si="9496">AVERAGE(K976,O977)</f>
        <v>0.21950000000000003</v>
      </c>
      <c r="V976" s="21">
        <f>Q976*Q977/'Advanced - Home'!$S$33</f>
        <v>98.168607273950215</v>
      </c>
      <c r="W976" s="21">
        <f t="shared" ref="W976" si="9497">AVERAGE(V976:V977)</f>
        <v>98.166560910788803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0.54500000000000004</v>
      </c>
      <c r="I977" s="32">
        <f>VLOOKUP($C977,'Four Factors - Home'!$B:$O,8,FALSE)</f>
        <v>0.28699999999999998</v>
      </c>
      <c r="J977" s="32">
        <f>VLOOKUP($C977,'Four Factors - Home'!$B:$O,9,FALSE)/100</f>
        <v>0.14599999999999999</v>
      </c>
      <c r="K977" s="32">
        <f>VLOOKUP($C977,'Four Factors - Home'!$B:$O,10,FALSE)/100</f>
        <v>0.27399999999999997</v>
      </c>
      <c r="L977" s="32">
        <f>VLOOKUP($C977,'Four Factors - Home'!$B:$O,11,FALSE)/100</f>
        <v>0.53200000000000003</v>
      </c>
      <c r="M977" s="32">
        <f>VLOOKUP($C977,'Four Factors - Home'!$B:$O,12,FALSE)</f>
        <v>0.255</v>
      </c>
      <c r="N977" s="32">
        <f>VLOOKUP($C977,'Four Factors - Home'!$B:$O,13,FALSE)/100</f>
        <v>0.11800000000000001</v>
      </c>
      <c r="O977" s="32">
        <f>VLOOKUP($C977,'Four Factors - Home'!$B:$O,14,FALSE)/100</f>
        <v>0.21100000000000002</v>
      </c>
      <c r="P977" s="21">
        <f>VLOOKUP($C977,'Advanced - Home'!B:T,18,FALSE)</f>
        <v>100.1</v>
      </c>
      <c r="Q977" s="21">
        <f>(P977+'Advanced - Home'!$S$33)/2</f>
        <v>99.437845567206864</v>
      </c>
      <c r="R977" s="32">
        <f t="shared" ref="R977" si="9505">AVERAGE(H977,L976)</f>
        <v>0.53300000000000003</v>
      </c>
      <c r="S977" s="32">
        <f t="shared" ref="S977" si="9506">AVERAGE(I977,M976)</f>
        <v>0.28000000000000003</v>
      </c>
      <c r="T977" s="32">
        <f t="shared" ref="T977" si="9507">AVERAGE(J977,N976)</f>
        <v>0.14399999999999999</v>
      </c>
      <c r="U977" s="32">
        <f t="shared" ref="U977" si="9508">AVERAGE(K977,O976)</f>
        <v>0.26700000000000002</v>
      </c>
      <c r="V977" s="21">
        <f>Q977*Q976/'Advanced - Road'!$S$33</f>
        <v>98.164514547627391</v>
      </c>
      <c r="W977" s="21">
        <f t="shared" ref="W977" si="9509">W976</f>
        <v>98.166560910788803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0.52100000000000002</v>
      </c>
      <c r="I978" s="31">
        <f>VLOOKUP($C978,'Four Factors - Road'!$B:$O,8,FALSE)</f>
        <v>0.26500000000000001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0.22800000000000001</v>
      </c>
      <c r="L978" s="31">
        <f>VLOOKUP($C978,'Four Factors - Road'!$B:$O,11,FALSE)/100</f>
        <v>0.52100000000000002</v>
      </c>
      <c r="M978" s="31">
        <f>VLOOKUP($C978,'Four Factors - Road'!$B:$O,12,FALSE)</f>
        <v>0.27300000000000002</v>
      </c>
      <c r="N978" s="31">
        <f>VLOOKUP($C978,'Four Factors - Road'!$B:$O,13,FALSE)/100</f>
        <v>0.14199999999999999</v>
      </c>
      <c r="O978" s="31">
        <f>VLOOKUP($C978,'Four Factors - Road'!$B:$O,14,FALSE)/100</f>
        <v>0.26</v>
      </c>
      <c r="P978" s="17">
        <f>VLOOKUP($C978,'Advanced - Road'!B:T,18,FALSE)</f>
        <v>96.25</v>
      </c>
      <c r="Q978" s="17">
        <f>(P978+'Advanced - Road'!$S$33)/2</f>
        <v>97.514904671115346</v>
      </c>
      <c r="R978" s="31">
        <f t="shared" ref="R978" si="9513">AVERAGE(H978,L979)</f>
        <v>0.505</v>
      </c>
      <c r="S978" s="31">
        <f t="shared" ref="S978" si="9514">AVERAGE(I978,M979)</f>
        <v>0.26550000000000001</v>
      </c>
      <c r="T978" s="31">
        <f t="shared" ref="T978" si="9515">AVERAGE(J978,N979)</f>
        <v>0.14050000000000001</v>
      </c>
      <c r="U978" s="31">
        <f t="shared" ref="U978" si="9516">AVERAGE(K978,O979)</f>
        <v>0.20800000000000002</v>
      </c>
      <c r="V978" s="17">
        <f>Q978*Q979/'Advanced - Home'!$S$33</f>
        <v>97.127073438585498</v>
      </c>
      <c r="W978" s="17">
        <f t="shared" ref="W978" si="9517">AVERAGE(V978:V979)</f>
        <v>97.125048786605817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103</v>
      </c>
      <c r="Z978" s="19">
        <f t="shared" ref="Z978" si="9518">Y979-Y978</f>
        <v>4</v>
      </c>
      <c r="AA978" s="19">
        <f t="shared" ref="AA978" si="9519">Y978+Y979</f>
        <v>210</v>
      </c>
      <c r="AB978" s="4">
        <f t="shared" ref="AB978" si="9520">D978-Z978</f>
        <v>-4</v>
      </c>
      <c r="AC978" s="4">
        <f t="shared" ref="AC978" si="9521">AA978-E978</f>
        <v>210</v>
      </c>
      <c r="AD978" s="4">
        <f t="shared" si="9001"/>
        <v>103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</v>
      </c>
      <c r="I979" s="31">
        <f>VLOOKUP($C979,'Four Factors - Home'!$B:$O,8,FALSE)</f>
        <v>0.22600000000000001</v>
      </c>
      <c r="J979" s="31">
        <f>VLOOKUP($C979,'Four Factors - Home'!$B:$O,9,FALSE)/100</f>
        <v>0.12</v>
      </c>
      <c r="K979" s="31">
        <f>VLOOKUP($C979,'Four Factors - Home'!$B:$O,10,FALSE)/100</f>
        <v>0.24100000000000002</v>
      </c>
      <c r="L979" s="31">
        <f>VLOOKUP($C979,'Four Factors - Home'!$B:$O,11,FALSE)/100</f>
        <v>0.48899999999999999</v>
      </c>
      <c r="M979" s="31">
        <f>VLOOKUP($C979,'Four Factors - Home'!$B:$O,12,FALSE)</f>
        <v>0.26600000000000001</v>
      </c>
      <c r="N979" s="31">
        <f>VLOOKUP($C979,'Four Factors - Home'!$B:$O,13,FALSE)/100</f>
        <v>0.13600000000000001</v>
      </c>
      <c r="O979" s="31">
        <f>VLOOKUP($C979,'Four Factors - Home'!$B:$O,14,FALSE)/100</f>
        <v>0.188</v>
      </c>
      <c r="P979" s="17">
        <f>VLOOKUP($C979,'Advanced - Home'!B:T,18,FALSE)</f>
        <v>97.99</v>
      </c>
      <c r="Q979" s="17">
        <f>(P979+'Advanced - Home'!$S$33)/2</f>
        <v>98.382845567206857</v>
      </c>
      <c r="R979" s="31">
        <f t="shared" ref="R979" si="9525">AVERAGE(H979,L978)</f>
        <v>0.51049999999999995</v>
      </c>
      <c r="S979" s="31">
        <f t="shared" ref="S979" si="9526">AVERAGE(I979,M978)</f>
        <v>0.2495</v>
      </c>
      <c r="T979" s="31">
        <f t="shared" ref="T979" si="9527">AVERAGE(J979,N978)</f>
        <v>0.13100000000000001</v>
      </c>
      <c r="U979" s="31">
        <f t="shared" ref="U979" si="9528">AVERAGE(K979,O978)</f>
        <v>0.2505</v>
      </c>
      <c r="V979" s="17">
        <f>Q979*Q978/'Advanced - Road'!$S$33</f>
        <v>97.123024134626135</v>
      </c>
      <c r="W979" s="17">
        <f t="shared" ref="W979" si="9529">W978</f>
        <v>97.125048786605817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-4</v>
      </c>
      <c r="AA979" s="19">
        <f t="shared" ref="AA979" si="9531">AA978</f>
        <v>210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0.52100000000000002</v>
      </c>
      <c r="I980" s="32">
        <f>VLOOKUP($C980,'Four Factors - Road'!$B:$O,8,FALSE)</f>
        <v>0.26500000000000001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0.22800000000000001</v>
      </c>
      <c r="L980" s="32">
        <f>VLOOKUP($C980,'Four Factors - Road'!$B:$O,11,FALSE)/100</f>
        <v>0.52100000000000002</v>
      </c>
      <c r="M980" s="32">
        <f>VLOOKUP($C980,'Four Factors - Road'!$B:$O,12,FALSE)</f>
        <v>0.27300000000000002</v>
      </c>
      <c r="N980" s="32">
        <f>VLOOKUP($C980,'Four Factors - Road'!$B:$O,13,FALSE)/100</f>
        <v>0.14199999999999999</v>
      </c>
      <c r="O980" s="32">
        <f>VLOOKUP($C980,'Four Factors - Road'!$B:$O,14,FALSE)/100</f>
        <v>0.26</v>
      </c>
      <c r="P980" s="21">
        <f>VLOOKUP($C980,'Advanced - Road'!B:T,18,FALSE)</f>
        <v>96.25</v>
      </c>
      <c r="Q980" s="21">
        <f>(P980+'Advanced - Road'!$S$33)/2</f>
        <v>97.514904671115346</v>
      </c>
      <c r="R980" s="32">
        <f t="shared" ref="R980" si="9533">AVERAGE(H980,L981)</f>
        <v>0.498</v>
      </c>
      <c r="S980" s="32">
        <f t="shared" ref="S980" si="9534">AVERAGE(I980,M981)</f>
        <v>0.25800000000000001</v>
      </c>
      <c r="T980" s="32">
        <f t="shared" ref="T980" si="9535">AVERAGE(J980,N981)</f>
        <v>0.14499999999999999</v>
      </c>
      <c r="U980" s="32">
        <f t="shared" ref="U980" si="9536">AVERAGE(K980,O981)</f>
        <v>0.23300000000000001</v>
      </c>
      <c r="V980" s="21">
        <f>Q980*Q981/'Advanced - Home'!$S$33</f>
        <v>99.353290309436147</v>
      </c>
      <c r="W980" s="21">
        <f t="shared" ref="W980" si="9537">AVERAGE(V980:V981)</f>
        <v>99.35121925109172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105</v>
      </c>
      <c r="Z980" s="23">
        <f t="shared" ref="Z980" si="9538">Y981-Y980</f>
        <v>9</v>
      </c>
      <c r="AA980" s="23">
        <f t="shared" ref="AA980" si="9539">Y980+Y981</f>
        <v>219</v>
      </c>
      <c r="AB980" s="22">
        <f t="shared" ref="AB980" si="9540">D980-Z980</f>
        <v>-9</v>
      </c>
      <c r="AC980" s="22">
        <f t="shared" ref="AC980" si="9541">AA980-E980</f>
        <v>219</v>
      </c>
      <c r="AD980" s="22">
        <f t="shared" si="9001"/>
        <v>105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0.58599999999999997</v>
      </c>
      <c r="I981" s="32">
        <f>VLOOKUP($C981,'Four Factors - Home'!$B:$O,8,FALSE)</f>
        <v>0.255</v>
      </c>
      <c r="J981" s="32">
        <f>VLOOKUP($C981,'Four Factors - Home'!$B:$O,9,FALSE)/100</f>
        <v>0.14300000000000002</v>
      </c>
      <c r="K981" s="32">
        <f>VLOOKUP($C981,'Four Factors - Home'!$B:$O,10,FALSE)/100</f>
        <v>0.22600000000000001</v>
      </c>
      <c r="L981" s="32">
        <f>VLOOKUP($C981,'Four Factors - Home'!$B:$O,11,FALSE)/100</f>
        <v>0.47499999999999998</v>
      </c>
      <c r="M981" s="32">
        <f>VLOOKUP($C981,'Four Factors - Home'!$B:$O,12,FALSE)</f>
        <v>0.251</v>
      </c>
      <c r="N981" s="32">
        <f>VLOOKUP($C981,'Four Factors - Home'!$B:$O,13,FALSE)/100</f>
        <v>0.14499999999999999</v>
      </c>
      <c r="O981" s="32">
        <f>VLOOKUP($C981,'Four Factors - Home'!$B:$O,14,FALSE)/100</f>
        <v>0.23800000000000002</v>
      </c>
      <c r="P981" s="21">
        <f>VLOOKUP($C981,'Advanced - Home'!B:T,18,FALSE)</f>
        <v>102.5</v>
      </c>
      <c r="Q981" s="21">
        <f>(P981+'Advanced - Home'!$S$33)/2</f>
        <v>100.63784556720685</v>
      </c>
      <c r="R981" s="32">
        <f t="shared" ref="R981" si="9545">AVERAGE(H981,L980)</f>
        <v>0.55349999999999999</v>
      </c>
      <c r="S981" s="32">
        <f t="shared" ref="S981" si="9546">AVERAGE(I981,M980)</f>
        <v>0.26400000000000001</v>
      </c>
      <c r="T981" s="32">
        <f t="shared" ref="T981" si="9547">AVERAGE(J981,N980)</f>
        <v>0.14250000000000002</v>
      </c>
      <c r="U981" s="32">
        <f t="shared" ref="U981" si="9548">AVERAGE(K981,O980)</f>
        <v>0.24299999999999999</v>
      </c>
      <c r="V981" s="21">
        <f>Q981*Q980/'Advanced - Road'!$S$33</f>
        <v>99.349148192747307</v>
      </c>
      <c r="W981" s="21">
        <f t="shared" ref="W981" si="9549">W980</f>
        <v>99.35121925109172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-9</v>
      </c>
      <c r="AA981" s="23">
        <f t="shared" ref="AA981" si="9551">AA980</f>
        <v>219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0.52100000000000002</v>
      </c>
      <c r="I982" s="31">
        <f>VLOOKUP($C982,'Four Factors - Road'!$B:$O,8,FALSE)</f>
        <v>0.26500000000000001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0.22800000000000001</v>
      </c>
      <c r="L982" s="31">
        <f>VLOOKUP($C982,'Four Factors - Road'!$B:$O,11,FALSE)/100</f>
        <v>0.52100000000000002</v>
      </c>
      <c r="M982" s="31">
        <f>VLOOKUP($C982,'Four Factors - Road'!$B:$O,12,FALSE)</f>
        <v>0.27300000000000002</v>
      </c>
      <c r="N982" s="31">
        <f>VLOOKUP($C982,'Four Factors - Road'!$B:$O,13,FALSE)/100</f>
        <v>0.14199999999999999</v>
      </c>
      <c r="O982" s="31">
        <f>VLOOKUP($C982,'Four Factors - Road'!$B:$O,14,FALSE)/100</f>
        <v>0.26</v>
      </c>
      <c r="P982" s="17">
        <f>VLOOKUP($C982,'Advanced - Road'!B:T,18,FALSE)</f>
        <v>96.25</v>
      </c>
      <c r="Q982" s="17">
        <f>(P982+'Advanced - Road'!$S$33)/2</f>
        <v>97.514904671115346</v>
      </c>
      <c r="R982" s="31">
        <f t="shared" ref="R982" si="9553">AVERAGE(H982,L983)</f>
        <v>0.51800000000000002</v>
      </c>
      <c r="S982" s="31">
        <f t="shared" ref="S982" si="9554">AVERAGE(I982,M983)</f>
        <v>0.251</v>
      </c>
      <c r="T982" s="31">
        <f t="shared" ref="T982" si="9555">AVERAGE(J982,N983)</f>
        <v>0.14899999999999999</v>
      </c>
      <c r="U982" s="31">
        <f t="shared" ref="U982" si="9556">AVERAGE(K982,O983)</f>
        <v>0.23499999999999999</v>
      </c>
      <c r="V982" s="17">
        <f>Q982*Q983/'Advanced - Home'!$S$33</f>
        <v>99.338481771492596</v>
      </c>
      <c r="W982" s="17">
        <f t="shared" ref="W982" si="9557">AVERAGE(V982:V983)</f>
        <v>99.336411021837961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6</v>
      </c>
      <c r="AA982" s="19">
        <f t="shared" ref="AA982" si="9559">Y982+Y983</f>
        <v>220</v>
      </c>
      <c r="AB982" s="4">
        <f t="shared" ref="AB982" si="9560">D982-Z982</f>
        <v>-6</v>
      </c>
      <c r="AC982" s="4">
        <f t="shared" ref="AC982" si="9561">AA982-E982</f>
        <v>220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0.54700000000000004</v>
      </c>
      <c r="I983" s="31">
        <f>VLOOKUP($C983,'Four Factors - Home'!$B:$O,8,FALSE)</f>
        <v>0.316</v>
      </c>
      <c r="J983" s="31">
        <f>VLOOKUP($C983,'Four Factors - Home'!$B:$O,9,FALSE)/100</f>
        <v>0.13500000000000001</v>
      </c>
      <c r="K983" s="31">
        <f>VLOOKUP($C983,'Four Factors - Home'!$B:$O,10,FALSE)/100</f>
        <v>0.253</v>
      </c>
      <c r="L983" s="31">
        <f>VLOOKUP($C983,'Four Factors - Home'!$B:$O,11,FALSE)/100</f>
        <v>0.51500000000000001</v>
      </c>
      <c r="M983" s="31">
        <f>VLOOKUP($C983,'Four Factors - Home'!$B:$O,12,FALSE)</f>
        <v>0.23699999999999999</v>
      </c>
      <c r="N983" s="31">
        <f>VLOOKUP($C983,'Four Factors - Home'!$B:$O,13,FALSE)/100</f>
        <v>0.153</v>
      </c>
      <c r="O983" s="31">
        <f>VLOOKUP($C983,'Four Factors - Home'!$B:$O,14,FALSE)/100</f>
        <v>0.24199999999999999</v>
      </c>
      <c r="P983" s="17">
        <f>VLOOKUP($C983,'Advanced - Home'!B:T,18,FALSE)</f>
        <v>102.47</v>
      </c>
      <c r="Q983" s="17">
        <f>(P983+'Advanced - Home'!$S$33)/2</f>
        <v>100.62284556720687</v>
      </c>
      <c r="R983" s="31">
        <f t="shared" ref="R983" si="9565">AVERAGE(H983,L982)</f>
        <v>0.53400000000000003</v>
      </c>
      <c r="S983" s="31">
        <f t="shared" ref="S983" si="9566">AVERAGE(I983,M982)</f>
        <v>0.29449999999999998</v>
      </c>
      <c r="T983" s="31">
        <f t="shared" ref="T983" si="9567">AVERAGE(J983,N982)</f>
        <v>0.13850000000000001</v>
      </c>
      <c r="U983" s="31">
        <f t="shared" ref="U983" si="9568">AVERAGE(K983,O982)</f>
        <v>0.25650000000000001</v>
      </c>
      <c r="V983" s="17">
        <f>Q983*Q982/'Advanced - Road'!$S$33</f>
        <v>99.33434027218334</v>
      </c>
      <c r="W983" s="17">
        <f t="shared" ref="W983" si="9569">W982</f>
        <v>99.336411021837961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113</v>
      </c>
      <c r="Z983" s="19">
        <f t="shared" ref="Z983" si="9570">-Z982</f>
        <v>-6</v>
      </c>
      <c r="AA983" s="19">
        <f t="shared" ref="AA983" si="9571">AA982</f>
        <v>220</v>
      </c>
      <c r="AB983" s="4"/>
      <c r="AC983" s="4"/>
      <c r="AD983" s="4">
        <f t="shared" si="9001"/>
        <v>113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0.52100000000000002</v>
      </c>
      <c r="I984" s="32">
        <f>VLOOKUP($C984,'Four Factors - Road'!$B:$O,8,FALSE)</f>
        <v>0.26500000000000001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0.22800000000000001</v>
      </c>
      <c r="L984" s="32">
        <f>VLOOKUP($C984,'Four Factors - Road'!$B:$O,11,FALSE)/100</f>
        <v>0.52100000000000002</v>
      </c>
      <c r="M984" s="32">
        <f>VLOOKUP($C984,'Four Factors - Road'!$B:$O,12,FALSE)</f>
        <v>0.27300000000000002</v>
      </c>
      <c r="N984" s="32">
        <f>VLOOKUP($C984,'Four Factors - Road'!$B:$O,13,FALSE)/100</f>
        <v>0.14199999999999999</v>
      </c>
      <c r="O984" s="32">
        <f>VLOOKUP($C984,'Four Factors - Road'!$B:$O,14,FALSE)/100</f>
        <v>0.26</v>
      </c>
      <c r="P984" s="21">
        <f>VLOOKUP($C984,'Advanced - Road'!B:T,18,FALSE)</f>
        <v>96.25</v>
      </c>
      <c r="Q984" s="21">
        <f>(P984+'Advanced - Road'!$S$33)/2</f>
        <v>97.514904671115346</v>
      </c>
      <c r="R984" s="32">
        <f t="shared" ref="R984" si="9573">AVERAGE(H984,L985)</f>
        <v>0.50700000000000001</v>
      </c>
      <c r="S984" s="32">
        <f t="shared" ref="S984" si="9574">AVERAGE(I984,M985)</f>
        <v>0.26850000000000002</v>
      </c>
      <c r="T984" s="32">
        <f t="shared" ref="T984" si="9575">AVERAGE(J984,N985)</f>
        <v>0.14549999999999999</v>
      </c>
      <c r="U984" s="32">
        <f t="shared" ref="U984" si="9576">AVERAGE(K984,O985)</f>
        <v>0.23349999999999999</v>
      </c>
      <c r="V984" s="21">
        <f>Q984*Q985/'Advanced - Home'!$S$33</f>
        <v>97.17643523173075</v>
      </c>
      <c r="W984" s="21">
        <f t="shared" ref="W984" si="9577">AVERAGE(V984:V985)</f>
        <v>97.1744095507851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104</v>
      </c>
      <c r="Z984" s="23">
        <f t="shared" ref="Z984" si="9578">Y985-Y984</f>
        <v>3</v>
      </c>
      <c r="AA984" s="23">
        <f t="shared" ref="AA984" si="9579">Y984+Y985</f>
        <v>211</v>
      </c>
      <c r="AB984" s="22">
        <f t="shared" ref="AB984" si="9580">D984-Z984</f>
        <v>-3</v>
      </c>
      <c r="AC984" s="22">
        <f t="shared" ref="AC984" si="9581">AA984-E984</f>
        <v>211</v>
      </c>
      <c r="AD984" s="22">
        <f t="shared" si="9001"/>
        <v>104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0.52500000000000002</v>
      </c>
      <c r="I985" s="32">
        <f>VLOOKUP($C985,'Four Factors - Home'!$B:$O,8,FALSE)</f>
        <v>0.251</v>
      </c>
      <c r="J985" s="32">
        <f>VLOOKUP($C985,'Four Factors - Home'!$B:$O,9,FALSE)/100</f>
        <v>0.129</v>
      </c>
      <c r="K985" s="32">
        <f>VLOOKUP($C985,'Four Factors - Home'!$B:$O,10,FALSE)/100</f>
        <v>0.19699999999999998</v>
      </c>
      <c r="L985" s="32">
        <f>VLOOKUP($C985,'Four Factors - Home'!$B:$O,11,FALSE)/100</f>
        <v>0.49299999999999999</v>
      </c>
      <c r="M985" s="32">
        <f>VLOOKUP($C985,'Four Factors - Home'!$B:$O,12,FALSE)</f>
        <v>0.27200000000000002</v>
      </c>
      <c r="N985" s="32">
        <f>VLOOKUP($C985,'Four Factors - Home'!$B:$O,13,FALSE)/100</f>
        <v>0.14599999999999999</v>
      </c>
      <c r="O985" s="32">
        <f>VLOOKUP($C985,'Four Factors - Home'!$B:$O,14,FALSE)/100</f>
        <v>0.23899999999999999</v>
      </c>
      <c r="P985" s="21">
        <f>VLOOKUP($C985,'Advanced - Home'!B:T,18,FALSE)</f>
        <v>98.09</v>
      </c>
      <c r="Q985" s="21">
        <f>(P985+'Advanced - Home'!$S$33)/2</f>
        <v>98.432845567206869</v>
      </c>
      <c r="R985" s="32">
        <f t="shared" ref="R985" si="9585">AVERAGE(H985,L984)</f>
        <v>0.52300000000000002</v>
      </c>
      <c r="S985" s="32">
        <f t="shared" ref="S985" si="9586">AVERAGE(I985,M984)</f>
        <v>0.26200000000000001</v>
      </c>
      <c r="T985" s="32">
        <f t="shared" ref="T985" si="9587">AVERAGE(J985,N984)</f>
        <v>0.13550000000000001</v>
      </c>
      <c r="U985" s="32">
        <f t="shared" ref="U985" si="9588">AVERAGE(K985,O984)</f>
        <v>0.22849999999999998</v>
      </c>
      <c r="V985" s="21">
        <f>Q985*Q984/'Advanced - Road'!$S$33</f>
        <v>97.172383869839464</v>
      </c>
      <c r="W985" s="21">
        <f t="shared" ref="W985" si="9589">W984</f>
        <v>97.1744095507851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-3</v>
      </c>
      <c r="AA985" s="23">
        <f t="shared" ref="AA985" si="9591">AA984</f>
        <v>211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0.52100000000000002</v>
      </c>
      <c r="I986" s="31">
        <f>VLOOKUP($C986,'Four Factors - Road'!$B:$O,8,FALSE)</f>
        <v>0.26500000000000001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0.22800000000000001</v>
      </c>
      <c r="L986" s="31">
        <f>VLOOKUP($C986,'Four Factors - Road'!$B:$O,11,FALSE)/100</f>
        <v>0.52100000000000002</v>
      </c>
      <c r="M986" s="31">
        <f>VLOOKUP($C986,'Four Factors - Road'!$B:$O,12,FALSE)</f>
        <v>0.27300000000000002</v>
      </c>
      <c r="N986" s="31">
        <f>VLOOKUP($C986,'Four Factors - Road'!$B:$O,13,FALSE)/100</f>
        <v>0.14199999999999999</v>
      </c>
      <c r="O986" s="31">
        <f>VLOOKUP($C986,'Four Factors - Road'!$B:$O,14,FALSE)/100</f>
        <v>0.26</v>
      </c>
      <c r="P986" s="17">
        <f>VLOOKUP($C986,'Advanced - Road'!B:T,18,FALSE)</f>
        <v>96.25</v>
      </c>
      <c r="Q986" s="17">
        <f>(P986+'Advanced - Road'!$S$33)/2</f>
        <v>97.514904671115346</v>
      </c>
      <c r="R986" s="31">
        <f t="shared" ref="R986" si="9593">AVERAGE(H986,L987)</f>
        <v>0.504</v>
      </c>
      <c r="S986" s="31">
        <f t="shared" ref="S986" si="9594">AVERAGE(I986,M987)</f>
        <v>0.27100000000000002</v>
      </c>
      <c r="T986" s="31">
        <f t="shared" ref="T986" si="9595">AVERAGE(J986,N987)</f>
        <v>0.14599999999999999</v>
      </c>
      <c r="U986" s="31">
        <f t="shared" ref="U986" si="9596">AVERAGE(K986,O987)</f>
        <v>0.23149999999999998</v>
      </c>
      <c r="V986" s="17">
        <f>Q986*Q987/'Advanced - Home'!$S$33</f>
        <v>97.314648252537438</v>
      </c>
      <c r="W986" s="17">
        <f t="shared" ref="W986" si="9597">AVERAGE(V986:V987)</f>
        <v>97.312619690487111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6</v>
      </c>
      <c r="AA986" s="19">
        <f t="shared" ref="AA986" si="9599">Y986+Y987</f>
        <v>214</v>
      </c>
      <c r="AB986" s="4">
        <f t="shared" ref="AB986" si="9600">D986-Z986</f>
        <v>-6</v>
      </c>
      <c r="AC986" s="4">
        <f t="shared" ref="AC986" si="9601">AA986-E986</f>
        <v>214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0.31</v>
      </c>
      <c r="J987" s="31">
        <f>VLOOKUP($C987,'Four Factors - Home'!$B:$O,9,FALSE)/100</f>
        <v>0.13600000000000001</v>
      </c>
      <c r="K987" s="31">
        <f>VLOOKUP($C987,'Four Factors - Home'!$B:$O,10,FALSE)/100</f>
        <v>0.21600000000000003</v>
      </c>
      <c r="L987" s="31">
        <f>VLOOKUP($C987,'Four Factors - Home'!$B:$O,11,FALSE)/100</f>
        <v>0.48700000000000004</v>
      </c>
      <c r="M987" s="31">
        <f>VLOOKUP($C987,'Four Factors - Home'!$B:$O,12,FALSE)</f>
        <v>0.27700000000000002</v>
      </c>
      <c r="N987" s="31">
        <f>VLOOKUP($C987,'Four Factors - Home'!$B:$O,13,FALSE)/100</f>
        <v>0.14699999999999999</v>
      </c>
      <c r="O987" s="31">
        <f>VLOOKUP($C987,'Four Factors - Home'!$B:$O,14,FALSE)/100</f>
        <v>0.23499999999999999</v>
      </c>
      <c r="P987" s="17">
        <f>VLOOKUP($C987,'Advanced - Home'!B:T,18,FALSE)</f>
        <v>98.37</v>
      </c>
      <c r="Q987" s="17">
        <f>(P987+'Advanced - Home'!$S$33)/2</f>
        <v>98.572845567206855</v>
      </c>
      <c r="R987" s="31">
        <f t="shared" ref="R987" si="9605">AVERAGE(H987,L986)</f>
        <v>0.53049999999999997</v>
      </c>
      <c r="S987" s="31">
        <f t="shared" ref="S987" si="9606">AVERAGE(I987,M986)</f>
        <v>0.29149999999999998</v>
      </c>
      <c r="T987" s="31">
        <f t="shared" ref="T987" si="9607">AVERAGE(J987,N986)</f>
        <v>0.13900000000000001</v>
      </c>
      <c r="U987" s="31">
        <f t="shared" ref="U987" si="9608">AVERAGE(K987,O986)</f>
        <v>0.23800000000000002</v>
      </c>
      <c r="V987" s="17">
        <f>Q987*Q986/'Advanced - Road'!$S$33</f>
        <v>97.310591128436783</v>
      </c>
      <c r="W987" s="17">
        <f t="shared" ref="W987" si="9609">W986</f>
        <v>97.312619690487111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110</v>
      </c>
      <c r="Z987" s="19">
        <f t="shared" ref="Z987" si="9610">-Z986</f>
        <v>-6</v>
      </c>
      <c r="AA987" s="19">
        <f t="shared" ref="AA987" si="9611">AA986</f>
        <v>214</v>
      </c>
      <c r="AB987" s="4"/>
      <c r="AC987" s="4"/>
      <c r="AD987" s="4">
        <f t="shared" si="9001"/>
        <v>110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0.52100000000000002</v>
      </c>
      <c r="I988" s="32">
        <f>VLOOKUP($C988,'Four Factors - Road'!$B:$O,8,FALSE)</f>
        <v>0.26500000000000001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0.22800000000000001</v>
      </c>
      <c r="L988" s="32">
        <f>VLOOKUP($C988,'Four Factors - Road'!$B:$O,11,FALSE)/100</f>
        <v>0.52100000000000002</v>
      </c>
      <c r="M988" s="32">
        <f>VLOOKUP($C988,'Four Factors - Road'!$B:$O,12,FALSE)</f>
        <v>0.27300000000000002</v>
      </c>
      <c r="N988" s="32">
        <f>VLOOKUP($C988,'Four Factors - Road'!$B:$O,13,FALSE)/100</f>
        <v>0.14199999999999999</v>
      </c>
      <c r="O988" s="32">
        <f>VLOOKUP($C988,'Four Factors - Road'!$B:$O,14,FALSE)/100</f>
        <v>0.26</v>
      </c>
      <c r="P988" s="21">
        <f>VLOOKUP($C988,'Advanced - Road'!B:T,18,FALSE)</f>
        <v>96.25</v>
      </c>
      <c r="Q988" s="21">
        <f>(P988+'Advanced - Road'!$S$33)/2</f>
        <v>97.514904671115346</v>
      </c>
      <c r="R988" s="32">
        <f t="shared" ref="R988" si="9613">AVERAGE(H988,L989)</f>
        <v>0.52800000000000002</v>
      </c>
      <c r="S988" s="32">
        <f t="shared" ref="S988" si="9614">AVERAGE(I988,M989)</f>
        <v>0.27100000000000002</v>
      </c>
      <c r="T988" s="32">
        <f t="shared" ref="T988" si="9615">AVERAGE(J988,N989)</f>
        <v>0.14400000000000002</v>
      </c>
      <c r="U988" s="32">
        <f t="shared" ref="U988" si="9616">AVERAGE(K988,O989)</f>
        <v>0.22999999999999998</v>
      </c>
      <c r="V988" s="21">
        <f>Q988*Q989/'Advanced - Home'!$S$33</f>
        <v>98.321628832700497</v>
      </c>
      <c r="W988" s="21">
        <f t="shared" ref="W988" si="9617">AVERAGE(V988:V989)</f>
        <v>98.319579279744616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109</v>
      </c>
      <c r="Z988" s="23">
        <f t="shared" ref="Z988" si="9618">Y989-Y988</f>
        <v>0</v>
      </c>
      <c r="AA988" s="23">
        <f t="shared" ref="AA988" si="9619">Y988+Y989</f>
        <v>218</v>
      </c>
      <c r="AB988" s="22">
        <f t="shared" ref="AB988" si="9620">D988-Z988</f>
        <v>0</v>
      </c>
      <c r="AC988" s="22">
        <f t="shared" ref="AC988" si="9621">AA988-E988</f>
        <v>218</v>
      </c>
      <c r="AD988" s="22">
        <f t="shared" si="9001"/>
        <v>109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0.51800000000000002</v>
      </c>
      <c r="I989" s="32">
        <f>VLOOKUP($C989,'Four Factors - Home'!$B:$O,8,FALSE)</f>
        <v>0.26300000000000001</v>
      </c>
      <c r="J989" s="32">
        <f>VLOOKUP($C989,'Four Factors - Home'!$B:$O,9,FALSE)/100</f>
        <v>0.14499999999999999</v>
      </c>
      <c r="K989" s="32">
        <f>VLOOKUP($C989,'Four Factors - Home'!$B:$O,10,FALSE)/100</f>
        <v>0.26100000000000001</v>
      </c>
      <c r="L989" s="32">
        <f>VLOOKUP($C989,'Four Factors - Home'!$B:$O,11,FALSE)/100</f>
        <v>0.53500000000000003</v>
      </c>
      <c r="M989" s="32">
        <f>VLOOKUP($C989,'Four Factors - Home'!$B:$O,12,FALSE)</f>
        <v>0.27700000000000002</v>
      </c>
      <c r="N989" s="32">
        <f>VLOOKUP($C989,'Four Factors - Home'!$B:$O,13,FALSE)/100</f>
        <v>0.14300000000000002</v>
      </c>
      <c r="O989" s="32">
        <f>VLOOKUP($C989,'Four Factors - Home'!$B:$O,14,FALSE)/100</f>
        <v>0.23199999999999998</v>
      </c>
      <c r="P989" s="21">
        <f>VLOOKUP($C989,'Advanced - Home'!B:T,18,FALSE)</f>
        <v>100.41</v>
      </c>
      <c r="Q989" s="21">
        <f>(P989+'Advanced - Home'!$S$33)/2</f>
        <v>99.592845567206865</v>
      </c>
      <c r="R989" s="32">
        <f t="shared" ref="R989" si="9625">AVERAGE(H989,L988)</f>
        <v>0.51950000000000007</v>
      </c>
      <c r="S989" s="32">
        <f t="shared" ref="S989" si="9626">AVERAGE(I989,M988)</f>
        <v>0.26800000000000002</v>
      </c>
      <c r="T989" s="32">
        <f t="shared" ref="T989" si="9627">AVERAGE(J989,N988)</f>
        <v>0.14349999999999999</v>
      </c>
      <c r="U989" s="32">
        <f t="shared" ref="U989" si="9628">AVERAGE(K989,O988)</f>
        <v>0.26050000000000001</v>
      </c>
      <c r="V989" s="21">
        <f>Q989*Q988/'Advanced - Road'!$S$33</f>
        <v>98.317529726788734</v>
      </c>
      <c r="W989" s="21">
        <f t="shared" ref="W989" si="9629">W988</f>
        <v>98.319579279744616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109</v>
      </c>
      <c r="Z989" s="23">
        <f t="shared" ref="Z989" si="9630">-Z988</f>
        <v>0</v>
      </c>
      <c r="AA989" s="23">
        <f t="shared" ref="AA989" si="9631">AA988</f>
        <v>218</v>
      </c>
      <c r="AB989" s="22"/>
      <c r="AC989" s="22"/>
      <c r="AD989" s="22">
        <f t="shared" si="9001"/>
        <v>109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0.52100000000000002</v>
      </c>
      <c r="I990" s="31">
        <f>VLOOKUP($C990,'Four Factors - Road'!$B:$O,8,FALSE)</f>
        <v>0.26500000000000001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0.22800000000000001</v>
      </c>
      <c r="L990" s="31">
        <f>VLOOKUP($C990,'Four Factors - Road'!$B:$O,11,FALSE)/100</f>
        <v>0.52100000000000002</v>
      </c>
      <c r="M990" s="31">
        <f>VLOOKUP($C990,'Four Factors - Road'!$B:$O,12,FALSE)</f>
        <v>0.27300000000000002</v>
      </c>
      <c r="N990" s="31">
        <f>VLOOKUP($C990,'Four Factors - Road'!$B:$O,13,FALSE)/100</f>
        <v>0.14199999999999999</v>
      </c>
      <c r="O990" s="31">
        <f>VLOOKUP($C990,'Four Factors - Road'!$B:$O,14,FALSE)/100</f>
        <v>0.26</v>
      </c>
      <c r="P990" s="17">
        <f>VLOOKUP($C990,'Advanced - Road'!B:T,18,FALSE)</f>
        <v>96.25</v>
      </c>
      <c r="Q990" s="17">
        <f>(P990+'Advanced - Road'!$S$33)/2</f>
        <v>97.514904671115346</v>
      </c>
      <c r="R990" s="31">
        <f t="shared" ref="R990" si="9633">AVERAGE(H990,L991)</f>
        <v>0.50600000000000001</v>
      </c>
      <c r="S990" s="31">
        <f t="shared" ref="S990" si="9634">AVERAGE(I990,M991)</f>
        <v>0.3095</v>
      </c>
      <c r="T990" s="31">
        <f t="shared" ref="T990" si="9635">AVERAGE(J990,N991)</f>
        <v>0.14949999999999999</v>
      </c>
      <c r="U990" s="31">
        <f t="shared" ref="U990" si="9636">AVERAGE(K990,O991)</f>
        <v>0.22</v>
      </c>
      <c r="V990" s="17">
        <f>Q990*Q991/'Advanced - Home'!$S$33</f>
        <v>96.021369272131949</v>
      </c>
      <c r="W990" s="17">
        <f t="shared" ref="W990" si="9637">AVERAGE(V990:V991)</f>
        <v>96.01936766898973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0.47299999999999998</v>
      </c>
      <c r="I991" s="31">
        <f>VLOOKUP($C991,'Four Factors - Home'!$B:$O,8,FALSE)</f>
        <v>0.30299999999999999</v>
      </c>
      <c r="J991" s="31">
        <f>VLOOKUP($C991,'Four Factors - Home'!$B:$O,9,FALSE)/100</f>
        <v>0.14000000000000001</v>
      </c>
      <c r="K991" s="31">
        <f>VLOOKUP($C991,'Four Factors - Home'!$B:$O,10,FALSE)/100</f>
        <v>0.26500000000000001</v>
      </c>
      <c r="L991" s="31">
        <f>VLOOKUP($C991,'Four Factors - Home'!$B:$O,11,FALSE)/100</f>
        <v>0.49099999999999999</v>
      </c>
      <c r="M991" s="31">
        <f>VLOOKUP($C991,'Four Factors - Home'!$B:$O,12,FALSE)</f>
        <v>0.35399999999999998</v>
      </c>
      <c r="N991" s="31">
        <f>VLOOKUP($C991,'Four Factors - Home'!$B:$O,13,FALSE)/100</f>
        <v>0.154</v>
      </c>
      <c r="O991" s="31">
        <f>VLOOKUP($C991,'Four Factors - Home'!$B:$O,14,FALSE)/100</f>
        <v>0.21199999999999999</v>
      </c>
      <c r="P991" s="17">
        <f>VLOOKUP($C991,'Advanced - Home'!B:T,18,FALSE)</f>
        <v>95.75</v>
      </c>
      <c r="Q991" s="17">
        <f>(P991+'Advanced - Home'!$S$33)/2</f>
        <v>97.262845567206853</v>
      </c>
      <c r="R991" s="31">
        <f t="shared" ref="R991" si="9647">AVERAGE(H991,L990)</f>
        <v>0.497</v>
      </c>
      <c r="S991" s="31">
        <f t="shared" ref="S991" si="9648">AVERAGE(I991,M990)</f>
        <v>0.28800000000000003</v>
      </c>
      <c r="T991" s="31">
        <f t="shared" ref="T991" si="9649">AVERAGE(J991,N990)</f>
        <v>0.14100000000000001</v>
      </c>
      <c r="U991" s="31">
        <f t="shared" ref="U991" si="9650">AVERAGE(K991,O990)</f>
        <v>0.26250000000000001</v>
      </c>
      <c r="V991" s="17">
        <f>Q991*Q990/'Advanced - Road'!$S$33</f>
        <v>96.017366065847511</v>
      </c>
      <c r="W991" s="17">
        <f t="shared" ref="W991" si="9651">W990</f>
        <v>96.01936766898973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0.52100000000000002</v>
      </c>
      <c r="I992" s="32">
        <f>VLOOKUP($C992,'Four Factors - Road'!$B:$O,8,FALSE)</f>
        <v>0.26500000000000001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0.22800000000000001</v>
      </c>
      <c r="L992" s="32">
        <f>VLOOKUP($C992,'Four Factors - Road'!$B:$O,11,FALSE)/100</f>
        <v>0.52100000000000002</v>
      </c>
      <c r="M992" s="32">
        <f>VLOOKUP($C992,'Four Factors - Road'!$B:$O,12,FALSE)</f>
        <v>0.27300000000000002</v>
      </c>
      <c r="N992" s="32">
        <f>VLOOKUP($C992,'Four Factors - Road'!$B:$O,13,FALSE)/100</f>
        <v>0.14199999999999999</v>
      </c>
      <c r="O992" s="32">
        <f>VLOOKUP($C992,'Four Factors - Road'!$B:$O,14,FALSE)/100</f>
        <v>0.26</v>
      </c>
      <c r="P992" s="21">
        <f>VLOOKUP($C992,'Advanced - Road'!B:T,18,FALSE)</f>
        <v>96.25</v>
      </c>
      <c r="Q992" s="21">
        <f>(P992+'Advanced - Road'!$S$33)/2</f>
        <v>97.514904671115346</v>
      </c>
      <c r="R992" s="32">
        <f t="shared" ref="R992" si="9655">AVERAGE(H992,L993)</f>
        <v>0.50600000000000001</v>
      </c>
      <c r="S992" s="32">
        <f t="shared" ref="S992" si="9656">AVERAGE(I992,M993)</f>
        <v>0.26500000000000001</v>
      </c>
      <c r="T992" s="32">
        <f t="shared" ref="T992" si="9657">AVERAGE(J992,N993)</f>
        <v>0.13950000000000001</v>
      </c>
      <c r="U992" s="32">
        <f t="shared" ref="U992" si="9658">AVERAGE(K992,O993)</f>
        <v>0.22700000000000001</v>
      </c>
      <c r="V992" s="21">
        <f>Q992*Q993/'Advanced - Home'!$S$33</f>
        <v>97.122137259270971</v>
      </c>
      <c r="W992" s="21">
        <f t="shared" ref="W992" si="9659">AVERAGE(V992:V993)</f>
        <v>97.120112710187868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104</v>
      </c>
      <c r="Z992" s="23">
        <f t="shared" ref="Z992" si="9660">Y993-Y992</f>
        <v>5</v>
      </c>
      <c r="AA992" s="23">
        <f t="shared" ref="AA992" si="9661">Y992+Y993</f>
        <v>213</v>
      </c>
      <c r="AB992" s="22">
        <f t="shared" ref="AB992" si="9662">D992-Z992</f>
        <v>-5</v>
      </c>
      <c r="AC992" s="22">
        <f t="shared" ref="AC992" si="9663">AA992-E992</f>
        <v>213</v>
      </c>
      <c r="AD992" s="22">
        <f t="shared" si="9643"/>
        <v>104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0.53700000000000003</v>
      </c>
      <c r="I993" s="32">
        <f>VLOOKUP($C993,'Four Factors - Home'!$B:$O,8,FALSE)</f>
        <v>0.27100000000000002</v>
      </c>
      <c r="J993" s="32">
        <f>VLOOKUP($C993,'Four Factors - Home'!$B:$O,9,FALSE)/100</f>
        <v>0.13800000000000001</v>
      </c>
      <c r="K993" s="32">
        <f>VLOOKUP($C993,'Four Factors - Home'!$B:$O,10,FALSE)/100</f>
        <v>0.22699999999999998</v>
      </c>
      <c r="L993" s="32">
        <f>VLOOKUP($C993,'Four Factors - Home'!$B:$O,11,FALSE)/100</f>
        <v>0.49099999999999999</v>
      </c>
      <c r="M993" s="32">
        <f>VLOOKUP($C993,'Four Factors - Home'!$B:$O,12,FALSE)</f>
        <v>0.26500000000000001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0.22600000000000001</v>
      </c>
      <c r="P993" s="21">
        <f>VLOOKUP($C993,'Advanced - Home'!B:T,18,FALSE)</f>
        <v>97.98</v>
      </c>
      <c r="Q993" s="21">
        <f>(P993+'Advanced - Home'!$S$33)/2</f>
        <v>98.377845567206862</v>
      </c>
      <c r="R993" s="32">
        <f t="shared" ref="R993" si="9667">AVERAGE(H993,L992)</f>
        <v>0.52900000000000003</v>
      </c>
      <c r="S993" s="32">
        <f t="shared" ref="S993" si="9668">AVERAGE(I993,M992)</f>
        <v>0.27200000000000002</v>
      </c>
      <c r="T993" s="32">
        <f t="shared" ref="T993" si="9669">AVERAGE(J993,N992)</f>
        <v>0.14000000000000001</v>
      </c>
      <c r="U993" s="32">
        <f t="shared" ref="U993" si="9670">AVERAGE(K993,O992)</f>
        <v>0.24349999999999999</v>
      </c>
      <c r="V993" s="21">
        <f>Q993*Q992/'Advanced - Road'!$S$33</f>
        <v>97.118088161104779</v>
      </c>
      <c r="W993" s="21">
        <f t="shared" ref="W993" si="9671">W992</f>
        <v>97.120112710187868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109</v>
      </c>
      <c r="Z993" s="23">
        <f t="shared" ref="Z993" si="9672">-Z992</f>
        <v>-5</v>
      </c>
      <c r="AA993" s="23">
        <f t="shared" ref="AA993" si="9673">AA992</f>
        <v>213</v>
      </c>
      <c r="AB993" s="22"/>
      <c r="AC993" s="22"/>
      <c r="AD993" s="22">
        <f t="shared" si="9643"/>
        <v>109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0.52100000000000002</v>
      </c>
      <c r="I994" s="31">
        <f>VLOOKUP($C994,'Four Factors - Road'!$B:$O,8,FALSE)</f>
        <v>0.26500000000000001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0.22800000000000001</v>
      </c>
      <c r="L994" s="31">
        <f>VLOOKUP($C994,'Four Factors - Road'!$B:$O,11,FALSE)/100</f>
        <v>0.52100000000000002</v>
      </c>
      <c r="M994" s="31">
        <f>VLOOKUP($C994,'Four Factors - Road'!$B:$O,12,FALSE)</f>
        <v>0.27300000000000002</v>
      </c>
      <c r="N994" s="31">
        <f>VLOOKUP($C994,'Four Factors - Road'!$B:$O,13,FALSE)/100</f>
        <v>0.14199999999999999</v>
      </c>
      <c r="O994" s="31">
        <f>VLOOKUP($C994,'Four Factors - Road'!$B:$O,14,FALSE)/100</f>
        <v>0.26</v>
      </c>
      <c r="P994" s="17">
        <f>VLOOKUP($C994,'Advanced - Road'!B:T,18,FALSE)</f>
        <v>96.25</v>
      </c>
      <c r="Q994" s="17">
        <f>(P994+'Advanced - Road'!$S$33)/2</f>
        <v>97.514904671115346</v>
      </c>
      <c r="R994" s="31">
        <f t="shared" ref="R994" si="9675">AVERAGE(H994,L995)</f>
        <v>0.52100000000000002</v>
      </c>
      <c r="S994" s="31">
        <f t="shared" ref="S994" si="9676">AVERAGE(I994,M995)</f>
        <v>0.28100000000000003</v>
      </c>
      <c r="T994" s="31">
        <f t="shared" ref="T994" si="9677">AVERAGE(J994,N995)</f>
        <v>0.154</v>
      </c>
      <c r="U994" s="31">
        <f t="shared" ref="U994" si="9678">AVERAGE(K994,O995)</f>
        <v>0.23099999999999998</v>
      </c>
      <c r="V994" s="17">
        <f>Q994*Q995/'Advanced - Home'!$S$33</f>
        <v>97.117201079956445</v>
      </c>
      <c r="W994" s="17">
        <f t="shared" ref="W994" si="9679">AVERAGE(V994:V995)</f>
        <v>97.115176633769948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105</v>
      </c>
      <c r="Z994" s="19">
        <f t="shared" ref="Z994" si="9680">Y995-Y994</f>
        <v>3</v>
      </c>
      <c r="AA994" s="19">
        <f t="shared" ref="AA994" si="9681">Y994+Y995</f>
        <v>213</v>
      </c>
      <c r="AB994" s="4">
        <f t="shared" ref="AB994" si="9682">D994-Z994</f>
        <v>-3</v>
      </c>
      <c r="AC994" s="4">
        <f t="shared" ref="AC994" si="9683">AA994-E994</f>
        <v>213</v>
      </c>
      <c r="AD994" s="4">
        <f t="shared" si="9643"/>
        <v>105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0.53400000000000003</v>
      </c>
      <c r="I995" s="31">
        <f>VLOOKUP($C995,'Four Factors - Home'!$B:$O,8,FALSE)</f>
        <v>0.30099999999999999</v>
      </c>
      <c r="J995" s="31">
        <f>VLOOKUP($C995,'Four Factors - Home'!$B:$O,9,FALSE)/100</f>
        <v>0.14199999999999999</v>
      </c>
      <c r="K995" s="31">
        <f>VLOOKUP($C995,'Four Factors - Home'!$B:$O,10,FALSE)/100</f>
        <v>0.214</v>
      </c>
      <c r="L995" s="31">
        <f>VLOOKUP($C995,'Four Factors - Home'!$B:$O,11,FALSE)/100</f>
        <v>0.52100000000000002</v>
      </c>
      <c r="M995" s="31">
        <f>VLOOKUP($C995,'Four Factors - Home'!$B:$O,12,FALSE)</f>
        <v>0.29699999999999999</v>
      </c>
      <c r="N995" s="31">
        <f>VLOOKUP($C995,'Four Factors - Home'!$B:$O,13,FALSE)/100</f>
        <v>0.16300000000000001</v>
      </c>
      <c r="O995" s="31">
        <f>VLOOKUP($C995,'Four Factors - Home'!$B:$O,14,FALSE)/100</f>
        <v>0.23399999999999999</v>
      </c>
      <c r="P995" s="17">
        <f>VLOOKUP($C995,'Advanced - Home'!B:T,18,FALSE)</f>
        <v>97.97</v>
      </c>
      <c r="Q995" s="17">
        <f>(P995+'Advanced - Home'!$S$33)/2</f>
        <v>98.372845567206866</v>
      </c>
      <c r="R995" s="31">
        <f t="shared" ref="R995" si="9687">AVERAGE(H995,L994)</f>
        <v>0.52750000000000008</v>
      </c>
      <c r="S995" s="31">
        <f t="shared" ref="S995" si="9688">AVERAGE(I995,M994)</f>
        <v>0.28700000000000003</v>
      </c>
      <c r="T995" s="31">
        <f t="shared" ref="T995" si="9689">AVERAGE(J995,N994)</f>
        <v>0.14199999999999999</v>
      </c>
      <c r="U995" s="31">
        <f t="shared" ref="U995" si="9690">AVERAGE(K995,O994)</f>
        <v>0.23699999999999999</v>
      </c>
      <c r="V995" s="17">
        <f>Q995*Q994/'Advanced - Road'!$S$33</f>
        <v>97.113152187583452</v>
      </c>
      <c r="W995" s="17">
        <f t="shared" ref="W995" si="9691">W994</f>
        <v>97.115176633769948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-3</v>
      </c>
      <c r="AA995" s="19">
        <f t="shared" ref="AA995" si="9693">AA994</f>
        <v>213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0.52100000000000002</v>
      </c>
      <c r="I996" s="32">
        <f>VLOOKUP($C996,'Four Factors - Road'!$B:$O,8,FALSE)</f>
        <v>0.26500000000000001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0.22800000000000001</v>
      </c>
      <c r="L996" s="32">
        <f>VLOOKUP($C996,'Four Factors - Road'!$B:$O,11,FALSE)/100</f>
        <v>0.52100000000000002</v>
      </c>
      <c r="M996" s="32">
        <f>VLOOKUP($C996,'Four Factors - Road'!$B:$O,12,FALSE)</f>
        <v>0.27300000000000002</v>
      </c>
      <c r="N996" s="32">
        <f>VLOOKUP($C996,'Four Factors - Road'!$B:$O,13,FALSE)/100</f>
        <v>0.14199999999999999</v>
      </c>
      <c r="O996" s="32">
        <f>VLOOKUP($C996,'Four Factors - Road'!$B:$O,14,FALSE)/100</f>
        <v>0.26</v>
      </c>
      <c r="P996" s="21">
        <f>VLOOKUP($C996,'Advanced - Road'!B:T,18,FALSE)</f>
        <v>96.25</v>
      </c>
      <c r="Q996" s="21">
        <f>(P996+'Advanced - Road'!$S$33)/2</f>
        <v>97.514904671115346</v>
      </c>
      <c r="R996" s="32">
        <f t="shared" ref="R996" si="9695">AVERAGE(H996,L997)</f>
        <v>0.52350000000000008</v>
      </c>
      <c r="S996" s="32">
        <f t="shared" ref="S996" si="9696">AVERAGE(I996,M997)</f>
        <v>0.26850000000000002</v>
      </c>
      <c r="T996" s="32">
        <f t="shared" ref="T996" si="9697">AVERAGE(J996,N997)</f>
        <v>0.14849999999999999</v>
      </c>
      <c r="U996" s="32">
        <f t="shared" ref="U996" si="9698">AVERAGE(K996,O997)</f>
        <v>0.2225</v>
      </c>
      <c r="V996" s="21">
        <f>Q996*Q997/'Advanced - Home'!$S$33</f>
        <v>96.544604279471571</v>
      </c>
      <c r="W996" s="21">
        <f t="shared" ref="W996" si="9699">AVERAGE(V996:V997)</f>
        <v>96.542591769290198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105</v>
      </c>
      <c r="Z996" s="23">
        <f t="shared" ref="Z996" si="9700">Y997-Y996</f>
        <v>3</v>
      </c>
      <c r="AA996" s="23">
        <f t="shared" ref="AA996" si="9701">Y996+Y997</f>
        <v>213</v>
      </c>
      <c r="AB996" s="22">
        <f t="shared" ref="AB996" si="9702">D996-Z996</f>
        <v>-3</v>
      </c>
      <c r="AC996" s="22">
        <f t="shared" ref="AC996" si="9703">AA996-E996</f>
        <v>213</v>
      </c>
      <c r="AD996" s="22">
        <f t="shared" si="9643"/>
        <v>105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0.29299999999999998</v>
      </c>
      <c r="J997" s="32">
        <f>VLOOKUP($C997,'Four Factors - Home'!$B:$O,9,FALSE)/100</f>
        <v>0.14899999999999999</v>
      </c>
      <c r="K997" s="32">
        <f>VLOOKUP($C997,'Four Factors - Home'!$B:$O,10,FALSE)/100</f>
        <v>0.27100000000000002</v>
      </c>
      <c r="L997" s="32">
        <f>VLOOKUP($C997,'Four Factors - Home'!$B:$O,11,FALSE)/100</f>
        <v>0.52600000000000002</v>
      </c>
      <c r="M997" s="32">
        <f>VLOOKUP($C997,'Four Factors - Home'!$B:$O,12,FALSE)</f>
        <v>0.27200000000000002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96.81</v>
      </c>
      <c r="Q997" s="21">
        <f>(P997+'Advanced - Home'!$S$33)/2</f>
        <v>97.792845567206854</v>
      </c>
      <c r="R997" s="32">
        <f t="shared" ref="R997" si="9707">AVERAGE(H997,L996)</f>
        <v>0.52249999999999996</v>
      </c>
      <c r="S997" s="32">
        <f t="shared" ref="S997" si="9708">AVERAGE(I997,M996)</f>
        <v>0.28300000000000003</v>
      </c>
      <c r="T997" s="32">
        <f t="shared" ref="T997" si="9709">AVERAGE(J997,N996)</f>
        <v>0.14549999999999999</v>
      </c>
      <c r="U997" s="32">
        <f t="shared" ref="U997" si="9710">AVERAGE(K997,O996)</f>
        <v>0.26550000000000001</v>
      </c>
      <c r="V997" s="21">
        <f>Q997*Q996/'Advanced - Road'!$S$33</f>
        <v>96.54057925910881</v>
      </c>
      <c r="W997" s="21">
        <f t="shared" ref="W997" si="9711">W996</f>
        <v>96.542591769290198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108</v>
      </c>
      <c r="Z997" s="23">
        <f t="shared" ref="Z997" si="9712">-Z996</f>
        <v>-3</v>
      </c>
      <c r="AA997" s="23">
        <f t="shared" ref="AA997" si="9713">AA996</f>
        <v>213</v>
      </c>
      <c r="AB997" s="22"/>
      <c r="AC997" s="22"/>
      <c r="AD997" s="22">
        <f t="shared" si="9643"/>
        <v>108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0.52100000000000002</v>
      </c>
      <c r="I998" s="31">
        <f>VLOOKUP($C998,'Four Factors - Road'!$B:$O,8,FALSE)</f>
        <v>0.26500000000000001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0.22800000000000001</v>
      </c>
      <c r="L998" s="31">
        <f>VLOOKUP($C998,'Four Factors - Road'!$B:$O,11,FALSE)/100</f>
        <v>0.52100000000000002</v>
      </c>
      <c r="M998" s="31">
        <f>VLOOKUP($C998,'Four Factors - Road'!$B:$O,12,FALSE)</f>
        <v>0.27300000000000002</v>
      </c>
      <c r="N998" s="31">
        <f>VLOOKUP($C998,'Four Factors - Road'!$B:$O,13,FALSE)/100</f>
        <v>0.14199999999999999</v>
      </c>
      <c r="O998" s="31">
        <f>VLOOKUP($C998,'Four Factors - Road'!$B:$O,14,FALSE)/100</f>
        <v>0.26</v>
      </c>
      <c r="P998" s="17">
        <f>VLOOKUP($C998,'Advanced - Road'!B:T,18,FALSE)</f>
        <v>96.25</v>
      </c>
      <c r="Q998" s="17">
        <f>(P998+'Advanced - Road'!$S$33)/2</f>
        <v>97.514904671115346</v>
      </c>
      <c r="R998" s="31">
        <f t="shared" ref="R998" si="9715">AVERAGE(H998,L999)</f>
        <v>0.51150000000000007</v>
      </c>
      <c r="S998" s="31">
        <f t="shared" ref="S998" si="9716">AVERAGE(I998,M999)</f>
        <v>0.2555</v>
      </c>
      <c r="T998" s="31">
        <f t="shared" ref="T998" si="9717">AVERAGE(J998,N999)</f>
        <v>0.13900000000000001</v>
      </c>
      <c r="U998" s="31">
        <f t="shared" ref="U998" si="9718">AVERAGE(K998,O999)</f>
        <v>0.22500000000000001</v>
      </c>
      <c r="V998" s="17">
        <f>Q998*Q999/'Advanced - Home'!$S$33</f>
        <v>98.380862984474774</v>
      </c>
      <c r="W998" s="17">
        <f t="shared" ref="W998" si="9719">AVERAGE(V998:V999)</f>
        <v>98.378812196759753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106</v>
      </c>
      <c r="Z998" s="19">
        <f t="shared" ref="Z998" si="9720">Y999-Y998</f>
        <v>2</v>
      </c>
      <c r="AA998" s="19">
        <f t="shared" ref="AA998" si="9721">Y998+Y999</f>
        <v>214</v>
      </c>
      <c r="AB998" s="4">
        <f t="shared" ref="AB998" si="9722">D998-Z998</f>
        <v>-2</v>
      </c>
      <c r="AC998" s="4">
        <f t="shared" ref="AC998" si="9723">AA998-E998</f>
        <v>214</v>
      </c>
      <c r="AD998" s="4">
        <f t="shared" si="9643"/>
        <v>106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0.50900000000000001</v>
      </c>
      <c r="I999" s="31">
        <f>VLOOKUP($C999,'Four Factors - Home'!$B:$O,8,FALSE)</f>
        <v>0.26100000000000001</v>
      </c>
      <c r="J999" s="31">
        <f>VLOOKUP($C999,'Four Factors - Home'!$B:$O,9,FALSE)/100</f>
        <v>0.12300000000000001</v>
      </c>
      <c r="K999" s="31">
        <f>VLOOKUP($C999,'Four Factors - Home'!$B:$O,10,FALSE)/100</f>
        <v>0.184</v>
      </c>
      <c r="L999" s="31">
        <f>VLOOKUP($C999,'Four Factors - Home'!$B:$O,11,FALSE)/100</f>
        <v>0.502</v>
      </c>
      <c r="M999" s="31">
        <f>VLOOKUP($C999,'Four Factors - Home'!$B:$O,12,FALSE)</f>
        <v>0.246</v>
      </c>
      <c r="N999" s="31">
        <f>VLOOKUP($C999,'Four Factors - Home'!$B:$O,13,FALSE)/100</f>
        <v>0.13300000000000001</v>
      </c>
      <c r="O999" s="31">
        <f>VLOOKUP($C999,'Four Factors - Home'!$B:$O,14,FALSE)/100</f>
        <v>0.222</v>
      </c>
      <c r="P999" s="17">
        <f>VLOOKUP($C999,'Advanced - Home'!B:T,18,FALSE)</f>
        <v>100.53</v>
      </c>
      <c r="Q999" s="17">
        <f>(P999+'Advanced - Home'!$S$33)/2</f>
        <v>99.652845567206867</v>
      </c>
      <c r="R999" s="31">
        <f t="shared" ref="R999" si="9727">AVERAGE(H999,L998)</f>
        <v>0.51500000000000001</v>
      </c>
      <c r="S999" s="31">
        <f t="shared" ref="S999" si="9728">AVERAGE(I999,M998)</f>
        <v>0.26700000000000002</v>
      </c>
      <c r="T999" s="31">
        <f t="shared" ref="T999" si="9729">AVERAGE(J999,N998)</f>
        <v>0.13250000000000001</v>
      </c>
      <c r="U999" s="31">
        <f t="shared" ref="U999" si="9730">AVERAGE(K999,O998)</f>
        <v>0.222</v>
      </c>
      <c r="V999" s="17">
        <f>Q999*Q998/'Advanced - Road'!$S$33</f>
        <v>98.376761409044718</v>
      </c>
      <c r="W999" s="17">
        <f t="shared" ref="W999" si="9731">W998</f>
        <v>98.378812196759753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108</v>
      </c>
      <c r="Z999" s="19">
        <f t="shared" ref="Z999" si="9732">-Z998</f>
        <v>-2</v>
      </c>
      <c r="AA999" s="19">
        <f t="shared" ref="AA999" si="9733">AA998</f>
        <v>214</v>
      </c>
      <c r="AB999" s="4"/>
      <c r="AC999" s="4"/>
      <c r="AD999" s="4">
        <f t="shared" si="9643"/>
        <v>108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0.52100000000000002</v>
      </c>
      <c r="I1000" s="32">
        <f>VLOOKUP($C1000,'Four Factors - Road'!$B:$O,8,FALSE)</f>
        <v>0.26500000000000001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0.22800000000000001</v>
      </c>
      <c r="L1000" s="32">
        <f>VLOOKUP($C1000,'Four Factors - Road'!$B:$O,11,FALSE)/100</f>
        <v>0.52100000000000002</v>
      </c>
      <c r="M1000" s="32">
        <f>VLOOKUP($C1000,'Four Factors - Road'!$B:$O,12,FALSE)</f>
        <v>0.27300000000000002</v>
      </c>
      <c r="N1000" s="32">
        <f>VLOOKUP($C1000,'Four Factors - Road'!$B:$O,13,FALSE)/100</f>
        <v>0.14199999999999999</v>
      </c>
      <c r="O1000" s="32">
        <f>VLOOKUP($C1000,'Four Factors - Road'!$B:$O,14,FALSE)/100</f>
        <v>0.26</v>
      </c>
      <c r="P1000" s="21">
        <f>VLOOKUP($C1000,'Advanced - Road'!B:T,18,FALSE)</f>
        <v>96.25</v>
      </c>
      <c r="Q1000" s="21">
        <f>(P1000+'Advanced - Road'!$S$33)/2</f>
        <v>97.514904671115346</v>
      </c>
      <c r="R1000" s="32">
        <f t="shared" ref="R1000" si="9735">AVERAGE(H1000,L1001)</f>
        <v>0.51350000000000007</v>
      </c>
      <c r="S1000" s="32">
        <f t="shared" ref="S1000" si="9736">AVERAGE(I1000,M1001)</f>
        <v>0.26500000000000001</v>
      </c>
      <c r="T1000" s="32">
        <f t="shared" ref="T1000" si="9737">AVERAGE(J1000,N1001)</f>
        <v>0.13750000000000001</v>
      </c>
      <c r="U1000" s="32">
        <f t="shared" ref="U1000" si="9738">AVERAGE(K1000,O1001)</f>
        <v>0.2485</v>
      </c>
      <c r="V1000" s="21">
        <f>Q1000*Q1001/'Advanced - Home'!$S$33</f>
        <v>97.196179948988842</v>
      </c>
      <c r="W1000" s="21">
        <f t="shared" ref="W1000" si="9739">AVERAGE(V1000:V1001)</f>
        <v>97.194153856456808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0.51700000000000002</v>
      </c>
      <c r="I1001" s="32">
        <f>VLOOKUP($C1001,'Four Factors - Home'!$B:$O,8,FALSE)</f>
        <v>0.23</v>
      </c>
      <c r="J1001" s="32">
        <f>VLOOKUP($C1001,'Four Factors - Home'!$B:$O,9,FALSE)/100</f>
        <v>0.14300000000000002</v>
      </c>
      <c r="K1001" s="32">
        <f>VLOOKUP($C1001,'Four Factors - Home'!$B:$O,10,FALSE)/100</f>
        <v>0.26700000000000002</v>
      </c>
      <c r="L1001" s="32">
        <f>VLOOKUP($C1001,'Four Factors - Home'!$B:$O,11,FALSE)/100</f>
        <v>0.50600000000000001</v>
      </c>
      <c r="M1001" s="32">
        <f>VLOOKUP($C1001,'Four Factors - Home'!$B:$O,12,FALSE)</f>
        <v>0.26500000000000001</v>
      </c>
      <c r="N1001" s="32">
        <f>VLOOKUP($C1001,'Four Factors - Home'!$B:$O,13,FALSE)/100</f>
        <v>0.13</v>
      </c>
      <c r="O1001" s="32">
        <f>VLOOKUP($C1001,'Four Factors - Home'!$B:$O,14,FALSE)/100</f>
        <v>0.26899999999999996</v>
      </c>
      <c r="P1001" s="21">
        <f>VLOOKUP($C1001,'Advanced - Home'!B:T,18,FALSE)</f>
        <v>98.13</v>
      </c>
      <c r="Q1001" s="21">
        <f>(P1001+'Advanced - Home'!$S$33)/2</f>
        <v>98.45284556720685</v>
      </c>
      <c r="R1001" s="32">
        <f t="shared" ref="R1001" si="9747">AVERAGE(H1001,L1000)</f>
        <v>0.51900000000000002</v>
      </c>
      <c r="S1001" s="32">
        <f t="shared" ref="S1001" si="9748">AVERAGE(I1001,M1000)</f>
        <v>0.2515</v>
      </c>
      <c r="T1001" s="32">
        <f t="shared" ref="T1001" si="9749">AVERAGE(J1001,N1000)</f>
        <v>0.14250000000000002</v>
      </c>
      <c r="U1001" s="32">
        <f t="shared" ref="U1001" si="9750">AVERAGE(K1001,O1000)</f>
        <v>0.26350000000000001</v>
      </c>
      <c r="V1001" s="21">
        <f>Q1001*Q1000/'Advanced - Road'!$S$33</f>
        <v>97.192127763924773</v>
      </c>
      <c r="W1001" s="21">
        <f t="shared" ref="W1001" si="9751">W1000</f>
        <v>97.194153856456808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0.52100000000000002</v>
      </c>
      <c r="I1002" s="31">
        <f>VLOOKUP($C1002,'Four Factors - Road'!$B:$O,8,FALSE)</f>
        <v>0.26500000000000001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0.22800000000000001</v>
      </c>
      <c r="L1002" s="31">
        <f>VLOOKUP($C1002,'Four Factors - Road'!$B:$O,11,FALSE)/100</f>
        <v>0.52100000000000002</v>
      </c>
      <c r="M1002" s="31">
        <f>VLOOKUP($C1002,'Four Factors - Road'!$B:$O,12,FALSE)</f>
        <v>0.27300000000000002</v>
      </c>
      <c r="N1002" s="31">
        <f>VLOOKUP($C1002,'Four Factors - Road'!$B:$O,13,FALSE)/100</f>
        <v>0.14199999999999999</v>
      </c>
      <c r="O1002" s="31">
        <f>VLOOKUP($C1002,'Four Factors - Road'!$B:$O,14,FALSE)/100</f>
        <v>0.26</v>
      </c>
      <c r="P1002" s="17">
        <f>VLOOKUP($C1002,'Advanced - Road'!B:T,18,FALSE)</f>
        <v>96.25</v>
      </c>
      <c r="Q1002" s="17">
        <f>(P1002+'Advanced - Road'!$S$33)/2</f>
        <v>97.514904671115346</v>
      </c>
      <c r="R1002" s="31">
        <f t="shared" ref="R1002" si="9755">AVERAGE(H1002,L1003)</f>
        <v>0.51049999999999995</v>
      </c>
      <c r="S1002" s="31">
        <f t="shared" ref="S1002" si="9756">AVERAGE(I1002,M1003)</f>
        <v>0.26750000000000002</v>
      </c>
      <c r="T1002" s="31">
        <f t="shared" ref="T1002" si="9757">AVERAGE(J1002,N1003)</f>
        <v>0.14000000000000001</v>
      </c>
      <c r="U1002" s="31">
        <f t="shared" ref="U1002" si="9758">AVERAGE(K1002,O1003)</f>
        <v>0.22599999999999998</v>
      </c>
      <c r="V1002" s="17">
        <f>Q1002*Q1003/'Advanced - Home'!$S$33</f>
        <v>98.29694793612785</v>
      </c>
      <c r="W1002" s="17">
        <f t="shared" ref="W1002" si="9759">AVERAGE(V1002:V1003)</f>
        <v>98.294898897654946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4</v>
      </c>
      <c r="AA1002" s="19">
        <f t="shared" ref="AA1002" si="9761">Y1002+Y1003</f>
        <v>216</v>
      </c>
      <c r="AB1002" s="4">
        <f t="shared" ref="AB1002" si="9762">D1002-Z1002</f>
        <v>-4</v>
      </c>
      <c r="AC1002" s="4">
        <f t="shared" ref="AC1002" si="9763">AA1002-E1002</f>
        <v>216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0.52</v>
      </c>
      <c r="I1003" s="31">
        <f>VLOOKUP($C1003,'Four Factors - Home'!$B:$O,8,FALSE)</f>
        <v>0.30199999999999999</v>
      </c>
      <c r="J1003" s="31">
        <f>VLOOKUP($C1003,'Four Factors - Home'!$B:$O,9,FALSE)/100</f>
        <v>0.14599999999999999</v>
      </c>
      <c r="K1003" s="31">
        <f>VLOOKUP($C1003,'Four Factors - Home'!$B:$O,10,FALSE)/100</f>
        <v>0.27300000000000002</v>
      </c>
      <c r="L1003" s="31">
        <f>VLOOKUP($C1003,'Four Factors - Home'!$B:$O,11,FALSE)/100</f>
        <v>0.5</v>
      </c>
      <c r="M1003" s="31">
        <f>VLOOKUP($C1003,'Four Factors - Home'!$B:$O,12,FALSE)</f>
        <v>0.27</v>
      </c>
      <c r="N1003" s="31">
        <f>VLOOKUP($C1003,'Four Factors - Home'!$B:$O,13,FALSE)/100</f>
        <v>0.13500000000000001</v>
      </c>
      <c r="O1003" s="31">
        <f>VLOOKUP($C1003,'Four Factors - Home'!$B:$O,14,FALSE)/100</f>
        <v>0.22399999999999998</v>
      </c>
      <c r="P1003" s="17">
        <f>VLOOKUP($C1003,'Advanced - Home'!B:T,18,FALSE)</f>
        <v>100.36</v>
      </c>
      <c r="Q1003" s="17">
        <f>(P1003+'Advanced - Home'!$S$33)/2</f>
        <v>99.567845567206859</v>
      </c>
      <c r="R1003" s="31">
        <f t="shared" ref="R1003" si="9767">AVERAGE(H1003,L1002)</f>
        <v>0.52049999999999996</v>
      </c>
      <c r="S1003" s="31">
        <f t="shared" ref="S1003" si="9768">AVERAGE(I1003,M1002)</f>
        <v>0.28749999999999998</v>
      </c>
      <c r="T1003" s="31">
        <f t="shared" ref="T1003" si="9769">AVERAGE(J1003,N1002)</f>
        <v>0.14399999999999999</v>
      </c>
      <c r="U1003" s="31">
        <f t="shared" ref="U1003" si="9770">AVERAGE(K1003,O1002)</f>
        <v>0.26650000000000001</v>
      </c>
      <c r="V1003" s="17">
        <f>Q1003*Q1002/'Advanced - Road'!$S$33</f>
        <v>98.292849859182056</v>
      </c>
      <c r="W1003" s="17">
        <f t="shared" ref="W1003" si="9771">W1002</f>
        <v>98.294898897654946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110</v>
      </c>
      <c r="Z1003" s="19">
        <f t="shared" ref="Z1003" si="9772">-Z1002</f>
        <v>-4</v>
      </c>
      <c r="AA1003" s="19">
        <f t="shared" ref="AA1003" si="9773">AA1002</f>
        <v>216</v>
      </c>
      <c r="AB1003" s="4"/>
      <c r="AC1003" s="4"/>
      <c r="AD1003" s="4">
        <f t="shared" si="9643"/>
        <v>110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0.52100000000000002</v>
      </c>
      <c r="I1004" s="32">
        <f>VLOOKUP($C1004,'Four Factors - Road'!$B:$O,8,FALSE)</f>
        <v>0.26500000000000001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0.22800000000000001</v>
      </c>
      <c r="L1004" s="32">
        <f>VLOOKUP($C1004,'Four Factors - Road'!$B:$O,11,FALSE)/100</f>
        <v>0.52100000000000002</v>
      </c>
      <c r="M1004" s="32">
        <f>VLOOKUP($C1004,'Four Factors - Road'!$B:$O,12,FALSE)</f>
        <v>0.27300000000000002</v>
      </c>
      <c r="N1004" s="32">
        <f>VLOOKUP($C1004,'Four Factors - Road'!$B:$O,13,FALSE)/100</f>
        <v>0.14199999999999999</v>
      </c>
      <c r="O1004" s="32">
        <f>VLOOKUP($C1004,'Four Factors - Road'!$B:$O,14,FALSE)/100</f>
        <v>0.26</v>
      </c>
      <c r="P1004" s="21">
        <f>VLOOKUP($C1004,'Advanced - Road'!B:T,18,FALSE)</f>
        <v>96.25</v>
      </c>
      <c r="Q1004" s="21">
        <f>(P1004+'Advanced - Road'!$S$33)/2</f>
        <v>97.514904671115346</v>
      </c>
      <c r="R1004" s="32">
        <f t="shared" ref="R1004" si="9775">AVERAGE(H1004,L1005)</f>
        <v>0.51449999999999996</v>
      </c>
      <c r="S1004" s="32">
        <f t="shared" ref="S1004" si="9776">AVERAGE(I1004,M1005)</f>
        <v>0.26750000000000002</v>
      </c>
      <c r="T1004" s="32">
        <f t="shared" ref="T1004" si="9777">AVERAGE(J1004,N1005)</f>
        <v>0.14150000000000001</v>
      </c>
      <c r="U1004" s="32">
        <f t="shared" ref="U1004" si="9778">AVERAGE(K1004,O1005)</f>
        <v>0.22800000000000001</v>
      </c>
      <c r="V1004" s="21">
        <f>Q1004*Q1005/'Advanced - Home'!$S$33</f>
        <v>96.959243341891678</v>
      </c>
      <c r="W1004" s="21">
        <f t="shared" ref="W1004" si="9779">AVERAGE(V1004:V1005)</f>
        <v>96.957222188396244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105</v>
      </c>
      <c r="Z1004" s="23">
        <f t="shared" ref="Z1004" si="9780">Y1005-Y1004</f>
        <v>0</v>
      </c>
      <c r="AA1004" s="23">
        <f t="shared" ref="AA1004" si="9781">Y1004+Y1005</f>
        <v>210</v>
      </c>
      <c r="AB1004" s="22">
        <f t="shared" ref="AB1004" si="9782">D1004-Z1004</f>
        <v>0</v>
      </c>
      <c r="AC1004" s="22">
        <f t="shared" ref="AC1004" si="9783">AA1004-E1004</f>
        <v>210</v>
      </c>
      <c r="AD1004" s="22">
        <f t="shared" si="9643"/>
        <v>105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0.47499999999999998</v>
      </c>
      <c r="I1005" s="32">
        <f>VLOOKUP($C1005,'Four Factors - Home'!$B:$O,8,FALSE)</f>
        <v>0.26700000000000002</v>
      </c>
      <c r="J1005" s="32">
        <f>VLOOKUP($C1005,'Four Factors - Home'!$B:$O,9,FALSE)/100</f>
        <v>0.13100000000000001</v>
      </c>
      <c r="K1005" s="32">
        <f>VLOOKUP($C1005,'Four Factors - Home'!$B:$O,10,FALSE)/100</f>
        <v>0.23199999999999998</v>
      </c>
      <c r="L1005" s="32">
        <f>VLOOKUP($C1005,'Four Factors - Home'!$B:$O,11,FALSE)/100</f>
        <v>0.50800000000000001</v>
      </c>
      <c r="M1005" s="32">
        <f>VLOOKUP($C1005,'Four Factors - Home'!$B:$O,12,FALSE)</f>
        <v>0.27</v>
      </c>
      <c r="N1005" s="32">
        <f>VLOOKUP($C1005,'Four Factors - Home'!$B:$O,13,FALSE)/100</f>
        <v>0.13800000000000001</v>
      </c>
      <c r="O1005" s="32">
        <f>VLOOKUP($C1005,'Four Factors - Home'!$B:$O,14,FALSE)/100</f>
        <v>0.22800000000000001</v>
      </c>
      <c r="P1005" s="21">
        <f>VLOOKUP($C1005,'Advanced - Home'!B:T,18,FALSE)</f>
        <v>97.65</v>
      </c>
      <c r="Q1005" s="21">
        <f>(P1005+'Advanced - Home'!$S$33)/2</f>
        <v>98.21284556720687</v>
      </c>
      <c r="R1005" s="32">
        <f t="shared" ref="R1005" si="9787">AVERAGE(H1005,L1004)</f>
        <v>0.498</v>
      </c>
      <c r="S1005" s="32">
        <f t="shared" ref="S1005" si="9788">AVERAGE(I1005,M1004)</f>
        <v>0.27</v>
      </c>
      <c r="T1005" s="32">
        <f t="shared" ref="T1005" si="9789">AVERAGE(J1005,N1004)</f>
        <v>0.13650000000000001</v>
      </c>
      <c r="U1005" s="32">
        <f t="shared" ref="U1005" si="9790">AVERAGE(K1005,O1004)</f>
        <v>0.246</v>
      </c>
      <c r="V1005" s="21">
        <f>Q1005*Q1004/'Advanced - Road'!$S$33</f>
        <v>96.95520103490081</v>
      </c>
      <c r="W1005" s="21">
        <f t="shared" ref="W1005" si="9791">W1004</f>
        <v>96.957222188396244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105</v>
      </c>
      <c r="Z1005" s="23">
        <f t="shared" ref="Z1005" si="9792">-Z1004</f>
        <v>0</v>
      </c>
      <c r="AA1005" s="23">
        <f t="shared" ref="AA1005" si="9793">AA1004</f>
        <v>210</v>
      </c>
      <c r="AB1005" s="22"/>
      <c r="AC1005" s="22"/>
      <c r="AD1005" s="22">
        <f t="shared" si="9643"/>
        <v>105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0.52100000000000002</v>
      </c>
      <c r="I1006" s="31">
        <f>VLOOKUP($C1006,'Four Factors - Road'!$B:$O,8,FALSE)</f>
        <v>0.26500000000000001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0.22800000000000001</v>
      </c>
      <c r="L1006" s="31">
        <f>VLOOKUP($C1006,'Four Factors - Road'!$B:$O,11,FALSE)/100</f>
        <v>0.52100000000000002</v>
      </c>
      <c r="M1006" s="31">
        <f>VLOOKUP($C1006,'Four Factors - Road'!$B:$O,12,FALSE)</f>
        <v>0.27300000000000002</v>
      </c>
      <c r="N1006" s="31">
        <f>VLOOKUP($C1006,'Four Factors - Road'!$B:$O,13,FALSE)/100</f>
        <v>0.14199999999999999</v>
      </c>
      <c r="O1006" s="31">
        <f>VLOOKUP($C1006,'Four Factors - Road'!$B:$O,14,FALSE)/100</f>
        <v>0.26</v>
      </c>
      <c r="P1006" s="17">
        <f>VLOOKUP($C1006,'Advanced - Road'!B:T,18,FALSE)</f>
        <v>96.25</v>
      </c>
      <c r="Q1006" s="17">
        <f>(P1006+'Advanced - Road'!$S$33)/2</f>
        <v>97.514904671115346</v>
      </c>
      <c r="R1006" s="31">
        <f t="shared" ref="R1006" si="9795">AVERAGE(H1006,L1007)</f>
        <v>0.50700000000000001</v>
      </c>
      <c r="S1006" s="31">
        <f t="shared" ref="S1006" si="9796">AVERAGE(I1006,M1007)</f>
        <v>0.28800000000000003</v>
      </c>
      <c r="T1006" s="31">
        <f t="shared" ref="T1006" si="9797">AVERAGE(J1006,N1007)</f>
        <v>0.14400000000000002</v>
      </c>
      <c r="U1006" s="31">
        <f t="shared" ref="U1006" si="9798">AVERAGE(K1006,O1007)</f>
        <v>0.22999999999999998</v>
      </c>
      <c r="V1006" s="17">
        <f>Q1006*Q1007/'Advanced - Home'!$S$33</f>
        <v>98.459841853507172</v>
      </c>
      <c r="W1006" s="17">
        <f t="shared" ref="W1006" si="9799">AVERAGE(V1006:V1007)</f>
        <v>98.457789419446613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106</v>
      </c>
      <c r="Z1006" s="19">
        <f t="shared" ref="Z1006" si="9800">Y1007-Y1006</f>
        <v>0</v>
      </c>
      <c r="AA1006" s="19">
        <f t="shared" ref="AA1006" si="9801">Y1006+Y1007</f>
        <v>212</v>
      </c>
      <c r="AB1006" s="4">
        <f t="shared" ref="AB1006" si="9802">D1006-Z1006</f>
        <v>0</v>
      </c>
      <c r="AC1006" s="4">
        <f t="shared" ref="AC1006" si="9803">AA1006-E1006</f>
        <v>212</v>
      </c>
      <c r="AD1006" s="4">
        <f t="shared" si="9643"/>
        <v>106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0.50900000000000001</v>
      </c>
      <c r="I1007" s="31">
        <f>VLOOKUP($C1007,'Four Factors - Home'!$B:$O,8,FALSE)</f>
        <v>0.26500000000000001</v>
      </c>
      <c r="J1007" s="31">
        <f>VLOOKUP($C1007,'Four Factors - Home'!$B:$O,9,FALSE)/100</f>
        <v>0.16500000000000001</v>
      </c>
      <c r="K1007" s="31">
        <f>VLOOKUP($C1007,'Four Factors - Home'!$B:$O,10,FALSE)/100</f>
        <v>0.217</v>
      </c>
      <c r="L1007" s="31">
        <f>VLOOKUP($C1007,'Four Factors - Home'!$B:$O,11,FALSE)/100</f>
        <v>0.49299999999999999</v>
      </c>
      <c r="M1007" s="31">
        <f>VLOOKUP($C1007,'Four Factors - Home'!$B:$O,12,FALSE)</f>
        <v>0.311</v>
      </c>
      <c r="N1007" s="31">
        <f>VLOOKUP($C1007,'Four Factors - Home'!$B:$O,13,FALSE)/100</f>
        <v>0.14300000000000002</v>
      </c>
      <c r="O1007" s="31">
        <f>VLOOKUP($C1007,'Four Factors - Home'!$B:$O,14,FALSE)/100</f>
        <v>0.23199999999999998</v>
      </c>
      <c r="P1007" s="17">
        <f>VLOOKUP($C1007,'Advanced - Home'!B:T,18,FALSE)</f>
        <v>100.69</v>
      </c>
      <c r="Q1007" s="17">
        <f>(P1007+'Advanced - Home'!$S$33)/2</f>
        <v>99.732845567206851</v>
      </c>
      <c r="R1007" s="31">
        <f t="shared" ref="R1007" si="9807">AVERAGE(H1007,L1006)</f>
        <v>0.51500000000000001</v>
      </c>
      <c r="S1007" s="31">
        <f t="shared" ref="S1007" si="9808">AVERAGE(I1007,M1006)</f>
        <v>0.26900000000000002</v>
      </c>
      <c r="T1007" s="31">
        <f t="shared" ref="T1007" si="9809">AVERAGE(J1007,N1006)</f>
        <v>0.1535</v>
      </c>
      <c r="U1007" s="31">
        <f t="shared" ref="U1007" si="9810">AVERAGE(K1007,O1006)</f>
        <v>0.23849999999999999</v>
      </c>
      <c r="V1007" s="17">
        <f>Q1007*Q1006/'Advanced - Road'!$S$33</f>
        <v>98.455736985386039</v>
      </c>
      <c r="W1007" s="17">
        <f t="shared" ref="W1007" si="9811">W1006</f>
        <v>98.457789419446613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106</v>
      </c>
      <c r="Z1007" s="19">
        <f t="shared" ref="Z1007" si="9812">-Z1006</f>
        <v>0</v>
      </c>
      <c r="AA1007" s="19">
        <f t="shared" ref="AA1007" si="9813">AA1006</f>
        <v>212</v>
      </c>
      <c r="AB1007" s="4"/>
      <c r="AC1007" s="4"/>
      <c r="AD1007" s="4">
        <f t="shared" si="9643"/>
        <v>106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0.52100000000000002</v>
      </c>
      <c r="I1008" s="32">
        <f>VLOOKUP($C1008,'Four Factors - Road'!$B:$O,8,FALSE)</f>
        <v>0.26500000000000001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0.22800000000000001</v>
      </c>
      <c r="L1008" s="32">
        <f>VLOOKUP($C1008,'Four Factors - Road'!$B:$O,11,FALSE)/100</f>
        <v>0.52100000000000002</v>
      </c>
      <c r="M1008" s="32">
        <f>VLOOKUP($C1008,'Four Factors - Road'!$B:$O,12,FALSE)</f>
        <v>0.27300000000000002</v>
      </c>
      <c r="N1008" s="32">
        <f>VLOOKUP($C1008,'Four Factors - Road'!$B:$O,13,FALSE)/100</f>
        <v>0.14199999999999999</v>
      </c>
      <c r="O1008" s="32">
        <f>VLOOKUP($C1008,'Four Factors - Road'!$B:$O,14,FALSE)/100</f>
        <v>0.26</v>
      </c>
      <c r="P1008" s="21">
        <f>VLOOKUP($C1008,'Advanced - Road'!B:T,18,FALSE)</f>
        <v>96.25</v>
      </c>
      <c r="Q1008" s="21">
        <f>(P1008+'Advanced - Road'!$S$33)/2</f>
        <v>97.514904671115346</v>
      </c>
      <c r="R1008" s="32">
        <f t="shared" ref="R1008" si="9815">AVERAGE(H1008,L1009)</f>
        <v>0.51750000000000007</v>
      </c>
      <c r="S1008" s="32">
        <f t="shared" ref="S1008" si="9816">AVERAGE(I1008,M1009)</f>
        <v>0.30100000000000005</v>
      </c>
      <c r="T1008" s="32">
        <f t="shared" ref="T1008" si="9817">AVERAGE(J1008,N1009)</f>
        <v>0.14400000000000002</v>
      </c>
      <c r="U1008" s="32">
        <f t="shared" ref="U1008" si="9818">AVERAGE(K1008,O1009)</f>
        <v>0.22450000000000001</v>
      </c>
      <c r="V1008" s="21">
        <f>Q1008*Q1009/'Advanced - Home'!$S$33</f>
        <v>99.471758612984743</v>
      </c>
      <c r="W1008" s="21">
        <f t="shared" ref="W1008" si="9819">AVERAGE(V1008:V1009)</f>
        <v>99.469685085122023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0</v>
      </c>
      <c r="AA1008" s="23">
        <f t="shared" ref="AA1008" si="9821">Y1008+Y1009</f>
        <v>218</v>
      </c>
      <c r="AB1008" s="22">
        <f t="shared" ref="AB1008" si="9822">D1008-Z1008</f>
        <v>0</v>
      </c>
      <c r="AC1008" s="22">
        <f t="shared" ref="AC1008" si="9823">AA1008-E1008</f>
        <v>218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0.49700000000000005</v>
      </c>
      <c r="I1009" s="32">
        <f>VLOOKUP($C1009,'Four Factors - Home'!$B:$O,8,FALSE)</f>
        <v>0.29599999999999999</v>
      </c>
      <c r="J1009" s="32">
        <f>VLOOKUP($C1009,'Four Factors - Home'!$B:$O,9,FALSE)/100</f>
        <v>0.151</v>
      </c>
      <c r="K1009" s="32">
        <f>VLOOKUP($C1009,'Four Factors - Home'!$B:$O,10,FALSE)/100</f>
        <v>0.26500000000000001</v>
      </c>
      <c r="L1009" s="32">
        <f>VLOOKUP($C1009,'Four Factors - Home'!$B:$O,11,FALSE)/100</f>
        <v>0.51400000000000001</v>
      </c>
      <c r="M1009" s="32">
        <f>VLOOKUP($C1009,'Four Factors - Home'!$B:$O,12,FALSE)</f>
        <v>0.33700000000000002</v>
      </c>
      <c r="N1009" s="32">
        <f>VLOOKUP($C1009,'Four Factors - Home'!$B:$O,13,FALSE)/100</f>
        <v>0.14300000000000002</v>
      </c>
      <c r="O1009" s="32">
        <f>VLOOKUP($C1009,'Four Factors - Home'!$B:$O,14,FALSE)/100</f>
        <v>0.221</v>
      </c>
      <c r="P1009" s="21">
        <f>VLOOKUP($C1009,'Advanced - Home'!B:T,18,FALSE)</f>
        <v>102.74</v>
      </c>
      <c r="Q1009" s="21">
        <f>(P1009+'Advanced - Home'!$S$33)/2</f>
        <v>100.75784556720686</v>
      </c>
      <c r="R1009" s="32">
        <f t="shared" ref="R1009" si="9827">AVERAGE(H1009,L1008)</f>
        <v>0.50900000000000001</v>
      </c>
      <c r="S1009" s="32">
        <f t="shared" ref="S1009" si="9828">AVERAGE(I1009,M1008)</f>
        <v>0.28449999999999998</v>
      </c>
      <c r="T1009" s="32">
        <f t="shared" ref="T1009" si="9829">AVERAGE(J1009,N1008)</f>
        <v>0.14649999999999999</v>
      </c>
      <c r="U1009" s="32">
        <f t="shared" ref="U1009" si="9830">AVERAGE(K1009,O1008)</f>
        <v>0.26250000000000001</v>
      </c>
      <c r="V1009" s="21">
        <f>Q1009*Q1008/'Advanced - Road'!$S$33</f>
        <v>99.467611557259318</v>
      </c>
      <c r="W1009" s="21">
        <f t="shared" ref="W1009" si="9831">W1008</f>
        <v>99.469685085122023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109</v>
      </c>
      <c r="Z1009" s="23">
        <f t="shared" ref="Z1009" si="9832">-Z1008</f>
        <v>0</v>
      </c>
      <c r="AA1009" s="23">
        <f t="shared" ref="AA1009" si="9833">AA1008</f>
        <v>218</v>
      </c>
      <c r="AB1009" s="22"/>
      <c r="AC1009" s="22"/>
      <c r="AD1009" s="22">
        <f t="shared" si="9643"/>
        <v>109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0.52100000000000002</v>
      </c>
      <c r="I1010" s="31">
        <f>VLOOKUP($C1010,'Four Factors - Road'!$B:$O,8,FALSE)</f>
        <v>0.26500000000000001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0.22800000000000001</v>
      </c>
      <c r="L1010" s="31">
        <f>VLOOKUP($C1010,'Four Factors - Road'!$B:$O,11,FALSE)/100</f>
        <v>0.52100000000000002</v>
      </c>
      <c r="M1010" s="31">
        <f>VLOOKUP($C1010,'Four Factors - Road'!$B:$O,12,FALSE)</f>
        <v>0.27300000000000002</v>
      </c>
      <c r="N1010" s="31">
        <f>VLOOKUP($C1010,'Four Factors - Road'!$B:$O,13,FALSE)/100</f>
        <v>0.14199999999999999</v>
      </c>
      <c r="O1010" s="31">
        <f>VLOOKUP($C1010,'Four Factors - Road'!$B:$O,14,FALSE)/100</f>
        <v>0.26</v>
      </c>
      <c r="P1010" s="17">
        <f>VLOOKUP($C1010,'Advanced - Road'!B:T,18,FALSE)</f>
        <v>96.25</v>
      </c>
      <c r="Q1010" s="17">
        <f>(P1010+'Advanced - Road'!$S$33)/2</f>
        <v>97.514904671115346</v>
      </c>
      <c r="R1010" s="31">
        <f t="shared" ref="R1010" si="9835">AVERAGE(H1010,L1011)</f>
        <v>0.51449999999999996</v>
      </c>
      <c r="S1010" s="31">
        <f t="shared" ref="S1010" si="9836">AVERAGE(I1010,M1011)</f>
        <v>0.29049999999999998</v>
      </c>
      <c r="T1010" s="31">
        <f t="shared" ref="T1010" si="9837">AVERAGE(J1010,N1011)</f>
        <v>0.13750000000000001</v>
      </c>
      <c r="U1010" s="31">
        <f t="shared" ref="U1010" si="9838">AVERAGE(K1010,O1011)</f>
        <v>0.22800000000000001</v>
      </c>
      <c r="V1010" s="17">
        <f>Q1010*Q1011/'Advanced - Home'!$S$33</f>
        <v>97.62069137003796</v>
      </c>
      <c r="W1010" s="17">
        <f t="shared" ref="W1010" si="9839">AVERAGE(V1010:V1011)</f>
        <v>97.61865642839868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107</v>
      </c>
      <c r="Z1010" s="19">
        <f t="shared" ref="Z1010" si="9840">Y1011-Y1010</f>
        <v>2</v>
      </c>
      <c r="AA1010" s="19">
        <f t="shared" ref="AA1010" si="9841">Y1010+Y1011</f>
        <v>216</v>
      </c>
      <c r="AB1010" s="4">
        <f t="shared" ref="AB1010" si="9842">D1010-Z1010</f>
        <v>-2</v>
      </c>
      <c r="AC1010" s="4">
        <f t="shared" ref="AC1010" si="9843">AA1010-E1010</f>
        <v>216</v>
      </c>
      <c r="AD1010" s="4">
        <f t="shared" si="9643"/>
        <v>107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0.13600000000000001</v>
      </c>
      <c r="K1011" s="31">
        <f>VLOOKUP($C1011,'Four Factors - Home'!$B:$O,10,FALSE)/100</f>
        <v>0.23100000000000001</v>
      </c>
      <c r="L1011" s="31">
        <f>VLOOKUP($C1011,'Four Factors - Home'!$B:$O,11,FALSE)/100</f>
        <v>0.50800000000000001</v>
      </c>
      <c r="M1011" s="31">
        <f>VLOOKUP($C1011,'Four Factors - Home'!$B:$O,12,FALSE)</f>
        <v>0.316</v>
      </c>
      <c r="N1011" s="31">
        <f>VLOOKUP($C1011,'Four Factors - Home'!$B:$O,13,FALSE)/100</f>
        <v>0.13</v>
      </c>
      <c r="O1011" s="31">
        <f>VLOOKUP($C1011,'Four Factors - Home'!$B:$O,14,FALSE)/100</f>
        <v>0.22800000000000001</v>
      </c>
      <c r="P1011" s="17">
        <f>VLOOKUP($C1011,'Advanced - Home'!B:T,18,FALSE)</f>
        <v>98.99</v>
      </c>
      <c r="Q1011" s="17">
        <f>(P1011+'Advanced - Home'!$S$33)/2</f>
        <v>98.882845567206857</v>
      </c>
      <c r="R1011" s="31">
        <f t="shared" ref="R1011" si="9847">AVERAGE(H1011,L1010)</f>
        <v>0.52600000000000002</v>
      </c>
      <c r="S1011" s="31">
        <f t="shared" ref="S1011" si="9848">AVERAGE(I1011,M1010)</f>
        <v>0.27</v>
      </c>
      <c r="T1011" s="31">
        <f t="shared" ref="T1011" si="9849">AVERAGE(J1011,N1010)</f>
        <v>0.13900000000000001</v>
      </c>
      <c r="U1011" s="31">
        <f t="shared" ref="U1011" si="9850">AVERAGE(K1011,O1010)</f>
        <v>0.2455</v>
      </c>
      <c r="V1011" s="17">
        <f>Q1011*Q1010/'Advanced - Road'!$S$33</f>
        <v>97.616621486759414</v>
      </c>
      <c r="W1011" s="17">
        <f t="shared" ref="W1011" si="9851">W1010</f>
        <v>97.61865642839868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-2</v>
      </c>
      <c r="AA1011" s="19">
        <f t="shared" ref="AA1011" si="9853">AA1010</f>
        <v>216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0.52100000000000002</v>
      </c>
      <c r="I1012" s="32">
        <f>VLOOKUP($C1012,'Four Factors - Road'!$B:$O,8,FALSE)</f>
        <v>0.26500000000000001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0.22800000000000001</v>
      </c>
      <c r="L1012" s="32">
        <f>VLOOKUP($C1012,'Four Factors - Road'!$B:$O,11,FALSE)/100</f>
        <v>0.52100000000000002</v>
      </c>
      <c r="M1012" s="32">
        <f>VLOOKUP($C1012,'Four Factors - Road'!$B:$O,12,FALSE)</f>
        <v>0.27300000000000002</v>
      </c>
      <c r="N1012" s="32">
        <f>VLOOKUP($C1012,'Four Factors - Road'!$B:$O,13,FALSE)/100</f>
        <v>0.14199999999999999</v>
      </c>
      <c r="O1012" s="32">
        <f>VLOOKUP($C1012,'Four Factors - Road'!$B:$O,14,FALSE)/100</f>
        <v>0.26</v>
      </c>
      <c r="P1012" s="21">
        <f>VLOOKUP($C1012,'Advanced - Road'!B:T,18,FALSE)</f>
        <v>96.25</v>
      </c>
      <c r="Q1012" s="21">
        <f>(P1012+'Advanced - Road'!$S$33)/2</f>
        <v>97.514904671115346</v>
      </c>
      <c r="R1012" s="32">
        <f t="shared" ref="R1012" si="9855">AVERAGE(H1012,L1013)</f>
        <v>0.52400000000000002</v>
      </c>
      <c r="S1012" s="32">
        <f t="shared" ref="S1012" si="9856">AVERAGE(I1012,M1013)</f>
        <v>0.27900000000000003</v>
      </c>
      <c r="T1012" s="32">
        <f t="shared" ref="T1012" si="9857">AVERAGE(J1012,N1013)</f>
        <v>0.14400000000000002</v>
      </c>
      <c r="U1012" s="32">
        <f t="shared" ref="U1012" si="9858">AVERAGE(K1012,O1013)</f>
        <v>0.22849999999999998</v>
      </c>
      <c r="V1012" s="21">
        <f>Q1012*Q1013/'Advanced - Home'!$S$33</f>
        <v>97.003668955722389</v>
      </c>
      <c r="W1012" s="21">
        <f t="shared" ref="W1012" si="9859">AVERAGE(V1012:V1013)</f>
        <v>97.001646876157594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0</v>
      </c>
      <c r="AA1012" s="23">
        <f t="shared" ref="AA1012" si="9861">Y1012+Y1013</f>
        <v>214</v>
      </c>
      <c r="AB1012" s="22">
        <f t="shared" ref="AB1012" si="9862">D1012-Z1012</f>
        <v>0</v>
      </c>
      <c r="AC1012" s="22">
        <f t="shared" ref="AC1012" si="9863">AA1012-E1012</f>
        <v>214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0.52900000000000003</v>
      </c>
      <c r="I1013" s="32">
        <f>VLOOKUP($C1013,'Four Factors - Home'!$B:$O,8,FALSE)</f>
        <v>0.29299999999999998</v>
      </c>
      <c r="J1013" s="32">
        <f>VLOOKUP($C1013,'Four Factors - Home'!$B:$O,9,FALSE)/100</f>
        <v>0.154</v>
      </c>
      <c r="K1013" s="32">
        <f>VLOOKUP($C1013,'Four Factors - Home'!$B:$O,10,FALSE)/100</f>
        <v>0.20300000000000001</v>
      </c>
      <c r="L1013" s="32">
        <f>VLOOKUP($C1013,'Four Factors - Home'!$B:$O,11,FALSE)/100</f>
        <v>0.52700000000000002</v>
      </c>
      <c r="M1013" s="32">
        <f>VLOOKUP($C1013,'Four Factors - Home'!$B:$O,12,FALSE)</f>
        <v>0.29299999999999998</v>
      </c>
      <c r="N1013" s="32">
        <f>VLOOKUP($C1013,'Four Factors - Home'!$B:$O,13,FALSE)/100</f>
        <v>0.14300000000000002</v>
      </c>
      <c r="O1013" s="32">
        <f>VLOOKUP($C1013,'Four Factors - Home'!$B:$O,14,FALSE)/100</f>
        <v>0.22899999999999998</v>
      </c>
      <c r="P1013" s="21">
        <f>VLOOKUP($C1013,'Advanced - Home'!B:T,18,FALSE)</f>
        <v>97.74</v>
      </c>
      <c r="Q1013" s="21">
        <f>(P1013+'Advanced - Home'!$S$33)/2</f>
        <v>98.257845567206857</v>
      </c>
      <c r="R1013" s="32">
        <f t="shared" ref="R1013" si="9867">AVERAGE(H1013,L1012)</f>
        <v>0.52500000000000002</v>
      </c>
      <c r="S1013" s="32">
        <f t="shared" ref="S1013" si="9868">AVERAGE(I1013,M1012)</f>
        <v>0.28300000000000003</v>
      </c>
      <c r="T1013" s="32">
        <f t="shared" ref="T1013" si="9869">AVERAGE(J1013,N1012)</f>
        <v>0.14799999999999999</v>
      </c>
      <c r="U1013" s="32">
        <f t="shared" ref="U1013" si="9870">AVERAGE(K1013,O1012)</f>
        <v>0.23150000000000001</v>
      </c>
      <c r="V1013" s="21">
        <f>Q1013*Q1012/'Advanced - Road'!$S$33</f>
        <v>96.999624796592798</v>
      </c>
      <c r="W1013" s="21">
        <f t="shared" ref="W1013" si="9871">W1012</f>
        <v>97.001646876157594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107</v>
      </c>
      <c r="Z1013" s="23">
        <f t="shared" ref="Z1013" si="9872">-Z1012</f>
        <v>0</v>
      </c>
      <c r="AA1013" s="23">
        <f t="shared" ref="AA1013" si="9873">AA1012</f>
        <v>214</v>
      </c>
      <c r="AB1013" s="22"/>
      <c r="AC1013" s="22"/>
      <c r="AD1013" s="22">
        <f t="shared" si="9643"/>
        <v>107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0.52100000000000002</v>
      </c>
      <c r="I1014" s="31">
        <f>VLOOKUP($C1014,'Four Factors - Road'!$B:$O,8,FALSE)</f>
        <v>0.26500000000000001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0.22800000000000001</v>
      </c>
      <c r="L1014" s="31">
        <f>VLOOKUP($C1014,'Four Factors - Road'!$B:$O,11,FALSE)/100</f>
        <v>0.52100000000000002</v>
      </c>
      <c r="M1014" s="31">
        <f>VLOOKUP($C1014,'Four Factors - Road'!$B:$O,12,FALSE)</f>
        <v>0.27300000000000002</v>
      </c>
      <c r="N1014" s="31">
        <f>VLOOKUP($C1014,'Four Factors - Road'!$B:$O,13,FALSE)/100</f>
        <v>0.14199999999999999</v>
      </c>
      <c r="O1014" s="31">
        <f>VLOOKUP($C1014,'Four Factors - Road'!$B:$O,14,FALSE)/100</f>
        <v>0.26</v>
      </c>
      <c r="P1014" s="17">
        <f>VLOOKUP($C1014,'Advanced - Road'!B:T,18,FALSE)</f>
        <v>96.25</v>
      </c>
      <c r="Q1014" s="17">
        <f>(P1014+'Advanced - Road'!$S$33)/2</f>
        <v>97.514904671115346</v>
      </c>
      <c r="R1014" s="31">
        <f t="shared" ref="R1014" si="9875">AVERAGE(H1014,L1015)</f>
        <v>0.505</v>
      </c>
      <c r="S1014" s="31">
        <f t="shared" ref="S1014" si="9876">AVERAGE(I1014,M1015)</f>
        <v>0.25900000000000001</v>
      </c>
      <c r="T1014" s="31">
        <f t="shared" ref="T1014" si="9877">AVERAGE(J1014,N1015)</f>
        <v>0.14749999999999999</v>
      </c>
      <c r="U1014" s="31">
        <f t="shared" ref="U1014" si="9878">AVERAGE(K1014,O1015)</f>
        <v>0.221</v>
      </c>
      <c r="V1014" s="17">
        <f>Q1014*Q1015/'Advanced - Home'!$S$33</f>
        <v>96.865455934915673</v>
      </c>
      <c r="W1014" s="17">
        <f t="shared" ref="W1014" si="9879">AVERAGE(V1014:V1015)</f>
        <v>96.863436736455569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103</v>
      </c>
      <c r="Z1014" s="19">
        <f t="shared" ref="Z1014" si="9880">Y1015-Y1014</f>
        <v>5</v>
      </c>
      <c r="AA1014" s="19">
        <f t="shared" ref="AA1014" si="9881">Y1014+Y1015</f>
        <v>211</v>
      </c>
      <c r="AB1014" s="4">
        <f t="shared" ref="AB1014" si="9882">D1014-Z1014</f>
        <v>-5</v>
      </c>
      <c r="AC1014" s="4">
        <f t="shared" ref="AC1014" si="9883">AA1014-E1014</f>
        <v>211</v>
      </c>
      <c r="AD1014" s="4">
        <f t="shared" si="9643"/>
        <v>103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0.53500000000000003</v>
      </c>
      <c r="I1015" s="31">
        <f>VLOOKUP($C1015,'Four Factors - Home'!$B:$O,8,FALSE)</f>
        <v>0.28199999999999997</v>
      </c>
      <c r="J1015" s="31">
        <f>VLOOKUP($C1015,'Four Factors - Home'!$B:$O,9,FALSE)/100</f>
        <v>0.13900000000000001</v>
      </c>
      <c r="K1015" s="31">
        <f>VLOOKUP($C1015,'Four Factors - Home'!$B:$O,10,FALSE)/100</f>
        <v>0.22500000000000001</v>
      </c>
      <c r="L1015" s="31">
        <f>VLOOKUP($C1015,'Four Factors - Home'!$B:$O,11,FALSE)/100</f>
        <v>0.48899999999999999</v>
      </c>
      <c r="M1015" s="31">
        <f>VLOOKUP($C1015,'Four Factors - Home'!$B:$O,12,FALSE)</f>
        <v>0.253</v>
      </c>
      <c r="N1015" s="31">
        <f>VLOOKUP($C1015,'Four Factors - Home'!$B:$O,13,FALSE)/100</f>
        <v>0.15</v>
      </c>
      <c r="O1015" s="31">
        <f>VLOOKUP($C1015,'Four Factors - Home'!$B:$O,14,FALSE)/100</f>
        <v>0.214</v>
      </c>
      <c r="P1015" s="17">
        <f>VLOOKUP($C1015,'Advanced - Home'!B:T,18,FALSE)</f>
        <v>97.46</v>
      </c>
      <c r="Q1015" s="17">
        <f>(P1015+'Advanced - Home'!$S$33)/2</f>
        <v>98.117845567206857</v>
      </c>
      <c r="R1015" s="31">
        <f t="shared" ref="R1015" si="9887">AVERAGE(H1015,L1014)</f>
        <v>0.52800000000000002</v>
      </c>
      <c r="S1015" s="31">
        <f t="shared" ref="S1015" si="9888">AVERAGE(I1015,M1014)</f>
        <v>0.27749999999999997</v>
      </c>
      <c r="T1015" s="31">
        <f t="shared" ref="T1015" si="9889">AVERAGE(J1015,N1014)</f>
        <v>0.14050000000000001</v>
      </c>
      <c r="U1015" s="31">
        <f t="shared" ref="U1015" si="9890">AVERAGE(K1015,O1014)</f>
        <v>0.24249999999999999</v>
      </c>
      <c r="V1015" s="17">
        <f>Q1015*Q1014/'Advanced - Road'!$S$33</f>
        <v>96.861417537995464</v>
      </c>
      <c r="W1015" s="17">
        <f t="shared" ref="W1015" si="9891">W1014</f>
        <v>96.863436736455569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-5</v>
      </c>
      <c r="AA1015" s="19">
        <f t="shared" ref="AA1015" si="9893">AA1014</f>
        <v>211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0.52100000000000002</v>
      </c>
      <c r="I1016" s="32">
        <f>VLOOKUP($C1016,'Four Factors - Road'!$B:$O,8,FALSE)</f>
        <v>0.26500000000000001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0.22800000000000001</v>
      </c>
      <c r="L1016" s="32">
        <f>VLOOKUP($C1016,'Four Factors - Road'!$B:$O,11,FALSE)/100</f>
        <v>0.52100000000000002</v>
      </c>
      <c r="M1016" s="32">
        <f>VLOOKUP($C1016,'Four Factors - Road'!$B:$O,12,FALSE)</f>
        <v>0.27300000000000002</v>
      </c>
      <c r="N1016" s="32">
        <f>VLOOKUP($C1016,'Four Factors - Road'!$B:$O,13,FALSE)/100</f>
        <v>0.14199999999999999</v>
      </c>
      <c r="O1016" s="32">
        <f>VLOOKUP($C1016,'Four Factors - Road'!$B:$O,14,FALSE)/100</f>
        <v>0.26</v>
      </c>
      <c r="P1016" s="21">
        <f>VLOOKUP($C1016,'Advanced - Road'!B:T,18,FALSE)</f>
        <v>96.25</v>
      </c>
      <c r="Q1016" s="21">
        <f>(P1016+'Advanced - Road'!$S$33)/2</f>
        <v>97.514904671115346</v>
      </c>
      <c r="R1016" s="32">
        <f t="shared" ref="R1016" si="9895">AVERAGE(H1016,L1017)</f>
        <v>0.51200000000000001</v>
      </c>
      <c r="S1016" s="32">
        <f t="shared" ref="S1016" si="9896">AVERAGE(I1016,M1017)</f>
        <v>0.26700000000000002</v>
      </c>
      <c r="T1016" s="32">
        <f t="shared" ref="T1016" si="9897">AVERAGE(J1016,N1017)</f>
        <v>0.14349999999999999</v>
      </c>
      <c r="U1016" s="32">
        <f t="shared" ref="U1016" si="9898">AVERAGE(K1016,O1017)</f>
        <v>0.23349999999999999</v>
      </c>
      <c r="V1016" s="21">
        <f>Q1016*Q1017/'Advanced - Home'!$S$33</f>
        <v>96.885200652173779</v>
      </c>
      <c r="W1016" s="21">
        <f t="shared" ref="W1016" si="9899">AVERAGE(V1016:V1017)</f>
        <v>96.883181042127291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</v>
      </c>
      <c r="J1017" s="32">
        <f>VLOOKUP($C1017,'Four Factors - Home'!$B:$O,9,FALSE)/100</f>
        <v>0.129</v>
      </c>
      <c r="K1017" s="32">
        <f>VLOOKUP($C1017,'Four Factors - Home'!$B:$O,10,FALSE)/100</f>
        <v>0.26700000000000002</v>
      </c>
      <c r="L1017" s="32">
        <f>VLOOKUP($C1017,'Four Factors - Home'!$B:$O,11,FALSE)/100</f>
        <v>0.503</v>
      </c>
      <c r="M1017" s="32">
        <f>VLOOKUP($C1017,'Four Factors - Home'!$B:$O,12,FALSE)</f>
        <v>0.26900000000000002</v>
      </c>
      <c r="N1017" s="32">
        <f>VLOOKUP($C1017,'Four Factors - Home'!$B:$O,13,FALSE)/100</f>
        <v>0.14199999999999999</v>
      </c>
      <c r="O1017" s="32">
        <f>VLOOKUP($C1017,'Four Factors - Home'!$B:$O,14,FALSE)/100</f>
        <v>0.23899999999999999</v>
      </c>
      <c r="P1017" s="21">
        <f>VLOOKUP($C1017,'Advanced - Home'!B:T,18,FALSE)</f>
        <v>97.5</v>
      </c>
      <c r="Q1017" s="21">
        <f>(P1017+'Advanced - Home'!$S$33)/2</f>
        <v>98.137845567206853</v>
      </c>
      <c r="R1017" s="32">
        <f t="shared" ref="R1017" si="9907">AVERAGE(H1017,L1016)</f>
        <v>0.52350000000000008</v>
      </c>
      <c r="S1017" s="32">
        <f t="shared" ref="S1017" si="9908">AVERAGE(I1017,M1016)</f>
        <v>0.29149999999999998</v>
      </c>
      <c r="T1017" s="32">
        <f t="shared" ref="T1017" si="9909">AVERAGE(J1017,N1016)</f>
        <v>0.13550000000000001</v>
      </c>
      <c r="U1017" s="32">
        <f t="shared" ref="U1017" si="9910">AVERAGE(K1017,O1016)</f>
        <v>0.26350000000000001</v>
      </c>
      <c r="V1017" s="21">
        <f>Q1017*Q1016/'Advanced - Road'!$S$33</f>
        <v>96.881161432080802</v>
      </c>
      <c r="W1017" s="21">
        <f t="shared" ref="W1017" si="9911">W1016</f>
        <v>96.883181042127291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0.52100000000000002</v>
      </c>
      <c r="I1018" s="31">
        <f>VLOOKUP($C1018,'Four Factors - Road'!$B:$O,8,FALSE)</f>
        <v>0.26500000000000001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0.22800000000000001</v>
      </c>
      <c r="L1018" s="31">
        <f>VLOOKUP($C1018,'Four Factors - Road'!$B:$O,11,FALSE)/100</f>
        <v>0.52100000000000002</v>
      </c>
      <c r="M1018" s="31">
        <f>VLOOKUP($C1018,'Four Factors - Road'!$B:$O,12,FALSE)</f>
        <v>0.27300000000000002</v>
      </c>
      <c r="N1018" s="31">
        <f>VLOOKUP($C1018,'Four Factors - Road'!$B:$O,13,FALSE)/100</f>
        <v>0.14199999999999999</v>
      </c>
      <c r="O1018" s="31">
        <f>VLOOKUP($C1018,'Four Factors - Road'!$B:$O,14,FALSE)/100</f>
        <v>0.26</v>
      </c>
      <c r="P1018" s="17">
        <f>VLOOKUP($C1018,'Advanced - Road'!B:T,18,FALSE)</f>
        <v>96.25</v>
      </c>
      <c r="Q1018" s="17">
        <f>(P1018+'Advanced - Road'!$S$33)/2</f>
        <v>97.514904671115346</v>
      </c>
      <c r="R1018" s="31">
        <f t="shared" ref="R1018" si="9915">AVERAGE(H1018,L1019)</f>
        <v>0.504</v>
      </c>
      <c r="S1018" s="31">
        <f t="shared" ref="S1018" si="9916">AVERAGE(I1018,M1019)</f>
        <v>0.251</v>
      </c>
      <c r="T1018" s="31">
        <f t="shared" ref="T1018" si="9917">AVERAGE(J1018,N1019)</f>
        <v>0.13950000000000001</v>
      </c>
      <c r="U1018" s="31">
        <f t="shared" ref="U1018" si="9918">AVERAGE(K1018,O1019)</f>
        <v>0.21700000000000003</v>
      </c>
      <c r="V1018" s="17">
        <f>Q1018*Q1019/'Advanced - Home'!$S$33</f>
        <v>95.029197229912484</v>
      </c>
      <c r="W1018" s="17">
        <f t="shared" ref="W1018" si="9919">AVERAGE(V1018:V1019)</f>
        <v>95.027216308986027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5</v>
      </c>
      <c r="AA1018" s="19">
        <f t="shared" ref="AA1018" si="9921">Y1018+Y1019</f>
        <v>207</v>
      </c>
      <c r="AB1018" s="4">
        <f t="shared" ref="AB1018" si="9922">D1018-Z1018</f>
        <v>-5</v>
      </c>
      <c r="AC1018" s="4">
        <f t="shared" ref="AC1018" si="9923">AA1018-E1018</f>
        <v>207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0.52600000000000002</v>
      </c>
      <c r="I1019" s="31">
        <f>VLOOKUP($C1019,'Four Factors - Home'!$B:$O,8,FALSE)</f>
        <v>0.307</v>
      </c>
      <c r="J1019" s="31">
        <f>VLOOKUP($C1019,'Four Factors - Home'!$B:$O,9,FALSE)/100</f>
        <v>0.14499999999999999</v>
      </c>
      <c r="K1019" s="31">
        <f>VLOOKUP($C1019,'Four Factors - Home'!$B:$O,10,FALSE)/100</f>
        <v>0.217</v>
      </c>
      <c r="L1019" s="31">
        <f>VLOOKUP($C1019,'Four Factors - Home'!$B:$O,11,FALSE)/100</f>
        <v>0.48700000000000004</v>
      </c>
      <c r="M1019" s="31">
        <f>VLOOKUP($C1019,'Four Factors - Home'!$B:$O,12,FALSE)</f>
        <v>0.23699999999999999</v>
      </c>
      <c r="N1019" s="31">
        <f>VLOOKUP($C1019,'Four Factors - Home'!$B:$O,13,FALSE)/100</f>
        <v>0.13400000000000001</v>
      </c>
      <c r="O1019" s="31">
        <f>VLOOKUP($C1019,'Four Factors - Home'!$B:$O,14,FALSE)/100</f>
        <v>0.20600000000000002</v>
      </c>
      <c r="P1019" s="17">
        <f>VLOOKUP($C1019,'Advanced - Home'!B:T,18,FALSE)</f>
        <v>93.74</v>
      </c>
      <c r="Q1019" s="17">
        <f>(P1019+'Advanced - Home'!$S$33)/2</f>
        <v>96.257845567206857</v>
      </c>
      <c r="R1019" s="31">
        <f t="shared" ref="R1019" si="9927">AVERAGE(H1019,L1018)</f>
        <v>0.52350000000000008</v>
      </c>
      <c r="S1019" s="31">
        <f t="shared" ref="S1019" si="9928">AVERAGE(I1019,M1018)</f>
        <v>0.29000000000000004</v>
      </c>
      <c r="T1019" s="31">
        <f t="shared" ref="T1019" si="9929">AVERAGE(J1019,N1018)</f>
        <v>0.14349999999999999</v>
      </c>
      <c r="U1019" s="31">
        <f t="shared" ref="U1019" si="9930">AVERAGE(K1019,O1018)</f>
        <v>0.23849999999999999</v>
      </c>
      <c r="V1019" s="17">
        <f>Q1019*Q1018/'Advanced - Road'!$S$33</f>
        <v>95.025235388059571</v>
      </c>
      <c r="W1019" s="17">
        <f t="shared" ref="W1019" si="9931">W1018</f>
        <v>95.027216308986027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106</v>
      </c>
      <c r="Z1019" s="19">
        <f t="shared" ref="Z1019" si="9932">-Z1018</f>
        <v>-5</v>
      </c>
      <c r="AA1019" s="19">
        <f t="shared" ref="AA1019" si="9933">AA1018</f>
        <v>207</v>
      </c>
      <c r="AB1019" s="4"/>
      <c r="AC1019" s="4"/>
      <c r="AD1019" s="4">
        <f t="shared" si="9643"/>
        <v>106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0.52100000000000002</v>
      </c>
      <c r="I1020" s="32">
        <f>VLOOKUP($C1020,'Four Factors - Road'!$B:$O,8,FALSE)</f>
        <v>0.26500000000000001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0.22800000000000001</v>
      </c>
      <c r="L1020" s="32">
        <f>VLOOKUP($C1020,'Four Factors - Road'!$B:$O,11,FALSE)/100</f>
        <v>0.52100000000000002</v>
      </c>
      <c r="M1020" s="32">
        <f>VLOOKUP($C1020,'Four Factors - Road'!$B:$O,12,FALSE)</f>
        <v>0.27300000000000002</v>
      </c>
      <c r="N1020" s="32">
        <f>VLOOKUP($C1020,'Four Factors - Road'!$B:$O,13,FALSE)/100</f>
        <v>0.14199999999999999</v>
      </c>
      <c r="O1020" s="32">
        <f>VLOOKUP($C1020,'Four Factors - Road'!$B:$O,14,FALSE)/100</f>
        <v>0.26</v>
      </c>
      <c r="P1020" s="21">
        <f>VLOOKUP($C1020,'Advanced - Road'!B:T,18,FALSE)</f>
        <v>96.25</v>
      </c>
      <c r="Q1020" s="21">
        <f>(P1020+'Advanced - Road'!$S$33)/2</f>
        <v>97.514904671115346</v>
      </c>
      <c r="R1020" s="32">
        <f t="shared" ref="R1020" si="9935">AVERAGE(H1020,L1021)</f>
        <v>0.52</v>
      </c>
      <c r="S1020" s="32">
        <f t="shared" ref="S1020" si="9936">AVERAGE(I1020,M1021)</f>
        <v>0.27749999999999997</v>
      </c>
      <c r="T1020" s="32">
        <f t="shared" ref="T1020" si="9937">AVERAGE(J1020,N1021)</f>
        <v>0.1535</v>
      </c>
      <c r="U1020" s="32">
        <f t="shared" ref="U1020" si="9938">AVERAGE(K1020,O1021)</f>
        <v>0.24149999999999999</v>
      </c>
      <c r="V1020" s="21">
        <f>Q1020*Q1021/'Advanced - Home'!$S$33</f>
        <v>97.768776749473716</v>
      </c>
      <c r="W1020" s="21">
        <f t="shared" ref="W1020" si="9939">AVERAGE(V1020:V1021)</f>
        <v>97.766738720936573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106</v>
      </c>
      <c r="Z1020" s="23">
        <f t="shared" ref="Z1020" si="9940">Y1021-Y1020</f>
        <v>3</v>
      </c>
      <c r="AA1020" s="23">
        <f t="shared" ref="AA1020" si="9941">Y1020+Y1021</f>
        <v>215</v>
      </c>
      <c r="AB1020" s="22">
        <f t="shared" ref="AB1020" si="9942">D1020-Z1020</f>
        <v>-3</v>
      </c>
      <c r="AC1020" s="22">
        <f t="shared" ref="AC1020" si="9943">AA1020-E1020</f>
        <v>215</v>
      </c>
      <c r="AD1020" s="22">
        <f t="shared" si="9643"/>
        <v>106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0.25900000000000001</v>
      </c>
      <c r="J1021" s="32">
        <f>VLOOKUP($C1021,'Four Factors - Home'!$B:$O,9,FALSE)/100</f>
        <v>0.14699999999999999</v>
      </c>
      <c r="K1021" s="32">
        <f>VLOOKUP($C1021,'Four Factors - Home'!$B:$O,10,FALSE)/100</f>
        <v>0.25</v>
      </c>
      <c r="L1021" s="32">
        <f>VLOOKUP($C1021,'Four Factors - Home'!$B:$O,11,FALSE)/100</f>
        <v>0.51900000000000002</v>
      </c>
      <c r="M1021" s="32">
        <f>VLOOKUP($C1021,'Four Factors - Home'!$B:$O,12,FALSE)</f>
        <v>0.28999999999999998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0.255</v>
      </c>
      <c r="P1021" s="21">
        <f>VLOOKUP($C1021,'Advanced - Home'!B:T,18,FALSE)</f>
        <v>99.29</v>
      </c>
      <c r="Q1021" s="21">
        <f>(P1021+'Advanced - Home'!$S$33)/2</f>
        <v>99.032845567206863</v>
      </c>
      <c r="R1021" s="32">
        <f t="shared" ref="R1021" si="9947">AVERAGE(H1021,L1020)</f>
        <v>0.53049999999999997</v>
      </c>
      <c r="S1021" s="32">
        <f t="shared" ref="S1021" si="9948">AVERAGE(I1021,M1020)</f>
        <v>0.26600000000000001</v>
      </c>
      <c r="T1021" s="32">
        <f t="shared" ref="T1021" si="9949">AVERAGE(J1021,N1020)</f>
        <v>0.14449999999999999</v>
      </c>
      <c r="U1021" s="32">
        <f t="shared" ref="U1021" si="9950">AVERAGE(K1021,O1020)</f>
        <v>0.255</v>
      </c>
      <c r="V1021" s="21">
        <f>Q1021*Q1020/'Advanced - Road'!$S$33</f>
        <v>97.76470069239943</v>
      </c>
      <c r="W1021" s="21">
        <f t="shared" ref="W1021" si="9951">W1020</f>
        <v>97.766738720936573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-3</v>
      </c>
      <c r="AA1021" s="23">
        <f t="shared" ref="AA1021" si="9953">AA1020</f>
        <v>215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0.498</v>
      </c>
      <c r="I1022" s="31">
        <f>VLOOKUP($C1022,'Four Factors - Road'!$B:$O,8,FALSE)</f>
        <v>0.26500000000000001</v>
      </c>
      <c r="J1022" s="31">
        <f>VLOOKUP($C1022,'Four Factors - Road'!$B:$O,9,FALSE)/100</f>
        <v>0.14199999999999999</v>
      </c>
      <c r="K1022" s="31">
        <f>VLOOKUP($C1022,'Four Factors - Road'!$B:$O,10,FALSE)/100</f>
        <v>0.27699999999999997</v>
      </c>
      <c r="L1022" s="31">
        <f>VLOOKUP($C1022,'Four Factors - Road'!$B:$O,11,FALSE)/100</f>
        <v>0.53</v>
      </c>
      <c r="M1022" s="31">
        <f>VLOOKUP($C1022,'Four Factors - Road'!$B:$O,12,FALSE)</f>
        <v>0.27300000000000002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0.26100000000000001</v>
      </c>
      <c r="P1022" s="17">
        <f>VLOOKUP($C1022,'Advanced - Road'!B:T,18,FALSE)</f>
        <v>97.21</v>
      </c>
      <c r="Q1022" s="17">
        <f>(P1022+'Advanced - Road'!$S$33)/2</f>
        <v>97.99490467111535</v>
      </c>
      <c r="R1022" s="31">
        <f t="shared" ref="R1022" si="9955">AVERAGE(H1022,L1023)</f>
        <v>0.51049999999999995</v>
      </c>
      <c r="S1022" s="31">
        <f t="shared" ref="S1022" si="9956">AVERAGE(I1022,M1023)</f>
        <v>0.24399999999999999</v>
      </c>
      <c r="T1022" s="31">
        <f t="shared" ref="T1022" si="9957">AVERAGE(J1022,N1023)</f>
        <v>0.151</v>
      </c>
      <c r="U1022" s="31">
        <f t="shared" ref="U1022" si="9958">AVERAGE(K1022,O1023)</f>
        <v>0.26249999999999996</v>
      </c>
      <c r="V1022" s="17">
        <f>Q1022*Q1023/'Advanced - Home'!$S$33</f>
        <v>98.22026352946942</v>
      </c>
      <c r="W1022" s="17">
        <f t="shared" ref="W1022" si="9959">AVERAGE(V1022:V1023)</f>
        <v>98.218216089513078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0.51200000000000001</v>
      </c>
      <c r="I1023" s="31">
        <f>VLOOKUP($C1023,'Four Factors - Home'!$B:$O,8,FALSE)</f>
        <v>0.30199999999999999</v>
      </c>
      <c r="J1023" s="31">
        <f>VLOOKUP($C1023,'Four Factors - Home'!$B:$O,9,FALSE)/100</f>
        <v>0.152</v>
      </c>
      <c r="K1023" s="31">
        <f>VLOOKUP($C1023,'Four Factors - Home'!$B:$O,10,FALSE)/100</f>
        <v>0.247</v>
      </c>
      <c r="L1023" s="31">
        <f>VLOOKUP($C1023,'Four Factors - Home'!$B:$O,11,FALSE)/100</f>
        <v>0.52300000000000002</v>
      </c>
      <c r="M1023" s="31">
        <f>VLOOKUP($C1023,'Four Factors - Home'!$B:$O,12,FALSE)</f>
        <v>0.223</v>
      </c>
      <c r="N1023" s="31">
        <f>VLOOKUP($C1023,'Four Factors - Home'!$B:$O,13,FALSE)/100</f>
        <v>0.16</v>
      </c>
      <c r="O1023" s="31">
        <f>VLOOKUP($C1023,'Four Factors - Home'!$B:$O,14,FALSE)/100</f>
        <v>0.248</v>
      </c>
      <c r="P1023" s="17">
        <f>VLOOKUP($C1023,'Advanced - Home'!B:T,18,FALSE)</f>
        <v>99.23</v>
      </c>
      <c r="Q1023" s="17">
        <f>(P1023+'Advanced - Home'!$S$33)/2</f>
        <v>99.002845567206862</v>
      </c>
      <c r="R1023" s="31">
        <f t="shared" ref="R1023" si="9967">AVERAGE(H1023,L1022)</f>
        <v>0.52100000000000002</v>
      </c>
      <c r="S1023" s="31">
        <f t="shared" ref="S1023" si="9968">AVERAGE(I1023,M1022)</f>
        <v>0.28749999999999998</v>
      </c>
      <c r="T1023" s="31">
        <f t="shared" ref="T1023" si="9969">AVERAGE(J1023,N1022)</f>
        <v>0.14550000000000002</v>
      </c>
      <c r="U1023" s="31">
        <f t="shared" ref="U1023" si="9970">AVERAGE(K1023,O1022)</f>
        <v>0.254</v>
      </c>
      <c r="V1023" s="17">
        <f>Q1023*Q1022/'Advanced - Road'!$S$33</f>
        <v>98.216168649556735</v>
      </c>
      <c r="W1023" s="17">
        <f t="shared" ref="W1023" si="9971">W1022</f>
        <v>98.218216089513078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0.498</v>
      </c>
      <c r="I1024" s="32">
        <f>VLOOKUP($C1024,'Four Factors - Road'!$B:$O,8,FALSE)</f>
        <v>0.26500000000000001</v>
      </c>
      <c r="J1024" s="32">
        <f>VLOOKUP($C1024,'Four Factors - Road'!$B:$O,9,FALSE)/100</f>
        <v>0.14199999999999999</v>
      </c>
      <c r="K1024" s="32">
        <f>VLOOKUP($C1024,'Four Factors - Road'!$B:$O,10,FALSE)/100</f>
        <v>0.27699999999999997</v>
      </c>
      <c r="L1024" s="32">
        <f>VLOOKUP($C1024,'Four Factors - Road'!$B:$O,11,FALSE)/100</f>
        <v>0.53</v>
      </c>
      <c r="M1024" s="32">
        <f>VLOOKUP($C1024,'Four Factors - Road'!$B:$O,12,FALSE)</f>
        <v>0.27300000000000002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0.26100000000000001</v>
      </c>
      <c r="P1024" s="21">
        <f>VLOOKUP($C1024,'Advanced - Road'!B:T,18,FALSE)</f>
        <v>97.21</v>
      </c>
      <c r="Q1024" s="21">
        <f>(P1024+'Advanced - Road'!$S$33)/2</f>
        <v>97.99490467111535</v>
      </c>
      <c r="R1024" s="32">
        <f t="shared" ref="R1024" si="9975">AVERAGE(H1024,L1025)</f>
        <v>0.503</v>
      </c>
      <c r="S1024" s="32">
        <f t="shared" ref="S1024" si="9976">AVERAGE(I1024,M1025)</f>
        <v>0.27100000000000002</v>
      </c>
      <c r="T1024" s="32">
        <f t="shared" ref="T1024" si="9977">AVERAGE(J1024,N1025)</f>
        <v>0.13450000000000001</v>
      </c>
      <c r="U1024" s="32">
        <f t="shared" ref="U1024" si="9978">AVERAGE(K1024,O1025)</f>
        <v>0.26</v>
      </c>
      <c r="V1024" s="21">
        <f>Q1024*Q1025/'Advanced - Home'!$S$33</f>
        <v>100.0258770812767</v>
      </c>
      <c r="W1024" s="21">
        <f t="shared" ref="W1024" si="9979">AVERAGE(V1024:V1025)</f>
        <v>100.02379200259696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-1</v>
      </c>
      <c r="AA1024" s="23">
        <f t="shared" ref="AA1024" si="9981">Y1024+Y1025</f>
        <v>217</v>
      </c>
      <c r="AB1024" s="22">
        <f t="shared" ref="AB1024" si="9982">D1024-Z1024</f>
        <v>1</v>
      </c>
      <c r="AC1024" s="22">
        <f t="shared" ref="AC1024" si="9983">AA1024-E1024</f>
        <v>217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0.499</v>
      </c>
      <c r="I1025" s="32">
        <f>VLOOKUP($C1025,'Four Factors - Home'!$B:$O,8,FALSE)</f>
        <v>0.28399999999999997</v>
      </c>
      <c r="J1025" s="32">
        <f>VLOOKUP($C1025,'Four Factors - Home'!$B:$O,9,FALSE)/100</f>
        <v>0.16600000000000001</v>
      </c>
      <c r="K1025" s="32">
        <f>VLOOKUP($C1025,'Four Factors - Home'!$B:$O,10,FALSE)/100</f>
        <v>0.20399999999999999</v>
      </c>
      <c r="L1025" s="32">
        <f>VLOOKUP($C1025,'Four Factors - Home'!$B:$O,11,FALSE)/100</f>
        <v>0.50800000000000001</v>
      </c>
      <c r="M1025" s="32">
        <f>VLOOKUP($C1025,'Four Factors - Home'!$B:$O,12,FALSE)</f>
        <v>0.27700000000000002</v>
      </c>
      <c r="N1025" s="32">
        <f>VLOOKUP($C1025,'Four Factors - Home'!$B:$O,13,FALSE)/100</f>
        <v>0.127</v>
      </c>
      <c r="O1025" s="32">
        <f>VLOOKUP($C1025,'Four Factors - Home'!$B:$O,14,FALSE)/100</f>
        <v>0.24299999999999999</v>
      </c>
      <c r="P1025" s="21">
        <f>VLOOKUP($C1025,'Advanced - Home'!B:T,18,FALSE)</f>
        <v>102.87</v>
      </c>
      <c r="Q1025" s="21">
        <f>(P1025+'Advanced - Home'!$S$33)/2</f>
        <v>100.82284556720685</v>
      </c>
      <c r="R1025" s="32">
        <f t="shared" ref="R1025" si="9987">AVERAGE(H1025,L1024)</f>
        <v>0.51449999999999996</v>
      </c>
      <c r="S1025" s="32">
        <f t="shared" ref="S1025" si="9988">AVERAGE(I1025,M1024)</f>
        <v>0.27849999999999997</v>
      </c>
      <c r="T1025" s="32">
        <f t="shared" ref="T1025" si="9989">AVERAGE(J1025,N1024)</f>
        <v>0.15250000000000002</v>
      </c>
      <c r="U1025" s="32">
        <f t="shared" ref="U1025" si="9990">AVERAGE(K1025,O1024)</f>
        <v>0.23249999999999998</v>
      </c>
      <c r="V1025" s="21">
        <f>Q1025*Q1024/'Advanced - Road'!$S$33</f>
        <v>100.02170692391722</v>
      </c>
      <c r="W1025" s="21">
        <f t="shared" ref="W1025" si="9991">W1024</f>
        <v>100.02379200259696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108</v>
      </c>
      <c r="Z1025" s="23">
        <f t="shared" ref="Z1025" si="9992">-Z1024</f>
        <v>1</v>
      </c>
      <c r="AA1025" s="23">
        <f t="shared" ref="AA1025" si="9993">AA1024</f>
        <v>217</v>
      </c>
      <c r="AB1025" s="22"/>
      <c r="AC1025" s="22"/>
      <c r="AD1025" s="22">
        <f t="shared" si="9643"/>
        <v>108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0.498</v>
      </c>
      <c r="I1026" s="31">
        <f>VLOOKUP($C1026,'Four Factors - Road'!$B:$O,8,FALSE)</f>
        <v>0.26500000000000001</v>
      </c>
      <c r="J1026" s="31">
        <f>VLOOKUP($C1026,'Four Factors - Road'!$B:$O,9,FALSE)/100</f>
        <v>0.14199999999999999</v>
      </c>
      <c r="K1026" s="31">
        <f>VLOOKUP($C1026,'Four Factors - Road'!$B:$O,10,FALSE)/100</f>
        <v>0.27699999999999997</v>
      </c>
      <c r="L1026" s="31">
        <f>VLOOKUP($C1026,'Four Factors - Road'!$B:$O,11,FALSE)/100</f>
        <v>0.53</v>
      </c>
      <c r="M1026" s="31">
        <f>VLOOKUP($C1026,'Four Factors - Road'!$B:$O,12,FALSE)</f>
        <v>0.27300000000000002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0.26100000000000001</v>
      </c>
      <c r="P1026" s="17">
        <f>VLOOKUP($C1026,'Advanced - Road'!B:T,18,FALSE)</f>
        <v>97.21</v>
      </c>
      <c r="Q1026" s="17">
        <f>(P1026+'Advanced - Road'!$S$33)/2</f>
        <v>97.99490467111535</v>
      </c>
      <c r="R1026" s="31">
        <f t="shared" ref="R1026" si="9995">AVERAGE(H1026,L1027)</f>
        <v>0.4985</v>
      </c>
      <c r="S1026" s="31">
        <f t="shared" ref="S1026" si="9996">AVERAGE(I1026,M1027)</f>
        <v>0.26100000000000001</v>
      </c>
      <c r="T1026" s="31">
        <f t="shared" ref="T1026" si="9997">AVERAGE(J1026,N1027)</f>
        <v>0.13949999999999999</v>
      </c>
      <c r="U1026" s="31">
        <f t="shared" ref="U1026" si="9998">AVERAGE(K1026,O1027)</f>
        <v>0.26500000000000001</v>
      </c>
      <c r="V1026" s="17">
        <f>Q1026*Q1027/'Advanced - Home'!$S$33</f>
        <v>98.438524508259306</v>
      </c>
      <c r="W1026" s="17">
        <f t="shared" ref="W1026" si="9999">AVERAGE(V1026:V1027)</f>
        <v>98.436472518567172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106</v>
      </c>
      <c r="Z1026" s="19">
        <f t="shared" ref="Z1026" si="10000">Y1027-Y1026</f>
        <v>4</v>
      </c>
      <c r="AA1026" s="19">
        <f t="shared" ref="AA1026" si="10001">Y1026+Y1027</f>
        <v>216</v>
      </c>
      <c r="AB1026" s="4">
        <f t="shared" ref="AB1026" si="10002">D1026-Z1026</f>
        <v>-4</v>
      </c>
      <c r="AC1026" s="4">
        <f t="shared" ref="AC1026" si="10003">AA1026-E1026</f>
        <v>216</v>
      </c>
      <c r="AD1026" s="4">
        <f t="shared" si="9643"/>
        <v>106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0.53100000000000003</v>
      </c>
      <c r="I1027" s="31">
        <f>VLOOKUP($C1027,'Four Factors - Home'!$B:$O,8,FALSE)</f>
        <v>0.26100000000000001</v>
      </c>
      <c r="J1027" s="31">
        <f>VLOOKUP($C1027,'Four Factors - Home'!$B:$O,9,FALSE)/100</f>
        <v>0.14000000000000001</v>
      </c>
      <c r="K1027" s="31">
        <f>VLOOKUP($C1027,'Four Factors - Home'!$B:$O,10,FALSE)/100</f>
        <v>0.22899999999999998</v>
      </c>
      <c r="L1027" s="31">
        <f>VLOOKUP($C1027,'Four Factors - Home'!$B:$O,11,FALSE)/100</f>
        <v>0.499</v>
      </c>
      <c r="M1027" s="31">
        <f>VLOOKUP($C1027,'Four Factors - Home'!$B:$O,12,FALSE)</f>
        <v>0.25700000000000001</v>
      </c>
      <c r="N1027" s="31">
        <f>VLOOKUP($C1027,'Four Factors - Home'!$B:$O,13,FALSE)/100</f>
        <v>0.13699999999999998</v>
      </c>
      <c r="O1027" s="31">
        <f>VLOOKUP($C1027,'Four Factors - Home'!$B:$O,14,FALSE)/100</f>
        <v>0.253</v>
      </c>
      <c r="P1027" s="17">
        <f>VLOOKUP($C1027,'Advanced - Home'!B:T,18,FALSE)</f>
        <v>99.67</v>
      </c>
      <c r="Q1027" s="17">
        <f>(P1027+'Advanced - Home'!$S$33)/2</f>
        <v>99.222845567206861</v>
      </c>
      <c r="R1027" s="31">
        <f t="shared" ref="R1027" si="10007">AVERAGE(H1027,L1026)</f>
        <v>0.53049999999999997</v>
      </c>
      <c r="S1027" s="31">
        <f t="shared" ref="S1027" si="10008">AVERAGE(I1027,M1026)</f>
        <v>0.26700000000000002</v>
      </c>
      <c r="T1027" s="31">
        <f t="shared" ref="T1027" si="10009">AVERAGE(J1027,N1026)</f>
        <v>0.13950000000000001</v>
      </c>
      <c r="U1027" s="31">
        <f t="shared" ref="U1027" si="10010">AVERAGE(K1027,O1026)</f>
        <v>0.245</v>
      </c>
      <c r="V1027" s="17">
        <f>Q1027*Q1026/'Advanced - Road'!$S$33</f>
        <v>98.434420528875037</v>
      </c>
      <c r="W1027" s="17">
        <f t="shared" ref="W1027" si="10011">W1026</f>
        <v>98.436472518567172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-4</v>
      </c>
      <c r="AA1027" s="19">
        <f t="shared" ref="AA1027" si="10013">AA1026</f>
        <v>216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0.498</v>
      </c>
      <c r="I1028" s="32">
        <f>VLOOKUP($C1028,'Four Factors - Road'!$B:$O,8,FALSE)</f>
        <v>0.26500000000000001</v>
      </c>
      <c r="J1028" s="32">
        <f>VLOOKUP($C1028,'Four Factors - Road'!$B:$O,9,FALSE)/100</f>
        <v>0.14199999999999999</v>
      </c>
      <c r="K1028" s="32">
        <f>VLOOKUP($C1028,'Four Factors - Road'!$B:$O,10,FALSE)/100</f>
        <v>0.27699999999999997</v>
      </c>
      <c r="L1028" s="32">
        <f>VLOOKUP($C1028,'Four Factors - Road'!$B:$O,11,FALSE)/100</f>
        <v>0.53</v>
      </c>
      <c r="M1028" s="32">
        <f>VLOOKUP($C1028,'Four Factors - Road'!$B:$O,12,FALSE)</f>
        <v>0.27300000000000002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0.26100000000000001</v>
      </c>
      <c r="P1028" s="21">
        <f>VLOOKUP($C1028,'Advanced - Road'!B:T,18,FALSE)</f>
        <v>97.21</v>
      </c>
      <c r="Q1028" s="21">
        <f>(P1028+'Advanced - Road'!$S$33)/2</f>
        <v>97.99490467111535</v>
      </c>
      <c r="R1028" s="32">
        <f t="shared" ref="R1028" si="10015">AVERAGE(H1028,L1029)</f>
        <v>0.501</v>
      </c>
      <c r="S1028" s="32">
        <f t="shared" ref="S1028" si="10016">AVERAGE(I1028,M1029)</f>
        <v>0.23150000000000001</v>
      </c>
      <c r="T1028" s="32">
        <f t="shared" ref="T1028" si="10017">AVERAGE(J1028,N1029)</f>
        <v>0.13650000000000001</v>
      </c>
      <c r="U1028" s="32">
        <f t="shared" ref="U1028" si="10018">AVERAGE(K1028,O1029)</f>
        <v>0.23749999999999999</v>
      </c>
      <c r="V1028" s="21">
        <f>Q1028*Q1029/'Advanced - Home'!$S$33</f>
        <v>97.75397871114555</v>
      </c>
      <c r="W1028" s="21">
        <f t="shared" ref="W1028" si="10019">AVERAGE(V1028:V1029)</f>
        <v>97.751940991079323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0.504</v>
      </c>
      <c r="I1029" s="32">
        <f>VLOOKUP($C1029,'Four Factors - Home'!$B:$O,8,FALSE)</f>
        <v>0.29599999999999999</v>
      </c>
      <c r="J1029" s="32">
        <f>VLOOKUP($C1029,'Four Factors - Home'!$B:$O,9,FALSE)/100</f>
        <v>0.114</v>
      </c>
      <c r="K1029" s="32">
        <f>VLOOKUP($C1029,'Four Factors - Home'!$B:$O,10,FALSE)/100</f>
        <v>0.20499999999999999</v>
      </c>
      <c r="L1029" s="32">
        <f>VLOOKUP($C1029,'Four Factors - Home'!$B:$O,11,FALSE)/100</f>
        <v>0.504</v>
      </c>
      <c r="M1029" s="32">
        <f>VLOOKUP($C1029,'Four Factors - Home'!$B:$O,12,FALSE)</f>
        <v>0.19800000000000001</v>
      </c>
      <c r="N1029" s="32">
        <f>VLOOKUP($C1029,'Four Factors - Home'!$B:$O,13,FALSE)/100</f>
        <v>0.13100000000000001</v>
      </c>
      <c r="O1029" s="32">
        <f>VLOOKUP($C1029,'Four Factors - Home'!$B:$O,14,FALSE)/100</f>
        <v>0.19800000000000001</v>
      </c>
      <c r="P1029" s="21">
        <f>VLOOKUP($C1029,'Advanced - Home'!B:T,18,FALSE)</f>
        <v>98.29</v>
      </c>
      <c r="Q1029" s="21">
        <f>(P1029+'Advanced - Home'!$S$33)/2</f>
        <v>98.532845567206863</v>
      </c>
      <c r="R1029" s="32">
        <f t="shared" ref="R1029" si="10027">AVERAGE(H1029,L1028)</f>
        <v>0.51700000000000002</v>
      </c>
      <c r="S1029" s="32">
        <f t="shared" ref="S1029" si="10028">AVERAGE(I1029,M1028)</f>
        <v>0.28449999999999998</v>
      </c>
      <c r="T1029" s="32">
        <f t="shared" ref="T1029" si="10029">AVERAGE(J1029,N1028)</f>
        <v>0.1265</v>
      </c>
      <c r="U1029" s="32">
        <f t="shared" ref="U1029" si="10030">AVERAGE(K1029,O1028)</f>
        <v>0.23299999999999998</v>
      </c>
      <c r="V1029" s="21">
        <f>Q1029*Q1028/'Advanced - Road'!$S$33</f>
        <v>97.749903271013096</v>
      </c>
      <c r="W1029" s="21">
        <f t="shared" ref="W1029" si="10031">W1028</f>
        <v>97.751940991079323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0.498</v>
      </c>
      <c r="I1030" s="31">
        <f>VLOOKUP($C1030,'Four Factors - Road'!$B:$O,8,FALSE)</f>
        <v>0.26500000000000001</v>
      </c>
      <c r="J1030" s="31">
        <f>VLOOKUP($C1030,'Four Factors - Road'!$B:$O,9,FALSE)/100</f>
        <v>0.14199999999999999</v>
      </c>
      <c r="K1030" s="31">
        <f>VLOOKUP($C1030,'Four Factors - Road'!$B:$O,10,FALSE)/100</f>
        <v>0.27699999999999997</v>
      </c>
      <c r="L1030" s="31">
        <f>VLOOKUP($C1030,'Four Factors - Road'!$B:$O,11,FALSE)/100</f>
        <v>0.53</v>
      </c>
      <c r="M1030" s="31">
        <f>VLOOKUP($C1030,'Four Factors - Road'!$B:$O,12,FALSE)</f>
        <v>0.27300000000000002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0.26100000000000001</v>
      </c>
      <c r="P1030" s="17">
        <f>VLOOKUP($C1030,'Advanced - Road'!B:T,18,FALSE)</f>
        <v>97.21</v>
      </c>
      <c r="Q1030" s="17">
        <f>(P1030+'Advanced - Road'!$S$33)/2</f>
        <v>97.99490467111535</v>
      </c>
      <c r="R1030" s="31">
        <f t="shared" ref="R1030" si="10035">AVERAGE(H1030,L1031)</f>
        <v>0.50600000000000001</v>
      </c>
      <c r="S1030" s="31">
        <f t="shared" ref="S1030" si="10036">AVERAGE(I1030,M1031)</f>
        <v>0.246</v>
      </c>
      <c r="T1030" s="31">
        <f t="shared" ref="T1030" si="10037">AVERAGE(J1030,N1031)</f>
        <v>0.14000000000000001</v>
      </c>
      <c r="U1030" s="31">
        <f t="shared" ref="U1030" si="10038">AVERAGE(K1030,O1031)</f>
        <v>0.24399999999999999</v>
      </c>
      <c r="V1030" s="17">
        <f>Q1030*Q1031/'Advanced - Home'!$S$33</f>
        <v>97.34721961430985</v>
      </c>
      <c r="W1030" s="17">
        <f t="shared" ref="W1030" si="10039">AVERAGE(V1030:V1031)</f>
        <v>97.345190373296703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</v>
      </c>
      <c r="I1031" s="31">
        <f>VLOOKUP($C1031,'Four Factors - Home'!$B:$O,8,FALSE)</f>
        <v>0.27500000000000002</v>
      </c>
      <c r="J1031" s="31">
        <f>VLOOKUP($C1031,'Four Factors - Home'!$B:$O,9,FALSE)/100</f>
        <v>0.13100000000000001</v>
      </c>
      <c r="K1031" s="31">
        <f>VLOOKUP($C1031,'Four Factors - Home'!$B:$O,10,FALSE)/100</f>
        <v>0.28999999999999998</v>
      </c>
      <c r="L1031" s="31">
        <f>VLOOKUP($C1031,'Four Factors - Home'!$B:$O,11,FALSE)/100</f>
        <v>0.51400000000000001</v>
      </c>
      <c r="M1031" s="31">
        <f>VLOOKUP($C1031,'Four Factors - Home'!$B:$O,12,FALSE)</f>
        <v>0.22700000000000001</v>
      </c>
      <c r="N1031" s="31">
        <f>VLOOKUP($C1031,'Four Factors - Home'!$B:$O,13,FALSE)/100</f>
        <v>0.13800000000000001</v>
      </c>
      <c r="O1031" s="31">
        <f>VLOOKUP($C1031,'Four Factors - Home'!$B:$O,14,FALSE)/100</f>
        <v>0.21100000000000002</v>
      </c>
      <c r="P1031" s="17">
        <f>VLOOKUP($C1031,'Advanced - Home'!B:T,18,FALSE)</f>
        <v>97.47</v>
      </c>
      <c r="Q1031" s="17">
        <f>(P1031+'Advanced - Home'!$S$33)/2</f>
        <v>98.122845567206866</v>
      </c>
      <c r="R1031" s="31">
        <f t="shared" ref="R1031" si="10047">AVERAGE(H1031,L1030)</f>
        <v>0.5</v>
      </c>
      <c r="S1031" s="31">
        <f t="shared" ref="S1031" si="10048">AVERAGE(I1031,M1030)</f>
        <v>0.27400000000000002</v>
      </c>
      <c r="T1031" s="31">
        <f t="shared" ref="T1031" si="10049">AVERAGE(J1031,N1030)</f>
        <v>0.13500000000000001</v>
      </c>
      <c r="U1031" s="31">
        <f t="shared" ref="U1031" si="10050">AVERAGE(K1031,O1030)</f>
        <v>0.27549999999999997</v>
      </c>
      <c r="V1031" s="17">
        <f>Q1031*Q1030/'Advanced - Road'!$S$33</f>
        <v>97.343161132283541</v>
      </c>
      <c r="W1031" s="17">
        <f t="shared" ref="W1031" si="10051">W1030</f>
        <v>97.345190373296703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0.498</v>
      </c>
      <c r="I1032" s="32">
        <f>VLOOKUP($C1032,'Four Factors - Road'!$B:$O,8,FALSE)</f>
        <v>0.26500000000000001</v>
      </c>
      <c r="J1032" s="32">
        <f>VLOOKUP($C1032,'Four Factors - Road'!$B:$O,9,FALSE)/100</f>
        <v>0.14199999999999999</v>
      </c>
      <c r="K1032" s="32">
        <f>VLOOKUP($C1032,'Four Factors - Road'!$B:$O,10,FALSE)/100</f>
        <v>0.27699999999999997</v>
      </c>
      <c r="L1032" s="32">
        <f>VLOOKUP($C1032,'Four Factors - Road'!$B:$O,11,FALSE)/100</f>
        <v>0.53</v>
      </c>
      <c r="M1032" s="32">
        <f>VLOOKUP($C1032,'Four Factors - Road'!$B:$O,12,FALSE)</f>
        <v>0.27300000000000002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0.26100000000000001</v>
      </c>
      <c r="P1032" s="21">
        <f>VLOOKUP($C1032,'Advanced - Road'!B:T,18,FALSE)</f>
        <v>97.21</v>
      </c>
      <c r="Q1032" s="21">
        <f>(P1032+'Advanced - Road'!$S$33)/2</f>
        <v>97.99490467111535</v>
      </c>
      <c r="R1032" s="32">
        <f t="shared" ref="R1032" si="10055">AVERAGE(H1032,L1033)</f>
        <v>0.497</v>
      </c>
      <c r="S1032" s="32">
        <f t="shared" ref="S1032" si="10056">AVERAGE(I1032,M1033)</f>
        <v>0.23749999999999999</v>
      </c>
      <c r="T1032" s="32">
        <f t="shared" ref="T1032" si="10057">AVERAGE(J1032,N1033)</f>
        <v>0.13400000000000001</v>
      </c>
      <c r="U1032" s="32">
        <f t="shared" ref="U1032" si="10058">AVERAGE(K1032,O1033)</f>
        <v>0.25650000000000001</v>
      </c>
      <c r="V1032" s="21">
        <f>Q1032*Q1033/'Advanced - Home'!$S$33</f>
        <v>97.858148723749807</v>
      </c>
      <c r="W1032" s="21">
        <f t="shared" ref="W1032" si="10059">AVERAGE(V1032:V1033)</f>
        <v>97.856108832218766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105</v>
      </c>
      <c r="Z1032" s="23">
        <f t="shared" ref="Z1032" si="10060">Y1033-Y1032</f>
        <v>8</v>
      </c>
      <c r="AA1032" s="23">
        <f t="shared" ref="AA1032" si="10061">Y1032+Y1033</f>
        <v>218</v>
      </c>
      <c r="AB1032" s="22">
        <f t="shared" ref="AB1032" si="10062">D1032-Z1032</f>
        <v>-8</v>
      </c>
      <c r="AC1032" s="22">
        <f t="shared" ref="AC1032" si="10063">AA1032-E1032</f>
        <v>218</v>
      </c>
      <c r="AD1032" s="22">
        <f t="shared" si="9643"/>
        <v>105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0.55700000000000005</v>
      </c>
      <c r="I1033" s="32">
        <f>VLOOKUP($C1033,'Four Factors - Home'!$B:$O,8,FALSE)</f>
        <v>0.28000000000000003</v>
      </c>
      <c r="J1033" s="32">
        <f>VLOOKUP($C1033,'Four Factors - Home'!$B:$O,9,FALSE)/100</f>
        <v>0.13</v>
      </c>
      <c r="K1033" s="32">
        <f>VLOOKUP($C1033,'Four Factors - Home'!$B:$O,10,FALSE)/100</f>
        <v>0.23399999999999999</v>
      </c>
      <c r="L1033" s="32">
        <f>VLOOKUP($C1033,'Four Factors - Home'!$B:$O,11,FALSE)/100</f>
        <v>0.496</v>
      </c>
      <c r="M1033" s="32">
        <f>VLOOKUP($C1033,'Four Factors - Home'!$B:$O,12,FALSE)</f>
        <v>0.21</v>
      </c>
      <c r="N1033" s="32">
        <f>VLOOKUP($C1033,'Four Factors - Home'!$B:$O,13,FALSE)/100</f>
        <v>0.126</v>
      </c>
      <c r="O1033" s="32">
        <f>VLOOKUP($C1033,'Four Factors - Home'!$B:$O,14,FALSE)/100</f>
        <v>0.23600000000000002</v>
      </c>
      <c r="P1033" s="21">
        <f>VLOOKUP($C1033,'Advanced - Home'!B:T,18,FALSE)</f>
        <v>98.5</v>
      </c>
      <c r="Q1033" s="21">
        <f>(P1033+'Advanced - Home'!$S$33)/2</f>
        <v>98.637845567206853</v>
      </c>
      <c r="R1033" s="32">
        <f t="shared" ref="R1033" si="10067">AVERAGE(H1033,L1032)</f>
        <v>0.54350000000000009</v>
      </c>
      <c r="S1033" s="32">
        <f t="shared" ref="S1033" si="10068">AVERAGE(I1033,M1032)</f>
        <v>0.27650000000000002</v>
      </c>
      <c r="T1033" s="32">
        <f t="shared" ref="T1033" si="10069">AVERAGE(J1033,N1032)</f>
        <v>0.13450000000000001</v>
      </c>
      <c r="U1033" s="32">
        <f t="shared" ref="U1033" si="10070">AVERAGE(K1033,O1032)</f>
        <v>0.2475</v>
      </c>
      <c r="V1033" s="21">
        <f>Q1033*Q1032/'Advanced - Road'!$S$33</f>
        <v>97.854068940687725</v>
      </c>
      <c r="W1033" s="21">
        <f t="shared" ref="W1033" si="10071">W1032</f>
        <v>97.856108832218766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113</v>
      </c>
      <c r="Z1033" s="23">
        <f t="shared" ref="Z1033" si="10072">-Z1032</f>
        <v>-8</v>
      </c>
      <c r="AA1033" s="23">
        <f t="shared" ref="AA1033" si="10073">AA1032</f>
        <v>218</v>
      </c>
      <c r="AB1033" s="22"/>
      <c r="AC1033" s="22"/>
      <c r="AD1033" s="22">
        <f t="shared" si="9643"/>
        <v>113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0.498</v>
      </c>
      <c r="I1034" s="31">
        <f>VLOOKUP($C1034,'Four Factors - Road'!$B:$O,8,FALSE)</f>
        <v>0.26500000000000001</v>
      </c>
      <c r="J1034" s="31">
        <f>VLOOKUP($C1034,'Four Factors - Road'!$B:$O,9,FALSE)/100</f>
        <v>0.14199999999999999</v>
      </c>
      <c r="K1034" s="31">
        <f>VLOOKUP($C1034,'Four Factors - Road'!$B:$O,10,FALSE)/100</f>
        <v>0.27699999999999997</v>
      </c>
      <c r="L1034" s="31">
        <f>VLOOKUP($C1034,'Four Factors - Road'!$B:$O,11,FALSE)/100</f>
        <v>0.53</v>
      </c>
      <c r="M1034" s="31">
        <f>VLOOKUP($C1034,'Four Factors - Road'!$B:$O,12,FALSE)</f>
        <v>0.27300000000000002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0.26100000000000001</v>
      </c>
      <c r="P1034" s="17">
        <f>VLOOKUP($C1034,'Advanced - Road'!B:T,18,FALSE)</f>
        <v>97.21</v>
      </c>
      <c r="Q1034" s="17">
        <f>(P1034+'Advanced - Road'!$S$33)/2</f>
        <v>97.99490467111535</v>
      </c>
      <c r="R1034" s="31">
        <f t="shared" ref="R1034" si="10075">AVERAGE(H1034,L1035)</f>
        <v>0.50049999999999994</v>
      </c>
      <c r="S1034" s="31">
        <f t="shared" ref="S1034" si="10076">AVERAGE(I1034,M1035)</f>
        <v>0.27</v>
      </c>
      <c r="T1034" s="31">
        <f t="shared" ref="T1034" si="10077">AVERAGE(J1034,N1035)</f>
        <v>0.14949999999999999</v>
      </c>
      <c r="U1034" s="31">
        <f t="shared" ref="U1034" si="10078">AVERAGE(K1034,O1035)</f>
        <v>0.249</v>
      </c>
      <c r="V1034" s="17">
        <f>Q1034*Q1035/'Advanced - Home'!$S$33</f>
        <v>95.625934167944081</v>
      </c>
      <c r="W1034" s="17">
        <f t="shared" ref="W1034" si="10079">AVERAGE(V1034:V1035)</f>
        <v>95.623940807801858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4</v>
      </c>
      <c r="AA1034" s="19">
        <f t="shared" ref="AA1034" si="10081">Y1034+Y1035</f>
        <v>208</v>
      </c>
      <c r="AB1034" s="4">
        <f t="shared" ref="AB1034" si="10082">D1034-Z1034</f>
        <v>-4</v>
      </c>
      <c r="AC1034" s="4">
        <f t="shared" ref="AC1034" si="10083">AA1034-E1034</f>
        <v>208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0.51500000000000001</v>
      </c>
      <c r="I1035" s="31">
        <f>VLOOKUP($C1035,'Four Factors - Home'!$B:$O,8,FALSE)</f>
        <v>0.255</v>
      </c>
      <c r="J1035" s="31">
        <f>VLOOKUP($C1035,'Four Factors - Home'!$B:$O,9,FALSE)/100</f>
        <v>0.129</v>
      </c>
      <c r="K1035" s="31">
        <f>VLOOKUP($C1035,'Four Factors - Home'!$B:$O,10,FALSE)/100</f>
        <v>0.188</v>
      </c>
      <c r="L1035" s="31">
        <f>VLOOKUP($C1035,'Four Factors - Home'!$B:$O,11,FALSE)/100</f>
        <v>0.503</v>
      </c>
      <c r="M1035" s="31">
        <f>VLOOKUP($C1035,'Four Factors - Home'!$B:$O,12,FALSE)</f>
        <v>0.27500000000000002</v>
      </c>
      <c r="N1035" s="31">
        <f>VLOOKUP($C1035,'Four Factors - Home'!$B:$O,13,FALSE)/100</f>
        <v>0.157</v>
      </c>
      <c r="O1035" s="31">
        <f>VLOOKUP($C1035,'Four Factors - Home'!$B:$O,14,FALSE)/100</f>
        <v>0.221</v>
      </c>
      <c r="P1035" s="17">
        <f>VLOOKUP($C1035,'Advanced - Home'!B:T,18,FALSE)</f>
        <v>94</v>
      </c>
      <c r="Q1035" s="17">
        <f>(P1035+'Advanced - Home'!$S$33)/2</f>
        <v>96.387845567206853</v>
      </c>
      <c r="R1035" s="31">
        <f t="shared" ref="R1035" si="10087">AVERAGE(H1035,L1034)</f>
        <v>0.52249999999999996</v>
      </c>
      <c r="S1035" s="31">
        <f t="shared" ref="S1035" si="10088">AVERAGE(I1035,M1034)</f>
        <v>0.26400000000000001</v>
      </c>
      <c r="T1035" s="31">
        <f t="shared" ref="T1035" si="10089">AVERAGE(J1035,N1034)</f>
        <v>0.13400000000000001</v>
      </c>
      <c r="U1035" s="31">
        <f t="shared" ref="U1035" si="10090">AVERAGE(K1035,O1034)</f>
        <v>0.22450000000000001</v>
      </c>
      <c r="V1035" s="17">
        <f>Q1035*Q1034/'Advanced - Road'!$S$33</f>
        <v>95.62194744765965</v>
      </c>
      <c r="W1035" s="17">
        <f t="shared" ref="W1035" si="10091">W1034</f>
        <v>95.623940807801858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106</v>
      </c>
      <c r="Z1035" s="19">
        <f t="shared" ref="Z1035" si="10092">-Z1034</f>
        <v>-4</v>
      </c>
      <c r="AA1035" s="19">
        <f t="shared" ref="AA1035" si="10093">AA1034</f>
        <v>208</v>
      </c>
      <c r="AB1035" s="4"/>
      <c r="AC1035" s="4"/>
      <c r="AD1035" s="4">
        <f t="shared" si="9643"/>
        <v>106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0.498</v>
      </c>
      <c r="I1036" s="32">
        <f>VLOOKUP($C1036,'Four Factors - Road'!$B:$O,8,FALSE)</f>
        <v>0.26500000000000001</v>
      </c>
      <c r="J1036" s="32">
        <f>VLOOKUP($C1036,'Four Factors - Road'!$B:$O,9,FALSE)/100</f>
        <v>0.14199999999999999</v>
      </c>
      <c r="K1036" s="32">
        <f>VLOOKUP($C1036,'Four Factors - Road'!$B:$O,10,FALSE)/100</f>
        <v>0.27699999999999997</v>
      </c>
      <c r="L1036" s="32">
        <f>VLOOKUP($C1036,'Four Factors - Road'!$B:$O,11,FALSE)/100</f>
        <v>0.53</v>
      </c>
      <c r="M1036" s="32">
        <f>VLOOKUP($C1036,'Four Factors - Road'!$B:$O,12,FALSE)</f>
        <v>0.27300000000000002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0.26100000000000001</v>
      </c>
      <c r="P1036" s="21">
        <f>VLOOKUP($C1036,'Advanced - Road'!B:T,18,FALSE)</f>
        <v>97.21</v>
      </c>
      <c r="Q1036" s="21">
        <f>(P1036+'Advanced - Road'!$S$33)/2</f>
        <v>97.99490467111535</v>
      </c>
      <c r="R1036" s="32">
        <f t="shared" ref="R1036" si="10095">AVERAGE(H1036,L1037)</f>
        <v>0.51500000000000001</v>
      </c>
      <c r="S1036" s="32">
        <f t="shared" ref="S1036" si="10096">AVERAGE(I1036,M1037)</f>
        <v>0.26</v>
      </c>
      <c r="T1036" s="32">
        <f t="shared" ref="T1036" si="10097">AVERAGE(J1036,N1037)</f>
        <v>0.13</v>
      </c>
      <c r="U1036" s="32">
        <f t="shared" ref="U1036" si="10098">AVERAGE(K1036,O1037)</f>
        <v>0.24399999999999999</v>
      </c>
      <c r="V1036" s="21">
        <f>Q1036*Q1037/'Advanced - Home'!$S$33</f>
        <v>98.65182501025852</v>
      </c>
      <c r="W1036" s="21">
        <f t="shared" ref="W1036" si="10099">AVERAGE(V1036:V1037)</f>
        <v>98.649768574233676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4</v>
      </c>
      <c r="AA1036" s="23">
        <f t="shared" ref="AA1036" si="10101">Y1036+Y1037</f>
        <v>222</v>
      </c>
      <c r="AB1036" s="22">
        <f t="shared" ref="AB1036" si="10102">D1036-Z1036</f>
        <v>-4</v>
      </c>
      <c r="AC1036" s="22">
        <f t="shared" ref="AC1036" si="10103">AA1036-E1036</f>
        <v>222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0.54500000000000004</v>
      </c>
      <c r="I1037" s="32">
        <f>VLOOKUP($C1037,'Four Factors - Home'!$B:$O,8,FALSE)</f>
        <v>0.28699999999999998</v>
      </c>
      <c r="J1037" s="32">
        <f>VLOOKUP($C1037,'Four Factors - Home'!$B:$O,9,FALSE)/100</f>
        <v>0.14599999999999999</v>
      </c>
      <c r="K1037" s="32">
        <f>VLOOKUP($C1037,'Four Factors - Home'!$B:$O,10,FALSE)/100</f>
        <v>0.27399999999999997</v>
      </c>
      <c r="L1037" s="32">
        <f>VLOOKUP($C1037,'Four Factors - Home'!$B:$O,11,FALSE)/100</f>
        <v>0.53200000000000003</v>
      </c>
      <c r="M1037" s="32">
        <f>VLOOKUP($C1037,'Four Factors - Home'!$B:$O,12,FALSE)</f>
        <v>0.255</v>
      </c>
      <c r="N1037" s="32">
        <f>VLOOKUP($C1037,'Four Factors - Home'!$B:$O,13,FALSE)/100</f>
        <v>0.11800000000000001</v>
      </c>
      <c r="O1037" s="32">
        <f>VLOOKUP($C1037,'Four Factors - Home'!$B:$O,14,FALSE)/100</f>
        <v>0.21100000000000002</v>
      </c>
      <c r="P1037" s="21">
        <f>VLOOKUP($C1037,'Advanced - Home'!B:T,18,FALSE)</f>
        <v>100.1</v>
      </c>
      <c r="Q1037" s="21">
        <f>(P1037+'Advanced - Home'!$S$33)/2</f>
        <v>99.437845567206864</v>
      </c>
      <c r="R1037" s="32">
        <f t="shared" ref="R1037" si="10107">AVERAGE(H1037,L1036)</f>
        <v>0.53750000000000009</v>
      </c>
      <c r="S1037" s="32">
        <f t="shared" ref="S1037" si="10108">AVERAGE(I1037,M1036)</f>
        <v>0.28000000000000003</v>
      </c>
      <c r="T1037" s="32">
        <f t="shared" ref="T1037" si="10109">AVERAGE(J1037,N1036)</f>
        <v>0.14250000000000002</v>
      </c>
      <c r="U1037" s="32">
        <f t="shared" ref="U1037" si="10110">AVERAGE(K1037,O1036)</f>
        <v>0.26749999999999996</v>
      </c>
      <c r="V1037" s="21">
        <f>Q1037*Q1036/'Advanced - Road'!$S$33</f>
        <v>98.647712138208831</v>
      </c>
      <c r="W1037" s="21">
        <f t="shared" ref="W1037" si="10111">W1036</f>
        <v>98.649768574233676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113</v>
      </c>
      <c r="Z1037" s="23">
        <f t="shared" ref="Z1037" si="10112">-Z1036</f>
        <v>-4</v>
      </c>
      <c r="AA1037" s="23">
        <f t="shared" ref="AA1037" si="10113">AA1036</f>
        <v>222</v>
      </c>
      <c r="AB1037" s="22"/>
      <c r="AC1037" s="22"/>
      <c r="AD1037" s="22">
        <f t="shared" si="9643"/>
        <v>113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0.498</v>
      </c>
      <c r="I1038" s="31">
        <f>VLOOKUP($C1038,'Four Factors - Road'!$B:$O,8,FALSE)</f>
        <v>0.26500000000000001</v>
      </c>
      <c r="J1038" s="31">
        <f>VLOOKUP($C1038,'Four Factors - Road'!$B:$O,9,FALSE)/100</f>
        <v>0.14199999999999999</v>
      </c>
      <c r="K1038" s="31">
        <f>VLOOKUP($C1038,'Four Factors - Road'!$B:$O,10,FALSE)/100</f>
        <v>0.27699999999999997</v>
      </c>
      <c r="L1038" s="31">
        <f>VLOOKUP($C1038,'Four Factors - Road'!$B:$O,11,FALSE)/100</f>
        <v>0.53</v>
      </c>
      <c r="M1038" s="31">
        <f>VLOOKUP($C1038,'Four Factors - Road'!$B:$O,12,FALSE)</f>
        <v>0.27300000000000002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0.26100000000000001</v>
      </c>
      <c r="P1038" s="17">
        <f>VLOOKUP($C1038,'Advanced - Road'!B:T,18,FALSE)</f>
        <v>97.21</v>
      </c>
      <c r="Q1038" s="17">
        <f>(P1038+'Advanced - Road'!$S$33)/2</f>
        <v>97.99490467111535</v>
      </c>
      <c r="R1038" s="31">
        <f t="shared" ref="R1038" si="10115">AVERAGE(H1038,L1039)</f>
        <v>0.49349999999999999</v>
      </c>
      <c r="S1038" s="31">
        <f t="shared" ref="S1038" si="10116">AVERAGE(I1038,M1039)</f>
        <v>0.26550000000000001</v>
      </c>
      <c r="T1038" s="31">
        <f t="shared" ref="T1038" si="10117">AVERAGE(J1038,N1039)</f>
        <v>0.13900000000000001</v>
      </c>
      <c r="U1038" s="31">
        <f t="shared" ref="U1038" si="10118">AVERAGE(K1038,O1039)</f>
        <v>0.23249999999999998</v>
      </c>
      <c r="V1038" s="17">
        <f>Q1038*Q1039/'Advanced - Home'!$S$33</f>
        <v>97.605164407425164</v>
      </c>
      <c r="W1038" s="17">
        <f t="shared" ref="W1038" si="10119">AVERAGE(V1038:V1039)</f>
        <v>97.603129789451515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103</v>
      </c>
      <c r="Z1038" s="19">
        <f t="shared" ref="Z1038" si="10120">Y1039-Y1038</f>
        <v>5</v>
      </c>
      <c r="AA1038" s="19">
        <f t="shared" ref="AA1038" si="10121">Y1038+Y1039</f>
        <v>211</v>
      </c>
      <c r="AB1038" s="4">
        <f t="shared" ref="AB1038" si="10122">D1038-Z1038</f>
        <v>-5</v>
      </c>
      <c r="AC1038" s="4">
        <f t="shared" ref="AC1038" si="10123">AA1038-E1038</f>
        <v>211</v>
      </c>
      <c r="AD1038" s="4">
        <f t="shared" si="9643"/>
        <v>103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</v>
      </c>
      <c r="I1039" s="31">
        <f>VLOOKUP($C1039,'Four Factors - Home'!$B:$O,8,FALSE)</f>
        <v>0.22600000000000001</v>
      </c>
      <c r="J1039" s="31">
        <f>VLOOKUP($C1039,'Four Factors - Home'!$B:$O,9,FALSE)/100</f>
        <v>0.12</v>
      </c>
      <c r="K1039" s="31">
        <f>VLOOKUP($C1039,'Four Factors - Home'!$B:$O,10,FALSE)/100</f>
        <v>0.24100000000000002</v>
      </c>
      <c r="L1039" s="31">
        <f>VLOOKUP($C1039,'Four Factors - Home'!$B:$O,11,FALSE)/100</f>
        <v>0.48899999999999999</v>
      </c>
      <c r="M1039" s="31">
        <f>VLOOKUP($C1039,'Four Factors - Home'!$B:$O,12,FALSE)</f>
        <v>0.26600000000000001</v>
      </c>
      <c r="N1039" s="31">
        <f>VLOOKUP($C1039,'Four Factors - Home'!$B:$O,13,FALSE)/100</f>
        <v>0.13600000000000001</v>
      </c>
      <c r="O1039" s="31">
        <f>VLOOKUP($C1039,'Four Factors - Home'!$B:$O,14,FALSE)/100</f>
        <v>0.188</v>
      </c>
      <c r="P1039" s="17">
        <f>VLOOKUP($C1039,'Advanced - Home'!B:T,18,FALSE)</f>
        <v>97.99</v>
      </c>
      <c r="Q1039" s="17">
        <f>(P1039+'Advanced - Home'!$S$33)/2</f>
        <v>98.382845567206857</v>
      </c>
      <c r="R1039" s="31">
        <f t="shared" ref="R1039" si="10127">AVERAGE(H1039,L1038)</f>
        <v>0.51500000000000001</v>
      </c>
      <c r="S1039" s="31">
        <f t="shared" ref="S1039" si="10128">AVERAGE(I1039,M1038)</f>
        <v>0.2495</v>
      </c>
      <c r="T1039" s="31">
        <f t="shared" ref="T1039" si="10129">AVERAGE(J1039,N1038)</f>
        <v>0.1295</v>
      </c>
      <c r="U1039" s="31">
        <f t="shared" ref="U1039" si="10130">AVERAGE(K1039,O1038)</f>
        <v>0.251</v>
      </c>
      <c r="V1039" s="17">
        <f>Q1039*Q1038/'Advanced - Road'!$S$33</f>
        <v>97.60109517147788</v>
      </c>
      <c r="W1039" s="17">
        <f t="shared" ref="W1039" si="10131">W1038</f>
        <v>97.603129789451515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-5</v>
      </c>
      <c r="AA1039" s="19">
        <f t="shared" ref="AA1039" si="10133">AA1038</f>
        <v>211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0.498</v>
      </c>
      <c r="I1040" s="32">
        <f>VLOOKUP($C1040,'Four Factors - Road'!$B:$O,8,FALSE)</f>
        <v>0.26500000000000001</v>
      </c>
      <c r="J1040" s="32">
        <f>VLOOKUP($C1040,'Four Factors - Road'!$B:$O,9,FALSE)/100</f>
        <v>0.14199999999999999</v>
      </c>
      <c r="K1040" s="32">
        <f>VLOOKUP($C1040,'Four Factors - Road'!$B:$O,10,FALSE)/100</f>
        <v>0.27699999999999997</v>
      </c>
      <c r="L1040" s="32">
        <f>VLOOKUP($C1040,'Four Factors - Road'!$B:$O,11,FALSE)/100</f>
        <v>0.53</v>
      </c>
      <c r="M1040" s="32">
        <f>VLOOKUP($C1040,'Four Factors - Road'!$B:$O,12,FALSE)</f>
        <v>0.27300000000000002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0.26100000000000001</v>
      </c>
      <c r="P1040" s="21">
        <f>VLOOKUP($C1040,'Advanced - Road'!B:T,18,FALSE)</f>
        <v>97.21</v>
      </c>
      <c r="Q1040" s="21">
        <f>(P1040+'Advanced - Road'!$S$33)/2</f>
        <v>97.99490467111535</v>
      </c>
      <c r="R1040" s="32">
        <f t="shared" ref="R1040" si="10135">AVERAGE(H1040,L1041)</f>
        <v>0.48649999999999999</v>
      </c>
      <c r="S1040" s="32">
        <f t="shared" ref="S1040" si="10136">AVERAGE(I1040,M1041)</f>
        <v>0.25800000000000001</v>
      </c>
      <c r="T1040" s="32">
        <f t="shared" ref="T1040" si="10137">AVERAGE(J1040,N1041)</f>
        <v>0.14349999999999999</v>
      </c>
      <c r="U1040" s="32">
        <f t="shared" ref="U1040" si="10138">AVERAGE(K1040,O1041)</f>
        <v>0.25750000000000001</v>
      </c>
      <c r="V1040" s="21">
        <f>Q1040*Q1041/'Advanced - Home'!$S$33</f>
        <v>99.842339440021576</v>
      </c>
      <c r="W1040" s="21">
        <f t="shared" ref="W1040" si="10139">AVERAGE(V1040:V1041)</f>
        <v>99.840258187256026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0.58599999999999997</v>
      </c>
      <c r="I1041" s="32">
        <f>VLOOKUP($C1041,'Four Factors - Home'!$B:$O,8,FALSE)</f>
        <v>0.255</v>
      </c>
      <c r="J1041" s="32">
        <f>VLOOKUP($C1041,'Four Factors - Home'!$B:$O,9,FALSE)/100</f>
        <v>0.14300000000000002</v>
      </c>
      <c r="K1041" s="32">
        <f>VLOOKUP($C1041,'Four Factors - Home'!$B:$O,10,FALSE)/100</f>
        <v>0.22600000000000001</v>
      </c>
      <c r="L1041" s="32">
        <f>VLOOKUP($C1041,'Four Factors - Home'!$B:$O,11,FALSE)/100</f>
        <v>0.47499999999999998</v>
      </c>
      <c r="M1041" s="32">
        <f>VLOOKUP($C1041,'Four Factors - Home'!$B:$O,12,FALSE)</f>
        <v>0.251</v>
      </c>
      <c r="N1041" s="32">
        <f>VLOOKUP($C1041,'Four Factors - Home'!$B:$O,13,FALSE)/100</f>
        <v>0.14499999999999999</v>
      </c>
      <c r="O1041" s="32">
        <f>VLOOKUP($C1041,'Four Factors - Home'!$B:$O,14,FALSE)/100</f>
        <v>0.23800000000000002</v>
      </c>
      <c r="P1041" s="21">
        <f>VLOOKUP($C1041,'Advanced - Home'!B:T,18,FALSE)</f>
        <v>102.5</v>
      </c>
      <c r="Q1041" s="21">
        <f>(P1041+'Advanced - Home'!$S$33)/2</f>
        <v>100.63784556720685</v>
      </c>
      <c r="R1041" s="32">
        <f t="shared" ref="R1041" si="10147">AVERAGE(H1041,L1040)</f>
        <v>0.55800000000000005</v>
      </c>
      <c r="S1041" s="32">
        <f t="shared" ref="S1041" si="10148">AVERAGE(I1041,M1040)</f>
        <v>0.26400000000000001</v>
      </c>
      <c r="T1041" s="32">
        <f t="shared" ref="T1041" si="10149">AVERAGE(J1041,N1040)</f>
        <v>0.14100000000000001</v>
      </c>
      <c r="U1041" s="32">
        <f t="shared" ref="U1041" si="10150">AVERAGE(K1041,O1040)</f>
        <v>0.24349999999999999</v>
      </c>
      <c r="V1041" s="21">
        <f>Q1041*Q1040/'Advanced - Road'!$S$33</f>
        <v>99.838176934490477</v>
      </c>
      <c r="W1041" s="21">
        <f t="shared" ref="W1041" si="10151">W1040</f>
        <v>99.840258187256026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0.498</v>
      </c>
      <c r="I1042" s="31">
        <f>VLOOKUP($C1042,'Four Factors - Road'!$B:$O,8,FALSE)</f>
        <v>0.26500000000000001</v>
      </c>
      <c r="J1042" s="31">
        <f>VLOOKUP($C1042,'Four Factors - Road'!$B:$O,9,FALSE)/100</f>
        <v>0.14199999999999999</v>
      </c>
      <c r="K1042" s="31">
        <f>VLOOKUP($C1042,'Four Factors - Road'!$B:$O,10,FALSE)/100</f>
        <v>0.27699999999999997</v>
      </c>
      <c r="L1042" s="31">
        <f>VLOOKUP($C1042,'Four Factors - Road'!$B:$O,11,FALSE)/100</f>
        <v>0.53</v>
      </c>
      <c r="M1042" s="31">
        <f>VLOOKUP($C1042,'Four Factors - Road'!$B:$O,12,FALSE)</f>
        <v>0.27300000000000002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0.26100000000000001</v>
      </c>
      <c r="P1042" s="17">
        <f>VLOOKUP($C1042,'Advanced - Road'!B:T,18,FALSE)</f>
        <v>97.21</v>
      </c>
      <c r="Q1042" s="17">
        <f>(P1042+'Advanced - Road'!$S$33)/2</f>
        <v>97.99490467111535</v>
      </c>
      <c r="R1042" s="31">
        <f t="shared" ref="R1042" si="10155">AVERAGE(H1042,L1043)</f>
        <v>0.50649999999999995</v>
      </c>
      <c r="S1042" s="31">
        <f t="shared" ref="S1042" si="10156">AVERAGE(I1042,M1043)</f>
        <v>0.251</v>
      </c>
      <c r="T1042" s="31">
        <f t="shared" ref="T1042" si="10157">AVERAGE(J1042,N1043)</f>
        <v>0.14749999999999999</v>
      </c>
      <c r="U1042" s="31">
        <f t="shared" ref="U1042" si="10158">AVERAGE(K1042,O1043)</f>
        <v>0.25949999999999995</v>
      </c>
      <c r="V1042" s="17">
        <f>Q1042*Q1043/'Advanced - Home'!$S$33</f>
        <v>99.827458009649561</v>
      </c>
      <c r="W1042" s="17">
        <f t="shared" ref="W1042" si="10159">AVERAGE(V1042:V1043)</f>
        <v>99.825377067093257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8</v>
      </c>
      <c r="AA1042" s="19">
        <f t="shared" ref="AA1042" si="10161">Y1042+Y1043</f>
        <v>222</v>
      </c>
      <c r="AB1042" s="4">
        <f t="shared" ref="AB1042" si="10162">D1042-Z1042</f>
        <v>-8</v>
      </c>
      <c r="AC1042" s="4">
        <f t="shared" ref="AC1042" si="10163">AA1042-E1042</f>
        <v>222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0.54700000000000004</v>
      </c>
      <c r="I1043" s="31">
        <f>VLOOKUP($C1043,'Four Factors - Home'!$B:$O,8,FALSE)</f>
        <v>0.316</v>
      </c>
      <c r="J1043" s="31">
        <f>VLOOKUP($C1043,'Four Factors - Home'!$B:$O,9,FALSE)/100</f>
        <v>0.13500000000000001</v>
      </c>
      <c r="K1043" s="31">
        <f>VLOOKUP($C1043,'Four Factors - Home'!$B:$O,10,FALSE)/100</f>
        <v>0.253</v>
      </c>
      <c r="L1043" s="31">
        <f>VLOOKUP($C1043,'Four Factors - Home'!$B:$O,11,FALSE)/100</f>
        <v>0.51500000000000001</v>
      </c>
      <c r="M1043" s="31">
        <f>VLOOKUP($C1043,'Four Factors - Home'!$B:$O,12,FALSE)</f>
        <v>0.23699999999999999</v>
      </c>
      <c r="N1043" s="31">
        <f>VLOOKUP($C1043,'Four Factors - Home'!$B:$O,13,FALSE)/100</f>
        <v>0.153</v>
      </c>
      <c r="O1043" s="31">
        <f>VLOOKUP($C1043,'Four Factors - Home'!$B:$O,14,FALSE)/100</f>
        <v>0.24199999999999999</v>
      </c>
      <c r="P1043" s="17">
        <f>VLOOKUP($C1043,'Advanced - Home'!B:T,18,FALSE)</f>
        <v>102.47</v>
      </c>
      <c r="Q1043" s="17">
        <f>(P1043+'Advanced - Home'!$S$33)/2</f>
        <v>100.62284556720687</v>
      </c>
      <c r="R1043" s="31">
        <f t="shared" ref="R1043" si="10167">AVERAGE(H1043,L1042)</f>
        <v>0.53849999999999998</v>
      </c>
      <c r="S1043" s="31">
        <f t="shared" ref="S1043" si="10168">AVERAGE(I1043,M1042)</f>
        <v>0.29449999999999998</v>
      </c>
      <c r="T1043" s="31">
        <f t="shared" ref="T1043" si="10169">AVERAGE(J1043,N1042)</f>
        <v>0.13700000000000001</v>
      </c>
      <c r="U1043" s="31">
        <f t="shared" ref="U1043" si="10170">AVERAGE(K1043,O1042)</f>
        <v>0.25700000000000001</v>
      </c>
      <c r="V1043" s="17">
        <f>Q1043*Q1042/'Advanced - Road'!$S$33</f>
        <v>99.823296124536967</v>
      </c>
      <c r="W1043" s="17">
        <f t="shared" ref="W1043" si="10171">W1042</f>
        <v>99.825377067093257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115</v>
      </c>
      <c r="Z1043" s="19">
        <f t="shared" ref="Z1043" si="10172">-Z1042</f>
        <v>-8</v>
      </c>
      <c r="AA1043" s="19">
        <f t="shared" ref="AA1043" si="10173">AA1042</f>
        <v>222</v>
      </c>
      <c r="AB1043" s="4"/>
      <c r="AC1043" s="4"/>
      <c r="AD1043" s="4">
        <f t="shared" si="9643"/>
        <v>115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0.498</v>
      </c>
      <c r="I1044" s="32">
        <f>VLOOKUP($C1044,'Four Factors - Road'!$B:$O,8,FALSE)</f>
        <v>0.26500000000000001</v>
      </c>
      <c r="J1044" s="32">
        <f>VLOOKUP($C1044,'Four Factors - Road'!$B:$O,9,FALSE)/100</f>
        <v>0.14199999999999999</v>
      </c>
      <c r="K1044" s="32">
        <f>VLOOKUP($C1044,'Four Factors - Road'!$B:$O,10,FALSE)/100</f>
        <v>0.27699999999999997</v>
      </c>
      <c r="L1044" s="32">
        <f>VLOOKUP($C1044,'Four Factors - Road'!$B:$O,11,FALSE)/100</f>
        <v>0.53</v>
      </c>
      <c r="M1044" s="32">
        <f>VLOOKUP($C1044,'Four Factors - Road'!$B:$O,12,FALSE)</f>
        <v>0.27300000000000002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0.26100000000000001</v>
      </c>
      <c r="P1044" s="21">
        <f>VLOOKUP($C1044,'Advanced - Road'!B:T,18,FALSE)</f>
        <v>97.21</v>
      </c>
      <c r="Q1044" s="21">
        <f>(P1044+'Advanced - Road'!$S$33)/2</f>
        <v>97.99490467111535</v>
      </c>
      <c r="R1044" s="32">
        <f t="shared" ref="R1044" si="10175">AVERAGE(H1044,L1045)</f>
        <v>0.4955</v>
      </c>
      <c r="S1044" s="32">
        <f t="shared" ref="S1044" si="10176">AVERAGE(I1044,M1045)</f>
        <v>0.26850000000000002</v>
      </c>
      <c r="T1044" s="32">
        <f t="shared" ref="T1044" si="10177">AVERAGE(J1044,N1045)</f>
        <v>0.14399999999999999</v>
      </c>
      <c r="U1044" s="32">
        <f t="shared" ref="U1044" si="10178">AVERAGE(K1044,O1045)</f>
        <v>0.25800000000000001</v>
      </c>
      <c r="V1044" s="21">
        <f>Q1044*Q1045/'Advanced - Home'!$S$33</f>
        <v>97.654769175331964</v>
      </c>
      <c r="W1044" s="21">
        <f t="shared" ref="W1044" si="10179">AVERAGE(V1044:V1045)</f>
        <v>97.65273352332747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104</v>
      </c>
      <c r="Z1044" s="23">
        <f t="shared" ref="Z1044" si="10180">Y1045-Y1044</f>
        <v>5</v>
      </c>
      <c r="AA1044" s="23">
        <f t="shared" ref="AA1044" si="10181">Y1044+Y1045</f>
        <v>213</v>
      </c>
      <c r="AB1044" s="22">
        <f t="shared" ref="AB1044" si="10182">D1044-Z1044</f>
        <v>-5</v>
      </c>
      <c r="AC1044" s="22">
        <f t="shared" ref="AC1044" si="10183">AA1044-E1044</f>
        <v>213</v>
      </c>
      <c r="AD1044" s="22">
        <f t="shared" si="9643"/>
        <v>104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0.52500000000000002</v>
      </c>
      <c r="I1045" s="32">
        <f>VLOOKUP($C1045,'Four Factors - Home'!$B:$O,8,FALSE)</f>
        <v>0.251</v>
      </c>
      <c r="J1045" s="32">
        <f>VLOOKUP($C1045,'Four Factors - Home'!$B:$O,9,FALSE)/100</f>
        <v>0.129</v>
      </c>
      <c r="K1045" s="32">
        <f>VLOOKUP($C1045,'Four Factors - Home'!$B:$O,10,FALSE)/100</f>
        <v>0.19699999999999998</v>
      </c>
      <c r="L1045" s="32">
        <f>VLOOKUP($C1045,'Four Factors - Home'!$B:$O,11,FALSE)/100</f>
        <v>0.49299999999999999</v>
      </c>
      <c r="M1045" s="32">
        <f>VLOOKUP($C1045,'Four Factors - Home'!$B:$O,12,FALSE)</f>
        <v>0.27200000000000002</v>
      </c>
      <c r="N1045" s="32">
        <f>VLOOKUP($C1045,'Four Factors - Home'!$B:$O,13,FALSE)/100</f>
        <v>0.14599999999999999</v>
      </c>
      <c r="O1045" s="32">
        <f>VLOOKUP($C1045,'Four Factors - Home'!$B:$O,14,FALSE)/100</f>
        <v>0.23899999999999999</v>
      </c>
      <c r="P1045" s="21">
        <f>VLOOKUP($C1045,'Advanced - Home'!B:T,18,FALSE)</f>
        <v>98.09</v>
      </c>
      <c r="Q1045" s="21">
        <f>(P1045+'Advanced - Home'!$S$33)/2</f>
        <v>98.432845567206869</v>
      </c>
      <c r="R1045" s="32">
        <f t="shared" ref="R1045" si="10187">AVERAGE(H1045,L1044)</f>
        <v>0.52750000000000008</v>
      </c>
      <c r="S1045" s="32">
        <f t="shared" ref="S1045" si="10188">AVERAGE(I1045,M1044)</f>
        <v>0.26200000000000001</v>
      </c>
      <c r="T1045" s="32">
        <f t="shared" ref="T1045" si="10189">AVERAGE(J1045,N1044)</f>
        <v>0.13400000000000001</v>
      </c>
      <c r="U1045" s="32">
        <f t="shared" ref="U1045" si="10190">AVERAGE(K1045,O1044)</f>
        <v>0.22899999999999998</v>
      </c>
      <c r="V1045" s="21">
        <f>Q1045*Q1044/'Advanced - Road'!$S$33</f>
        <v>97.650697871322961</v>
      </c>
      <c r="W1045" s="21">
        <f t="shared" ref="W1045" si="10191">W1044</f>
        <v>97.65273352332747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109</v>
      </c>
      <c r="Z1045" s="23">
        <f t="shared" ref="Z1045" si="10192">-Z1044</f>
        <v>-5</v>
      </c>
      <c r="AA1045" s="23">
        <f t="shared" ref="AA1045" si="10193">AA1044</f>
        <v>213</v>
      </c>
      <c r="AB1045" s="22"/>
      <c r="AC1045" s="22"/>
      <c r="AD1045" s="22">
        <f t="shared" si="9643"/>
        <v>109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0.498</v>
      </c>
      <c r="I1046" s="31">
        <f>VLOOKUP($C1046,'Four Factors - Road'!$B:$O,8,FALSE)</f>
        <v>0.26500000000000001</v>
      </c>
      <c r="J1046" s="31">
        <f>VLOOKUP($C1046,'Four Factors - Road'!$B:$O,9,FALSE)/100</f>
        <v>0.14199999999999999</v>
      </c>
      <c r="K1046" s="31">
        <f>VLOOKUP($C1046,'Four Factors - Road'!$B:$O,10,FALSE)/100</f>
        <v>0.27699999999999997</v>
      </c>
      <c r="L1046" s="31">
        <f>VLOOKUP($C1046,'Four Factors - Road'!$B:$O,11,FALSE)/100</f>
        <v>0.53</v>
      </c>
      <c r="M1046" s="31">
        <f>VLOOKUP($C1046,'Four Factors - Road'!$B:$O,12,FALSE)</f>
        <v>0.27300000000000002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0.26100000000000001</v>
      </c>
      <c r="P1046" s="17">
        <f>VLOOKUP($C1046,'Advanced - Road'!B:T,18,FALSE)</f>
        <v>97.21</v>
      </c>
      <c r="Q1046" s="17">
        <f>(P1046+'Advanced - Road'!$S$33)/2</f>
        <v>97.99490467111535</v>
      </c>
      <c r="R1046" s="31">
        <f t="shared" ref="R1046" si="10195">AVERAGE(H1046,L1047)</f>
        <v>0.49250000000000005</v>
      </c>
      <c r="S1046" s="31">
        <f t="shared" ref="S1046" si="10196">AVERAGE(I1046,M1047)</f>
        <v>0.27100000000000002</v>
      </c>
      <c r="T1046" s="31">
        <f t="shared" ref="T1046" si="10197">AVERAGE(J1046,N1047)</f>
        <v>0.14449999999999999</v>
      </c>
      <c r="U1046" s="31">
        <f t="shared" ref="U1046" si="10198">AVERAGE(K1046,O1047)</f>
        <v>0.25600000000000001</v>
      </c>
      <c r="V1046" s="17">
        <f>Q1046*Q1047/'Advanced - Home'!$S$33</f>
        <v>97.793662525470992</v>
      </c>
      <c r="W1046" s="17">
        <f t="shared" ref="W1046" si="10199">AVERAGE(V1046:V1047)</f>
        <v>97.79162397818007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0.31</v>
      </c>
      <c r="J1047" s="31">
        <f>VLOOKUP($C1047,'Four Factors - Home'!$B:$O,9,FALSE)/100</f>
        <v>0.13600000000000001</v>
      </c>
      <c r="K1047" s="31">
        <f>VLOOKUP($C1047,'Four Factors - Home'!$B:$O,10,FALSE)/100</f>
        <v>0.21600000000000003</v>
      </c>
      <c r="L1047" s="31">
        <f>VLOOKUP($C1047,'Four Factors - Home'!$B:$O,11,FALSE)/100</f>
        <v>0.48700000000000004</v>
      </c>
      <c r="M1047" s="31">
        <f>VLOOKUP($C1047,'Four Factors - Home'!$B:$O,12,FALSE)</f>
        <v>0.27700000000000002</v>
      </c>
      <c r="N1047" s="31">
        <f>VLOOKUP($C1047,'Four Factors - Home'!$B:$O,13,FALSE)/100</f>
        <v>0.14699999999999999</v>
      </c>
      <c r="O1047" s="31">
        <f>VLOOKUP($C1047,'Four Factors - Home'!$B:$O,14,FALSE)/100</f>
        <v>0.23499999999999999</v>
      </c>
      <c r="P1047" s="17">
        <f>VLOOKUP($C1047,'Advanced - Home'!B:T,18,FALSE)</f>
        <v>98.37</v>
      </c>
      <c r="Q1047" s="17">
        <f>(P1047+'Advanced - Home'!$S$33)/2</f>
        <v>98.572845567206855</v>
      </c>
      <c r="R1047" s="31">
        <f t="shared" ref="R1047" si="10207">AVERAGE(H1047,L1046)</f>
        <v>0.53500000000000003</v>
      </c>
      <c r="S1047" s="31">
        <f t="shared" ref="S1047" si="10208">AVERAGE(I1047,M1046)</f>
        <v>0.29149999999999998</v>
      </c>
      <c r="T1047" s="31">
        <f t="shared" ref="T1047" si="10209">AVERAGE(J1047,N1046)</f>
        <v>0.13750000000000001</v>
      </c>
      <c r="U1047" s="31">
        <f t="shared" ref="U1047" si="10210">AVERAGE(K1047,O1046)</f>
        <v>0.23850000000000002</v>
      </c>
      <c r="V1047" s="17">
        <f>Q1047*Q1046/'Advanced - Road'!$S$33</f>
        <v>97.789585430889147</v>
      </c>
      <c r="W1047" s="17">
        <f t="shared" ref="W1047" si="10211">W1046</f>
        <v>97.79162397818007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0.498</v>
      </c>
      <c r="I1048" s="32">
        <f>VLOOKUP($C1048,'Four Factors - Road'!$B:$O,8,FALSE)</f>
        <v>0.26500000000000001</v>
      </c>
      <c r="J1048" s="32">
        <f>VLOOKUP($C1048,'Four Factors - Road'!$B:$O,9,FALSE)/100</f>
        <v>0.14199999999999999</v>
      </c>
      <c r="K1048" s="32">
        <f>VLOOKUP($C1048,'Four Factors - Road'!$B:$O,10,FALSE)/100</f>
        <v>0.27699999999999997</v>
      </c>
      <c r="L1048" s="32">
        <f>VLOOKUP($C1048,'Four Factors - Road'!$B:$O,11,FALSE)/100</f>
        <v>0.53</v>
      </c>
      <c r="M1048" s="32">
        <f>VLOOKUP($C1048,'Four Factors - Road'!$B:$O,12,FALSE)</f>
        <v>0.27300000000000002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0.26100000000000001</v>
      </c>
      <c r="P1048" s="21">
        <f>VLOOKUP($C1048,'Advanced - Road'!B:T,18,FALSE)</f>
        <v>97.21</v>
      </c>
      <c r="Q1048" s="21">
        <f>(P1048+'Advanced - Road'!$S$33)/2</f>
        <v>97.99490467111535</v>
      </c>
      <c r="R1048" s="32">
        <f t="shared" ref="R1048" si="10215">AVERAGE(H1048,L1049)</f>
        <v>0.51649999999999996</v>
      </c>
      <c r="S1048" s="32">
        <f t="shared" ref="S1048" si="10216">AVERAGE(I1048,M1049)</f>
        <v>0.27100000000000002</v>
      </c>
      <c r="T1048" s="32">
        <f t="shared" ref="T1048" si="10217">AVERAGE(J1048,N1049)</f>
        <v>0.14250000000000002</v>
      </c>
      <c r="U1048" s="32">
        <f t="shared" ref="U1048" si="10218">AVERAGE(K1048,O1049)</f>
        <v>0.25449999999999995</v>
      </c>
      <c r="V1048" s="21">
        <f>Q1048*Q1049/'Advanced - Home'!$S$33</f>
        <v>98.805599790769591</v>
      </c>
      <c r="W1048" s="21">
        <f t="shared" ref="W1048" si="10219">AVERAGE(V1048:V1049)</f>
        <v>98.803540149249073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109</v>
      </c>
      <c r="Z1048" s="23">
        <f t="shared" ref="Z1048" si="10220">Y1049-Y1048</f>
        <v>1</v>
      </c>
      <c r="AA1048" s="23">
        <f t="shared" ref="AA1048" si="10221">Y1048+Y1049</f>
        <v>219</v>
      </c>
      <c r="AB1048" s="22">
        <f t="shared" ref="AB1048" si="10222">D1048-Z1048</f>
        <v>-1</v>
      </c>
      <c r="AC1048" s="22">
        <f t="shared" ref="AC1048" si="10223">AA1048-E1048</f>
        <v>219</v>
      </c>
      <c r="AD1048" s="22">
        <f t="shared" si="9643"/>
        <v>109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0.51800000000000002</v>
      </c>
      <c r="I1049" s="32">
        <f>VLOOKUP($C1049,'Four Factors - Home'!$B:$O,8,FALSE)</f>
        <v>0.26300000000000001</v>
      </c>
      <c r="J1049" s="32">
        <f>VLOOKUP($C1049,'Four Factors - Home'!$B:$O,9,FALSE)/100</f>
        <v>0.14499999999999999</v>
      </c>
      <c r="K1049" s="32">
        <f>VLOOKUP($C1049,'Four Factors - Home'!$B:$O,10,FALSE)/100</f>
        <v>0.26100000000000001</v>
      </c>
      <c r="L1049" s="32">
        <f>VLOOKUP($C1049,'Four Factors - Home'!$B:$O,11,FALSE)/100</f>
        <v>0.53500000000000003</v>
      </c>
      <c r="M1049" s="32">
        <f>VLOOKUP($C1049,'Four Factors - Home'!$B:$O,12,FALSE)</f>
        <v>0.27700000000000002</v>
      </c>
      <c r="N1049" s="32">
        <f>VLOOKUP($C1049,'Four Factors - Home'!$B:$O,13,FALSE)/100</f>
        <v>0.14300000000000002</v>
      </c>
      <c r="O1049" s="32">
        <f>VLOOKUP($C1049,'Four Factors - Home'!$B:$O,14,FALSE)/100</f>
        <v>0.23199999999999998</v>
      </c>
      <c r="P1049" s="21">
        <f>VLOOKUP($C1049,'Advanced - Home'!B:T,18,FALSE)</f>
        <v>100.41</v>
      </c>
      <c r="Q1049" s="21">
        <f>(P1049+'Advanced - Home'!$S$33)/2</f>
        <v>99.592845567206865</v>
      </c>
      <c r="R1049" s="32">
        <f t="shared" ref="R1049" si="10227">AVERAGE(H1049,L1048)</f>
        <v>0.52400000000000002</v>
      </c>
      <c r="S1049" s="32">
        <f t="shared" ref="S1049" si="10228">AVERAGE(I1049,M1048)</f>
        <v>0.26800000000000002</v>
      </c>
      <c r="T1049" s="32">
        <f t="shared" ref="T1049" si="10229">AVERAGE(J1049,N1048)</f>
        <v>0.14200000000000002</v>
      </c>
      <c r="U1049" s="32">
        <f t="shared" ref="U1049" si="10230">AVERAGE(K1049,O1048)</f>
        <v>0.26100000000000001</v>
      </c>
      <c r="V1049" s="21">
        <f>Q1049*Q1048/'Advanced - Road'!$S$33</f>
        <v>98.801480507728542</v>
      </c>
      <c r="W1049" s="21">
        <f t="shared" ref="W1049" si="10231">W1048</f>
        <v>98.803540149249073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110</v>
      </c>
      <c r="Z1049" s="23">
        <f t="shared" ref="Z1049" si="10232">-Z1048</f>
        <v>-1</v>
      </c>
      <c r="AA1049" s="23">
        <f t="shared" ref="AA1049" si="10233">AA1048</f>
        <v>219</v>
      </c>
      <c r="AB1049" s="22"/>
      <c r="AC1049" s="22"/>
      <c r="AD1049" s="22">
        <f t="shared" si="9643"/>
        <v>110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0.498</v>
      </c>
      <c r="I1050" s="31">
        <f>VLOOKUP($C1050,'Four Factors - Road'!$B:$O,8,FALSE)</f>
        <v>0.26500000000000001</v>
      </c>
      <c r="J1050" s="31">
        <f>VLOOKUP($C1050,'Four Factors - Road'!$B:$O,9,FALSE)/100</f>
        <v>0.14199999999999999</v>
      </c>
      <c r="K1050" s="31">
        <f>VLOOKUP($C1050,'Four Factors - Road'!$B:$O,10,FALSE)/100</f>
        <v>0.27699999999999997</v>
      </c>
      <c r="L1050" s="31">
        <f>VLOOKUP($C1050,'Four Factors - Road'!$B:$O,11,FALSE)/100</f>
        <v>0.53</v>
      </c>
      <c r="M1050" s="31">
        <f>VLOOKUP($C1050,'Four Factors - Road'!$B:$O,12,FALSE)</f>
        <v>0.27300000000000002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0.26100000000000001</v>
      </c>
      <c r="P1050" s="17">
        <f>VLOOKUP($C1050,'Advanced - Road'!B:T,18,FALSE)</f>
        <v>97.21</v>
      </c>
      <c r="Q1050" s="17">
        <f>(P1050+'Advanced - Road'!$S$33)/2</f>
        <v>97.99490467111535</v>
      </c>
      <c r="R1050" s="31">
        <f t="shared" ref="R1050" si="10235">AVERAGE(H1050,L1051)</f>
        <v>0.4945</v>
      </c>
      <c r="S1050" s="31">
        <f t="shared" ref="S1050" si="10236">AVERAGE(I1050,M1051)</f>
        <v>0.3095</v>
      </c>
      <c r="T1050" s="31">
        <f t="shared" ref="T1050" si="10237">AVERAGE(J1050,N1051)</f>
        <v>0.14799999999999999</v>
      </c>
      <c r="U1050" s="31">
        <f t="shared" ref="U1050" si="10238">AVERAGE(K1050,O1051)</f>
        <v>0.2445</v>
      </c>
      <c r="V1050" s="17">
        <f>Q1050*Q1051/'Advanced - Home'!$S$33</f>
        <v>96.494017606312966</v>
      </c>
      <c r="W1050" s="17">
        <f t="shared" ref="W1050" si="10239">AVERAGE(V1050:V1051)</f>
        <v>96.492006150630658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3</v>
      </c>
      <c r="AA1050" s="19">
        <f t="shared" ref="AA1050" si="10241">Y1050+Y1051</f>
        <v>209</v>
      </c>
      <c r="AB1050" s="4">
        <f t="shared" ref="AB1050" si="10242">D1050-Z1050</f>
        <v>-3</v>
      </c>
      <c r="AC1050" s="4">
        <f t="shared" ref="AC1050" si="10243">AA1050-E1050</f>
        <v>209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0.47299999999999998</v>
      </c>
      <c r="I1051" s="31">
        <f>VLOOKUP($C1051,'Four Factors - Home'!$B:$O,8,FALSE)</f>
        <v>0.30299999999999999</v>
      </c>
      <c r="J1051" s="31">
        <f>VLOOKUP($C1051,'Four Factors - Home'!$B:$O,9,FALSE)/100</f>
        <v>0.14000000000000001</v>
      </c>
      <c r="K1051" s="31">
        <f>VLOOKUP($C1051,'Four Factors - Home'!$B:$O,10,FALSE)/100</f>
        <v>0.26500000000000001</v>
      </c>
      <c r="L1051" s="31">
        <f>VLOOKUP($C1051,'Four Factors - Home'!$B:$O,11,FALSE)/100</f>
        <v>0.49099999999999999</v>
      </c>
      <c r="M1051" s="31">
        <f>VLOOKUP($C1051,'Four Factors - Home'!$B:$O,12,FALSE)</f>
        <v>0.35399999999999998</v>
      </c>
      <c r="N1051" s="31">
        <f>VLOOKUP($C1051,'Four Factors - Home'!$B:$O,13,FALSE)/100</f>
        <v>0.154</v>
      </c>
      <c r="O1051" s="31">
        <f>VLOOKUP($C1051,'Four Factors - Home'!$B:$O,14,FALSE)/100</f>
        <v>0.21199999999999999</v>
      </c>
      <c r="P1051" s="17">
        <f>VLOOKUP($C1051,'Advanced - Home'!B:T,18,FALSE)</f>
        <v>95.75</v>
      </c>
      <c r="Q1051" s="17">
        <f>(P1051+'Advanced - Home'!$S$33)/2</f>
        <v>97.262845567206853</v>
      </c>
      <c r="R1051" s="31">
        <f t="shared" ref="R1051" si="10247">AVERAGE(H1051,L1050)</f>
        <v>0.50150000000000006</v>
      </c>
      <c r="S1051" s="31">
        <f t="shared" ref="S1051" si="10248">AVERAGE(I1051,M1050)</f>
        <v>0.28800000000000003</v>
      </c>
      <c r="T1051" s="31">
        <f t="shared" ref="T1051" si="10249">AVERAGE(J1051,N1050)</f>
        <v>0.13950000000000001</v>
      </c>
      <c r="U1051" s="31">
        <f t="shared" ref="U1051" si="10250">AVERAGE(K1051,O1050)</f>
        <v>0.26300000000000001</v>
      </c>
      <c r="V1051" s="17">
        <f>Q1051*Q1050/'Advanced - Road'!$S$33</f>
        <v>96.489994694948336</v>
      </c>
      <c r="W1051" s="17">
        <f t="shared" ref="W1051" si="10251">W1050</f>
        <v>96.492006150630658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106</v>
      </c>
      <c r="Z1051" s="19">
        <f t="shared" ref="Z1051" si="10252">-Z1050</f>
        <v>-3</v>
      </c>
      <c r="AA1051" s="19">
        <f t="shared" ref="AA1051" si="10253">AA1050</f>
        <v>209</v>
      </c>
      <c r="AB1051" s="4"/>
      <c r="AC1051" s="4"/>
      <c r="AD1051" s="4">
        <f t="shared" si="9643"/>
        <v>106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0.498</v>
      </c>
      <c r="I1052" s="32">
        <f>VLOOKUP($C1052,'Four Factors - Road'!$B:$O,8,FALSE)</f>
        <v>0.26500000000000001</v>
      </c>
      <c r="J1052" s="32">
        <f>VLOOKUP($C1052,'Four Factors - Road'!$B:$O,9,FALSE)/100</f>
        <v>0.14199999999999999</v>
      </c>
      <c r="K1052" s="32">
        <f>VLOOKUP($C1052,'Four Factors - Road'!$B:$O,10,FALSE)/100</f>
        <v>0.27699999999999997</v>
      </c>
      <c r="L1052" s="32">
        <f>VLOOKUP($C1052,'Four Factors - Road'!$B:$O,11,FALSE)/100</f>
        <v>0.53</v>
      </c>
      <c r="M1052" s="32">
        <f>VLOOKUP($C1052,'Four Factors - Road'!$B:$O,12,FALSE)</f>
        <v>0.27300000000000002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0.26100000000000001</v>
      </c>
      <c r="P1052" s="21">
        <f>VLOOKUP($C1052,'Advanced - Road'!B:T,18,FALSE)</f>
        <v>97.21</v>
      </c>
      <c r="Q1052" s="21">
        <f>(P1052+'Advanced - Road'!$S$33)/2</f>
        <v>97.99490467111535</v>
      </c>
      <c r="R1052" s="32">
        <f t="shared" ref="R1052" si="10255">AVERAGE(H1052,L1053)</f>
        <v>0.4945</v>
      </c>
      <c r="S1052" s="32">
        <f t="shared" ref="S1052" si="10256">AVERAGE(I1052,M1053)</f>
        <v>0.26500000000000001</v>
      </c>
      <c r="T1052" s="32">
        <f t="shared" ref="T1052" si="10257">AVERAGE(J1052,N1053)</f>
        <v>0.13800000000000001</v>
      </c>
      <c r="U1052" s="32">
        <f t="shared" ref="U1052" si="10258">AVERAGE(K1052,O1053)</f>
        <v>0.2515</v>
      </c>
      <c r="V1052" s="21">
        <f>Q1052*Q1053/'Advanced - Home'!$S$33</f>
        <v>97.600203930634493</v>
      </c>
      <c r="W1052" s="21">
        <f t="shared" ref="W1052" si="10259">AVERAGE(V1052:V1053)</f>
        <v>97.598169416063939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105</v>
      </c>
      <c r="Z1052" s="23">
        <f t="shared" ref="Z1052" si="10260">Y1053-Y1052</f>
        <v>5</v>
      </c>
      <c r="AA1052" s="23">
        <f t="shared" ref="AA1052" si="10261">Y1052+Y1053</f>
        <v>215</v>
      </c>
      <c r="AB1052" s="22">
        <f t="shared" ref="AB1052" si="10262">D1052-Z1052</f>
        <v>-5</v>
      </c>
      <c r="AC1052" s="22">
        <f t="shared" ref="AC1052" si="10263">AA1052-E1052</f>
        <v>215</v>
      </c>
      <c r="AD1052" s="22">
        <f t="shared" si="9643"/>
        <v>105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0.53700000000000003</v>
      </c>
      <c r="I1053" s="32">
        <f>VLOOKUP($C1053,'Four Factors - Home'!$B:$O,8,FALSE)</f>
        <v>0.27100000000000002</v>
      </c>
      <c r="J1053" s="32">
        <f>VLOOKUP($C1053,'Four Factors - Home'!$B:$O,9,FALSE)/100</f>
        <v>0.13800000000000001</v>
      </c>
      <c r="K1053" s="32">
        <f>VLOOKUP($C1053,'Four Factors - Home'!$B:$O,10,FALSE)/100</f>
        <v>0.22699999999999998</v>
      </c>
      <c r="L1053" s="32">
        <f>VLOOKUP($C1053,'Four Factors - Home'!$B:$O,11,FALSE)/100</f>
        <v>0.49099999999999999</v>
      </c>
      <c r="M1053" s="32">
        <f>VLOOKUP($C1053,'Four Factors - Home'!$B:$O,12,FALSE)</f>
        <v>0.26500000000000001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0.22600000000000001</v>
      </c>
      <c r="P1053" s="21">
        <f>VLOOKUP($C1053,'Advanced - Home'!B:T,18,FALSE)</f>
        <v>97.98</v>
      </c>
      <c r="Q1053" s="21">
        <f>(P1053+'Advanced - Home'!$S$33)/2</f>
        <v>98.377845567206862</v>
      </c>
      <c r="R1053" s="32">
        <f t="shared" ref="R1053" si="10267">AVERAGE(H1053,L1052)</f>
        <v>0.53350000000000009</v>
      </c>
      <c r="S1053" s="32">
        <f t="shared" ref="S1053" si="10268">AVERAGE(I1053,M1052)</f>
        <v>0.27200000000000002</v>
      </c>
      <c r="T1053" s="32">
        <f t="shared" ref="T1053" si="10269">AVERAGE(J1053,N1052)</f>
        <v>0.13850000000000001</v>
      </c>
      <c r="U1053" s="32">
        <f t="shared" ref="U1053" si="10270">AVERAGE(K1053,O1052)</f>
        <v>0.24399999999999999</v>
      </c>
      <c r="V1053" s="21">
        <f>Q1053*Q1052/'Advanced - Road'!$S$33</f>
        <v>97.596134901493386</v>
      </c>
      <c r="W1053" s="21">
        <f t="shared" ref="W1053" si="10271">W1052</f>
        <v>97.598169416063939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110</v>
      </c>
      <c r="Z1053" s="23">
        <f t="shared" ref="Z1053" si="10272">-Z1052</f>
        <v>-5</v>
      </c>
      <c r="AA1053" s="23">
        <f t="shared" ref="AA1053" si="10273">AA1052</f>
        <v>215</v>
      </c>
      <c r="AB1053" s="22"/>
      <c r="AC1053" s="22"/>
      <c r="AD1053" s="22">
        <f t="shared" si="9643"/>
        <v>110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0.498</v>
      </c>
      <c r="I1054" s="31">
        <f>VLOOKUP($C1054,'Four Factors - Road'!$B:$O,8,FALSE)</f>
        <v>0.26500000000000001</v>
      </c>
      <c r="J1054" s="31">
        <f>VLOOKUP($C1054,'Four Factors - Road'!$B:$O,9,FALSE)/100</f>
        <v>0.14199999999999999</v>
      </c>
      <c r="K1054" s="31">
        <f>VLOOKUP($C1054,'Four Factors - Road'!$B:$O,10,FALSE)/100</f>
        <v>0.27699999999999997</v>
      </c>
      <c r="L1054" s="31">
        <f>VLOOKUP($C1054,'Four Factors - Road'!$B:$O,11,FALSE)/100</f>
        <v>0.53</v>
      </c>
      <c r="M1054" s="31">
        <f>VLOOKUP($C1054,'Four Factors - Road'!$B:$O,12,FALSE)</f>
        <v>0.27300000000000002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0.26100000000000001</v>
      </c>
      <c r="P1054" s="17">
        <f>VLOOKUP($C1054,'Advanced - Road'!B:T,18,FALSE)</f>
        <v>97.21</v>
      </c>
      <c r="Q1054" s="17">
        <f>(P1054+'Advanced - Road'!$S$33)/2</f>
        <v>97.99490467111535</v>
      </c>
      <c r="R1054" s="31">
        <f t="shared" ref="R1054" si="10275">AVERAGE(H1054,L1055)</f>
        <v>0.50950000000000006</v>
      </c>
      <c r="S1054" s="31">
        <f t="shared" ref="S1054" si="10276">AVERAGE(I1054,M1055)</f>
        <v>0.28100000000000003</v>
      </c>
      <c r="T1054" s="31">
        <f t="shared" ref="T1054" si="10277">AVERAGE(J1054,N1055)</f>
        <v>0.1525</v>
      </c>
      <c r="U1054" s="31">
        <f t="shared" ref="U1054" si="10278">AVERAGE(K1054,O1055)</f>
        <v>0.25549999999999995</v>
      </c>
      <c r="V1054" s="17">
        <f>Q1054*Q1055/'Advanced - Home'!$S$33</f>
        <v>97.595243453843807</v>
      </c>
      <c r="W1054" s="17">
        <f t="shared" ref="W1054" si="10279">AVERAGE(V1054:V1055)</f>
        <v>97.593209042676335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4</v>
      </c>
      <c r="AA1054" s="19">
        <f t="shared" ref="AA1054" si="10282">Y1054+Y1055</f>
        <v>216</v>
      </c>
      <c r="AB1054" s="4">
        <f t="shared" ref="AB1054" si="10283">D1054-Z1054</f>
        <v>-4</v>
      </c>
      <c r="AC1054" s="4">
        <f t="shared" ref="AC1054" si="10284">AA1054-E1054</f>
        <v>216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0.53400000000000003</v>
      </c>
      <c r="I1055" s="31">
        <f>VLOOKUP($C1055,'Four Factors - Home'!$B:$O,8,FALSE)</f>
        <v>0.30099999999999999</v>
      </c>
      <c r="J1055" s="31">
        <f>VLOOKUP($C1055,'Four Factors - Home'!$B:$O,9,FALSE)/100</f>
        <v>0.14199999999999999</v>
      </c>
      <c r="K1055" s="31">
        <f>VLOOKUP($C1055,'Four Factors - Home'!$B:$O,10,FALSE)/100</f>
        <v>0.214</v>
      </c>
      <c r="L1055" s="31">
        <f>VLOOKUP($C1055,'Four Factors - Home'!$B:$O,11,FALSE)/100</f>
        <v>0.52100000000000002</v>
      </c>
      <c r="M1055" s="31">
        <f>VLOOKUP($C1055,'Four Factors - Home'!$B:$O,12,FALSE)</f>
        <v>0.29699999999999999</v>
      </c>
      <c r="N1055" s="31">
        <f>VLOOKUP($C1055,'Four Factors - Home'!$B:$O,13,FALSE)/100</f>
        <v>0.16300000000000001</v>
      </c>
      <c r="O1055" s="31">
        <f>VLOOKUP($C1055,'Four Factors - Home'!$B:$O,14,FALSE)/100</f>
        <v>0.23399999999999999</v>
      </c>
      <c r="P1055" s="17">
        <f>VLOOKUP($C1055,'Advanced - Home'!B:T,18,FALSE)</f>
        <v>97.97</v>
      </c>
      <c r="Q1055" s="17">
        <f>(P1055+'Advanced - Home'!$S$33)/2</f>
        <v>98.372845567206866</v>
      </c>
      <c r="R1055" s="31">
        <f t="shared" ref="R1055" si="10289">AVERAGE(H1055,L1054)</f>
        <v>0.53200000000000003</v>
      </c>
      <c r="S1055" s="31">
        <f t="shared" ref="S1055" si="10290">AVERAGE(I1055,M1054)</f>
        <v>0.28700000000000003</v>
      </c>
      <c r="T1055" s="31">
        <f t="shared" ref="T1055" si="10291">AVERAGE(J1055,N1054)</f>
        <v>0.14050000000000001</v>
      </c>
      <c r="U1055" s="31">
        <f t="shared" ref="U1055" si="10292">AVERAGE(K1055,O1054)</f>
        <v>0.23749999999999999</v>
      </c>
      <c r="V1055" s="17">
        <f>Q1055*Q1054/'Advanced - Road'!$S$33</f>
        <v>97.591174631508878</v>
      </c>
      <c r="W1055" s="17">
        <f t="shared" ref="W1055" si="10293">W1054</f>
        <v>97.593209042676335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110</v>
      </c>
      <c r="Z1055" s="19">
        <f t="shared" ref="Z1055" si="10294">-Z1054</f>
        <v>-4</v>
      </c>
      <c r="AA1055" s="19">
        <f t="shared" ref="AA1055" si="10295">AA1054</f>
        <v>216</v>
      </c>
      <c r="AB1055" s="4"/>
      <c r="AC1055" s="4"/>
      <c r="AD1055" s="4">
        <f t="shared" si="10285"/>
        <v>110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0.498</v>
      </c>
      <c r="I1056" s="32">
        <f>VLOOKUP($C1056,'Four Factors - Road'!$B:$O,8,FALSE)</f>
        <v>0.26500000000000001</v>
      </c>
      <c r="J1056" s="32">
        <f>VLOOKUP($C1056,'Four Factors - Road'!$B:$O,9,FALSE)/100</f>
        <v>0.14199999999999999</v>
      </c>
      <c r="K1056" s="32">
        <f>VLOOKUP($C1056,'Four Factors - Road'!$B:$O,10,FALSE)/100</f>
        <v>0.27699999999999997</v>
      </c>
      <c r="L1056" s="32">
        <f>VLOOKUP($C1056,'Four Factors - Road'!$B:$O,11,FALSE)/100</f>
        <v>0.53</v>
      </c>
      <c r="M1056" s="32">
        <f>VLOOKUP($C1056,'Four Factors - Road'!$B:$O,12,FALSE)</f>
        <v>0.27300000000000002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0.26100000000000001</v>
      </c>
      <c r="P1056" s="21">
        <f>VLOOKUP($C1056,'Advanced - Road'!B:T,18,FALSE)</f>
        <v>97.21</v>
      </c>
      <c r="Q1056" s="21">
        <f>(P1056+'Advanced - Road'!$S$33)/2</f>
        <v>97.99490467111535</v>
      </c>
      <c r="R1056" s="32">
        <f t="shared" ref="R1056" si="10297">AVERAGE(H1056,L1057)</f>
        <v>0.51200000000000001</v>
      </c>
      <c r="S1056" s="32">
        <f t="shared" ref="S1056" si="10298">AVERAGE(I1056,M1057)</f>
        <v>0.26850000000000002</v>
      </c>
      <c r="T1056" s="32">
        <f t="shared" ref="T1056" si="10299">AVERAGE(J1056,N1057)</f>
        <v>0.14699999999999999</v>
      </c>
      <c r="U1056" s="32">
        <f t="shared" ref="U1056" si="10300">AVERAGE(K1056,O1057)</f>
        <v>0.247</v>
      </c>
      <c r="V1056" s="21">
        <f>Q1056*Q1057/'Advanced - Home'!$S$33</f>
        <v>97.019828146124993</v>
      </c>
      <c r="W1056" s="21">
        <f t="shared" ref="W1056" si="10301">AVERAGE(V1056:V1057)</f>
        <v>97.017805729715533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0.29299999999999998</v>
      </c>
      <c r="J1057" s="32">
        <f>VLOOKUP($C1057,'Four Factors - Home'!$B:$O,9,FALSE)/100</f>
        <v>0.14899999999999999</v>
      </c>
      <c r="K1057" s="32">
        <f>VLOOKUP($C1057,'Four Factors - Home'!$B:$O,10,FALSE)/100</f>
        <v>0.27100000000000002</v>
      </c>
      <c r="L1057" s="32">
        <f>VLOOKUP($C1057,'Four Factors - Home'!$B:$O,11,FALSE)/100</f>
        <v>0.52600000000000002</v>
      </c>
      <c r="M1057" s="32">
        <f>VLOOKUP($C1057,'Four Factors - Home'!$B:$O,12,FALSE)</f>
        <v>0.27200000000000002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96.81</v>
      </c>
      <c r="Q1057" s="21">
        <f>(P1057+'Advanced - Home'!$S$33)/2</f>
        <v>97.792845567206854</v>
      </c>
      <c r="R1057" s="32">
        <f t="shared" ref="R1057" si="10309">AVERAGE(H1057,L1056)</f>
        <v>0.52700000000000002</v>
      </c>
      <c r="S1057" s="32">
        <f t="shared" ref="S1057" si="10310">AVERAGE(I1057,M1056)</f>
        <v>0.28300000000000003</v>
      </c>
      <c r="T1057" s="32">
        <f t="shared" ref="T1057" si="10311">AVERAGE(J1057,N1056)</f>
        <v>0.14400000000000002</v>
      </c>
      <c r="U1057" s="32">
        <f t="shared" ref="U1057" si="10312">AVERAGE(K1057,O1056)</f>
        <v>0.26600000000000001</v>
      </c>
      <c r="V1057" s="21">
        <f>Q1057*Q1056/'Advanced - Road'!$S$33</f>
        <v>97.015783313306073</v>
      </c>
      <c r="W1057" s="21">
        <f t="shared" ref="W1057" si="10313">W1056</f>
        <v>97.017805729715533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0.498</v>
      </c>
      <c r="I1058" s="31">
        <f>VLOOKUP($C1058,'Four Factors - Road'!$B:$O,8,FALSE)</f>
        <v>0.26500000000000001</v>
      </c>
      <c r="J1058" s="31">
        <f>VLOOKUP($C1058,'Four Factors - Road'!$B:$O,9,FALSE)/100</f>
        <v>0.14199999999999999</v>
      </c>
      <c r="K1058" s="31">
        <f>VLOOKUP($C1058,'Four Factors - Road'!$B:$O,10,FALSE)/100</f>
        <v>0.27699999999999997</v>
      </c>
      <c r="L1058" s="31">
        <f>VLOOKUP($C1058,'Four Factors - Road'!$B:$O,11,FALSE)/100</f>
        <v>0.53</v>
      </c>
      <c r="M1058" s="31">
        <f>VLOOKUP($C1058,'Four Factors - Road'!$B:$O,12,FALSE)</f>
        <v>0.27300000000000002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0.26100000000000001</v>
      </c>
      <c r="P1058" s="17">
        <f>VLOOKUP($C1058,'Advanced - Road'!B:T,18,FALSE)</f>
        <v>97.21</v>
      </c>
      <c r="Q1058" s="17">
        <f>(P1058+'Advanced - Road'!$S$33)/2</f>
        <v>97.99490467111535</v>
      </c>
      <c r="R1058" s="31">
        <f t="shared" ref="R1058" si="10317">AVERAGE(H1058,L1059)</f>
        <v>0.5</v>
      </c>
      <c r="S1058" s="31">
        <f t="shared" ref="S1058" si="10318">AVERAGE(I1058,M1059)</f>
        <v>0.2555</v>
      </c>
      <c r="T1058" s="31">
        <f t="shared" ref="T1058" si="10319">AVERAGE(J1058,N1059)</f>
        <v>0.13750000000000001</v>
      </c>
      <c r="U1058" s="31">
        <f t="shared" ref="U1058" si="10320">AVERAGE(K1058,O1059)</f>
        <v>0.2495</v>
      </c>
      <c r="V1058" s="17">
        <f>Q1058*Q1059/'Advanced - Home'!$S$33</f>
        <v>98.865125512257748</v>
      </c>
      <c r="W1058" s="17">
        <f t="shared" ref="W1058" si="10321">AVERAGE(V1058:V1059)</f>
        <v>98.863064629900194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106</v>
      </c>
      <c r="Z1058" s="19">
        <f t="shared" ref="Z1058" si="10322">Y1059-Y1058</f>
        <v>3</v>
      </c>
      <c r="AA1058" s="19">
        <f t="shared" ref="AA1058" si="10323">Y1058+Y1059</f>
        <v>215</v>
      </c>
      <c r="AB1058" s="4">
        <f t="shared" ref="AB1058" si="10324">D1058-Z1058</f>
        <v>-3</v>
      </c>
      <c r="AC1058" s="4">
        <f t="shared" ref="AC1058" si="10325">AA1058-E1058</f>
        <v>215</v>
      </c>
      <c r="AD1058" s="4">
        <f t="shared" si="10285"/>
        <v>106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0.50900000000000001</v>
      </c>
      <c r="I1059" s="31">
        <f>VLOOKUP($C1059,'Four Factors - Home'!$B:$O,8,FALSE)</f>
        <v>0.26100000000000001</v>
      </c>
      <c r="J1059" s="31">
        <f>VLOOKUP($C1059,'Four Factors - Home'!$B:$O,9,FALSE)/100</f>
        <v>0.12300000000000001</v>
      </c>
      <c r="K1059" s="31">
        <f>VLOOKUP($C1059,'Four Factors - Home'!$B:$O,10,FALSE)/100</f>
        <v>0.184</v>
      </c>
      <c r="L1059" s="31">
        <f>VLOOKUP($C1059,'Four Factors - Home'!$B:$O,11,FALSE)/100</f>
        <v>0.502</v>
      </c>
      <c r="M1059" s="31">
        <f>VLOOKUP($C1059,'Four Factors - Home'!$B:$O,12,FALSE)</f>
        <v>0.246</v>
      </c>
      <c r="N1059" s="31">
        <f>VLOOKUP($C1059,'Four Factors - Home'!$B:$O,13,FALSE)/100</f>
        <v>0.13300000000000001</v>
      </c>
      <c r="O1059" s="31">
        <f>VLOOKUP($C1059,'Four Factors - Home'!$B:$O,14,FALSE)/100</f>
        <v>0.222</v>
      </c>
      <c r="P1059" s="17">
        <f>VLOOKUP($C1059,'Advanced - Home'!B:T,18,FALSE)</f>
        <v>100.53</v>
      </c>
      <c r="Q1059" s="17">
        <f>(P1059+'Advanced - Home'!$S$33)/2</f>
        <v>99.652845567206867</v>
      </c>
      <c r="R1059" s="31">
        <f t="shared" ref="R1059" si="10329">AVERAGE(H1059,L1058)</f>
        <v>0.51950000000000007</v>
      </c>
      <c r="S1059" s="31">
        <f t="shared" ref="S1059" si="10330">AVERAGE(I1059,M1058)</f>
        <v>0.26700000000000002</v>
      </c>
      <c r="T1059" s="31">
        <f t="shared" ref="T1059" si="10331">AVERAGE(J1059,N1058)</f>
        <v>0.13100000000000001</v>
      </c>
      <c r="U1059" s="31">
        <f t="shared" ref="U1059" si="10332">AVERAGE(K1059,O1058)</f>
        <v>0.2225</v>
      </c>
      <c r="V1059" s="17">
        <f>Q1059*Q1058/'Advanced - Road'!$S$33</f>
        <v>98.86100374754264</v>
      </c>
      <c r="W1059" s="17">
        <f t="shared" ref="W1059" si="10333">W1058</f>
        <v>98.863064629900194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109</v>
      </c>
      <c r="Z1059" s="19">
        <f t="shared" ref="Z1059" si="10334">-Z1058</f>
        <v>-3</v>
      </c>
      <c r="AA1059" s="19">
        <f t="shared" ref="AA1059" si="10335">AA1058</f>
        <v>215</v>
      </c>
      <c r="AB1059" s="4"/>
      <c r="AC1059" s="4"/>
      <c r="AD1059" s="4">
        <f t="shared" si="10285"/>
        <v>109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0.498</v>
      </c>
      <c r="I1060" s="32">
        <f>VLOOKUP($C1060,'Four Factors - Road'!$B:$O,8,FALSE)</f>
        <v>0.26500000000000001</v>
      </c>
      <c r="J1060" s="32">
        <f>VLOOKUP($C1060,'Four Factors - Road'!$B:$O,9,FALSE)/100</f>
        <v>0.14199999999999999</v>
      </c>
      <c r="K1060" s="32">
        <f>VLOOKUP($C1060,'Four Factors - Road'!$B:$O,10,FALSE)/100</f>
        <v>0.27699999999999997</v>
      </c>
      <c r="L1060" s="32">
        <f>VLOOKUP($C1060,'Four Factors - Road'!$B:$O,11,FALSE)/100</f>
        <v>0.53</v>
      </c>
      <c r="M1060" s="32">
        <f>VLOOKUP($C1060,'Four Factors - Road'!$B:$O,12,FALSE)</f>
        <v>0.27300000000000002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0.26100000000000001</v>
      </c>
      <c r="P1060" s="21">
        <f>VLOOKUP($C1060,'Advanced - Road'!B:T,18,FALSE)</f>
        <v>97.21</v>
      </c>
      <c r="Q1060" s="21">
        <f>(P1060+'Advanced - Road'!$S$33)/2</f>
        <v>97.99490467111535</v>
      </c>
      <c r="R1060" s="32">
        <f t="shared" ref="R1060" si="10337">AVERAGE(H1060,L1061)</f>
        <v>0.502</v>
      </c>
      <c r="S1060" s="32">
        <f t="shared" ref="S1060" si="10338">AVERAGE(I1060,M1061)</f>
        <v>0.26500000000000001</v>
      </c>
      <c r="T1060" s="32">
        <f t="shared" ref="T1060" si="10339">AVERAGE(J1060,N1061)</f>
        <v>0.13600000000000001</v>
      </c>
      <c r="U1060" s="32">
        <f t="shared" ref="U1060" si="10340">AVERAGE(K1060,O1061)</f>
        <v>0.27299999999999996</v>
      </c>
      <c r="V1060" s="21">
        <f>Q1060*Q1061/'Advanced - Home'!$S$33</f>
        <v>97.674611082494664</v>
      </c>
      <c r="W1060" s="21">
        <f t="shared" ref="W1060" si="10341">AVERAGE(V1060:V1061)</f>
        <v>97.672575016877829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2</v>
      </c>
      <c r="AA1060" s="23">
        <f t="shared" ref="AA1060" si="10343">Y1060+Y1061</f>
        <v>216</v>
      </c>
      <c r="AB1060" s="22">
        <f t="shared" ref="AB1060" si="10344">D1060-Z1060</f>
        <v>-2</v>
      </c>
      <c r="AC1060" s="22">
        <f t="shared" ref="AC1060" si="10345">AA1060-E1060</f>
        <v>216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0.51700000000000002</v>
      </c>
      <c r="I1061" s="32">
        <f>VLOOKUP($C1061,'Four Factors - Home'!$B:$O,8,FALSE)</f>
        <v>0.23</v>
      </c>
      <c r="J1061" s="32">
        <f>VLOOKUP($C1061,'Four Factors - Home'!$B:$O,9,FALSE)/100</f>
        <v>0.14300000000000002</v>
      </c>
      <c r="K1061" s="32">
        <f>VLOOKUP($C1061,'Four Factors - Home'!$B:$O,10,FALSE)/100</f>
        <v>0.26700000000000002</v>
      </c>
      <c r="L1061" s="32">
        <f>VLOOKUP($C1061,'Four Factors - Home'!$B:$O,11,FALSE)/100</f>
        <v>0.50600000000000001</v>
      </c>
      <c r="M1061" s="32">
        <f>VLOOKUP($C1061,'Four Factors - Home'!$B:$O,12,FALSE)</f>
        <v>0.26500000000000001</v>
      </c>
      <c r="N1061" s="32">
        <f>VLOOKUP($C1061,'Four Factors - Home'!$B:$O,13,FALSE)/100</f>
        <v>0.13</v>
      </c>
      <c r="O1061" s="32">
        <f>VLOOKUP($C1061,'Four Factors - Home'!$B:$O,14,FALSE)/100</f>
        <v>0.26899999999999996</v>
      </c>
      <c r="P1061" s="21">
        <f>VLOOKUP($C1061,'Advanced - Home'!B:T,18,FALSE)</f>
        <v>98.13</v>
      </c>
      <c r="Q1061" s="21">
        <f>(P1061+'Advanced - Home'!$S$33)/2</f>
        <v>98.45284556720685</v>
      </c>
      <c r="R1061" s="32">
        <f t="shared" ref="R1061" si="10349">AVERAGE(H1061,L1060)</f>
        <v>0.52350000000000008</v>
      </c>
      <c r="S1061" s="32">
        <f t="shared" ref="S1061" si="10350">AVERAGE(I1061,M1060)</f>
        <v>0.2515</v>
      </c>
      <c r="T1061" s="32">
        <f t="shared" ref="T1061" si="10351">AVERAGE(J1061,N1060)</f>
        <v>0.14100000000000001</v>
      </c>
      <c r="U1061" s="32">
        <f t="shared" ref="U1061" si="10352">AVERAGE(K1061,O1060)</f>
        <v>0.26400000000000001</v>
      </c>
      <c r="V1061" s="21">
        <f>Q1061*Q1060/'Advanced - Road'!$S$33</f>
        <v>97.67053895126098</v>
      </c>
      <c r="W1061" s="21">
        <f t="shared" ref="W1061" si="10353">W1060</f>
        <v>97.672575016877829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109</v>
      </c>
      <c r="Z1061" s="23">
        <f t="shared" ref="Z1061" si="10354">-Z1060</f>
        <v>-2</v>
      </c>
      <c r="AA1061" s="23">
        <f t="shared" ref="AA1061" si="10355">AA1060</f>
        <v>216</v>
      </c>
      <c r="AB1061" s="22"/>
      <c r="AC1061" s="22"/>
      <c r="AD1061" s="22">
        <f t="shared" si="10285"/>
        <v>109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0.498</v>
      </c>
      <c r="I1062" s="31">
        <f>VLOOKUP($C1062,'Four Factors - Road'!$B:$O,8,FALSE)</f>
        <v>0.26500000000000001</v>
      </c>
      <c r="J1062" s="31">
        <f>VLOOKUP($C1062,'Four Factors - Road'!$B:$O,9,FALSE)/100</f>
        <v>0.14199999999999999</v>
      </c>
      <c r="K1062" s="31">
        <f>VLOOKUP($C1062,'Four Factors - Road'!$B:$O,10,FALSE)/100</f>
        <v>0.27699999999999997</v>
      </c>
      <c r="L1062" s="31">
        <f>VLOOKUP($C1062,'Four Factors - Road'!$B:$O,11,FALSE)/100</f>
        <v>0.53</v>
      </c>
      <c r="M1062" s="31">
        <f>VLOOKUP($C1062,'Four Factors - Road'!$B:$O,12,FALSE)</f>
        <v>0.27300000000000002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0.26100000000000001</v>
      </c>
      <c r="P1062" s="17">
        <f>VLOOKUP($C1062,'Advanced - Road'!B:T,18,FALSE)</f>
        <v>97.21</v>
      </c>
      <c r="Q1062" s="17">
        <f>(P1062+'Advanced - Road'!$S$33)/2</f>
        <v>97.99490467111535</v>
      </c>
      <c r="R1062" s="31">
        <f t="shared" ref="R1062" si="10357">AVERAGE(H1062,L1063)</f>
        <v>0.499</v>
      </c>
      <c r="S1062" s="31">
        <f t="shared" ref="S1062" si="10358">AVERAGE(I1062,M1063)</f>
        <v>0.26750000000000002</v>
      </c>
      <c r="T1062" s="31">
        <f t="shared" ref="T1062" si="10359">AVERAGE(J1062,N1063)</f>
        <v>0.13850000000000001</v>
      </c>
      <c r="U1062" s="31">
        <f t="shared" ref="U1062" si="10360">AVERAGE(K1062,O1063)</f>
        <v>0.25049999999999994</v>
      </c>
      <c r="V1062" s="17">
        <f>Q1062*Q1063/'Advanced - Home'!$S$33</f>
        <v>98.780797406816177</v>
      </c>
      <c r="W1062" s="17">
        <f t="shared" ref="W1062" si="10361">AVERAGE(V1062:V1063)</f>
        <v>98.778738282311082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0.52</v>
      </c>
      <c r="I1063" s="31">
        <f>VLOOKUP($C1063,'Four Factors - Home'!$B:$O,8,FALSE)</f>
        <v>0.30199999999999999</v>
      </c>
      <c r="J1063" s="31">
        <f>VLOOKUP($C1063,'Four Factors - Home'!$B:$O,9,FALSE)/100</f>
        <v>0.14599999999999999</v>
      </c>
      <c r="K1063" s="31">
        <f>VLOOKUP($C1063,'Four Factors - Home'!$B:$O,10,FALSE)/100</f>
        <v>0.27300000000000002</v>
      </c>
      <c r="L1063" s="31">
        <f>VLOOKUP($C1063,'Four Factors - Home'!$B:$O,11,FALSE)/100</f>
        <v>0.5</v>
      </c>
      <c r="M1063" s="31">
        <f>VLOOKUP($C1063,'Four Factors - Home'!$B:$O,12,FALSE)</f>
        <v>0.27</v>
      </c>
      <c r="N1063" s="31">
        <f>VLOOKUP($C1063,'Four Factors - Home'!$B:$O,13,FALSE)/100</f>
        <v>0.13500000000000001</v>
      </c>
      <c r="O1063" s="31">
        <f>VLOOKUP($C1063,'Four Factors - Home'!$B:$O,14,FALSE)/100</f>
        <v>0.22399999999999998</v>
      </c>
      <c r="P1063" s="17">
        <f>VLOOKUP($C1063,'Advanced - Home'!B:T,18,FALSE)</f>
        <v>100.36</v>
      </c>
      <c r="Q1063" s="17">
        <f>(P1063+'Advanced - Home'!$S$33)/2</f>
        <v>99.567845567206859</v>
      </c>
      <c r="R1063" s="31">
        <f t="shared" ref="R1063" si="10369">AVERAGE(H1063,L1062)</f>
        <v>0.52500000000000002</v>
      </c>
      <c r="S1063" s="31">
        <f t="shared" ref="S1063" si="10370">AVERAGE(I1063,M1062)</f>
        <v>0.28749999999999998</v>
      </c>
      <c r="T1063" s="31">
        <f t="shared" ref="T1063" si="10371">AVERAGE(J1063,N1062)</f>
        <v>0.14250000000000002</v>
      </c>
      <c r="U1063" s="31">
        <f t="shared" ref="U1063" si="10372">AVERAGE(K1063,O1062)</f>
        <v>0.26700000000000002</v>
      </c>
      <c r="V1063" s="17">
        <f>Q1063*Q1062/'Advanced - Road'!$S$33</f>
        <v>98.776679157806001</v>
      </c>
      <c r="W1063" s="17">
        <f t="shared" ref="W1063" si="10373">W1062</f>
        <v>98.778738282311082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0.498</v>
      </c>
      <c r="I1064" s="32">
        <f>VLOOKUP($C1064,'Four Factors - Road'!$B:$O,8,FALSE)</f>
        <v>0.26500000000000001</v>
      </c>
      <c r="J1064" s="32">
        <f>VLOOKUP($C1064,'Four Factors - Road'!$B:$O,9,FALSE)/100</f>
        <v>0.14199999999999999</v>
      </c>
      <c r="K1064" s="32">
        <f>VLOOKUP($C1064,'Four Factors - Road'!$B:$O,10,FALSE)/100</f>
        <v>0.27699999999999997</v>
      </c>
      <c r="L1064" s="32">
        <f>VLOOKUP($C1064,'Four Factors - Road'!$B:$O,11,FALSE)/100</f>
        <v>0.53</v>
      </c>
      <c r="M1064" s="32">
        <f>VLOOKUP($C1064,'Four Factors - Road'!$B:$O,12,FALSE)</f>
        <v>0.27300000000000002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0.26100000000000001</v>
      </c>
      <c r="P1064" s="21">
        <f>VLOOKUP($C1064,'Advanced - Road'!B:T,18,FALSE)</f>
        <v>97.21</v>
      </c>
      <c r="Q1064" s="21">
        <f>(P1064+'Advanced - Road'!$S$33)/2</f>
        <v>97.99490467111535</v>
      </c>
      <c r="R1064" s="32">
        <f t="shared" ref="R1064" si="10377">AVERAGE(H1064,L1065)</f>
        <v>0.503</v>
      </c>
      <c r="S1064" s="32">
        <f t="shared" ref="S1064" si="10378">AVERAGE(I1064,M1065)</f>
        <v>0.26750000000000002</v>
      </c>
      <c r="T1064" s="32">
        <f t="shared" ref="T1064" si="10379">AVERAGE(J1064,N1065)</f>
        <v>0.14000000000000001</v>
      </c>
      <c r="U1064" s="32">
        <f t="shared" ref="U1064" si="10380">AVERAGE(K1064,O1065)</f>
        <v>0.2525</v>
      </c>
      <c r="V1064" s="21">
        <f>Q1064*Q1065/'Advanced - Home'!$S$33</f>
        <v>97.436508196542079</v>
      </c>
      <c r="W1064" s="21">
        <f t="shared" ref="W1064" si="10381">AVERAGE(V1064:V1065)</f>
        <v>97.434477094273376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0</v>
      </c>
      <c r="AA1064" s="23">
        <f t="shared" ref="AA1064" si="10383">Y1064+Y1065</f>
        <v>212</v>
      </c>
      <c r="AB1064" s="22">
        <f t="shared" ref="AB1064" si="10384">D1064-Z1064</f>
        <v>0</v>
      </c>
      <c r="AC1064" s="22">
        <f t="shared" ref="AC1064" si="10385">AA1064-E1064</f>
        <v>212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0.47499999999999998</v>
      </c>
      <c r="I1065" s="32">
        <f>VLOOKUP($C1065,'Four Factors - Home'!$B:$O,8,FALSE)</f>
        <v>0.26700000000000002</v>
      </c>
      <c r="J1065" s="32">
        <f>VLOOKUP($C1065,'Four Factors - Home'!$B:$O,9,FALSE)/100</f>
        <v>0.13100000000000001</v>
      </c>
      <c r="K1065" s="32">
        <f>VLOOKUP($C1065,'Four Factors - Home'!$B:$O,10,FALSE)/100</f>
        <v>0.23199999999999998</v>
      </c>
      <c r="L1065" s="32">
        <f>VLOOKUP($C1065,'Four Factors - Home'!$B:$O,11,FALSE)/100</f>
        <v>0.50800000000000001</v>
      </c>
      <c r="M1065" s="32">
        <f>VLOOKUP($C1065,'Four Factors - Home'!$B:$O,12,FALSE)</f>
        <v>0.27</v>
      </c>
      <c r="N1065" s="32">
        <f>VLOOKUP($C1065,'Four Factors - Home'!$B:$O,13,FALSE)/100</f>
        <v>0.13800000000000001</v>
      </c>
      <c r="O1065" s="32">
        <f>VLOOKUP($C1065,'Four Factors - Home'!$B:$O,14,FALSE)/100</f>
        <v>0.22800000000000001</v>
      </c>
      <c r="P1065" s="21">
        <f>VLOOKUP($C1065,'Advanced - Home'!B:T,18,FALSE)</f>
        <v>97.65</v>
      </c>
      <c r="Q1065" s="21">
        <f>(P1065+'Advanced - Home'!$S$33)/2</f>
        <v>98.21284556720687</v>
      </c>
      <c r="R1065" s="32">
        <f t="shared" ref="R1065" si="10389">AVERAGE(H1065,L1064)</f>
        <v>0.50249999999999995</v>
      </c>
      <c r="S1065" s="32">
        <f t="shared" ref="S1065" si="10390">AVERAGE(I1065,M1064)</f>
        <v>0.27</v>
      </c>
      <c r="T1065" s="32">
        <f t="shared" ref="T1065" si="10391">AVERAGE(J1065,N1064)</f>
        <v>0.13500000000000001</v>
      </c>
      <c r="U1065" s="32">
        <f t="shared" ref="U1065" si="10392">AVERAGE(K1065,O1064)</f>
        <v>0.2465</v>
      </c>
      <c r="V1065" s="21">
        <f>Q1065*Q1064/'Advanced - Road'!$S$33</f>
        <v>97.432445992004659</v>
      </c>
      <c r="W1065" s="21">
        <f t="shared" ref="W1065" si="10393">W1064</f>
        <v>97.434477094273376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106</v>
      </c>
      <c r="Z1065" s="23">
        <f t="shared" ref="Z1065" si="10394">-Z1064</f>
        <v>0</v>
      </c>
      <c r="AA1065" s="23">
        <f t="shared" ref="AA1065" si="10395">AA1064</f>
        <v>212</v>
      </c>
      <c r="AB1065" s="22"/>
      <c r="AC1065" s="22"/>
      <c r="AD1065" s="22">
        <f t="shared" si="10285"/>
        <v>106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0.498</v>
      </c>
      <c r="I1066" s="31">
        <f>VLOOKUP($C1066,'Four Factors - Road'!$B:$O,8,FALSE)</f>
        <v>0.26500000000000001</v>
      </c>
      <c r="J1066" s="31">
        <f>VLOOKUP($C1066,'Four Factors - Road'!$B:$O,9,FALSE)/100</f>
        <v>0.14199999999999999</v>
      </c>
      <c r="K1066" s="31">
        <f>VLOOKUP($C1066,'Four Factors - Road'!$B:$O,10,FALSE)/100</f>
        <v>0.27699999999999997</v>
      </c>
      <c r="L1066" s="31">
        <f>VLOOKUP($C1066,'Four Factors - Road'!$B:$O,11,FALSE)/100</f>
        <v>0.53</v>
      </c>
      <c r="M1066" s="31">
        <f>VLOOKUP($C1066,'Four Factors - Road'!$B:$O,12,FALSE)</f>
        <v>0.27300000000000002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0.26100000000000001</v>
      </c>
      <c r="P1066" s="17">
        <f>VLOOKUP($C1066,'Advanced - Road'!B:T,18,FALSE)</f>
        <v>97.21</v>
      </c>
      <c r="Q1066" s="17">
        <f>(P1066+'Advanced - Road'!$S$33)/2</f>
        <v>97.99490467111535</v>
      </c>
      <c r="R1066" s="31">
        <f t="shared" ref="R1066" si="10397">AVERAGE(H1066,L1067)</f>
        <v>0.4955</v>
      </c>
      <c r="S1066" s="31">
        <f t="shared" ref="S1066" si="10398">AVERAGE(I1066,M1067)</f>
        <v>0.28800000000000003</v>
      </c>
      <c r="T1066" s="31">
        <f t="shared" ref="T1066" si="10399">AVERAGE(J1066,N1067)</f>
        <v>0.14250000000000002</v>
      </c>
      <c r="U1066" s="31">
        <f t="shared" ref="U1066" si="10400">AVERAGE(K1066,O1067)</f>
        <v>0.25449999999999995</v>
      </c>
      <c r="V1066" s="17">
        <f>Q1066*Q1067/'Advanced - Home'!$S$33</f>
        <v>98.944493140908605</v>
      </c>
      <c r="W1066" s="17">
        <f t="shared" ref="W1066" si="10401">AVERAGE(V1066:V1067)</f>
        <v>98.942430604101673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106</v>
      </c>
      <c r="Z1066" s="19">
        <f t="shared" ref="Z1066" si="10402">Y1067-Y1066</f>
        <v>1</v>
      </c>
      <c r="AA1066" s="19">
        <f t="shared" ref="AA1066" si="10403">Y1066+Y1067</f>
        <v>213</v>
      </c>
      <c r="AB1066" s="4">
        <f t="shared" ref="AB1066" si="10404">D1066-Z1066</f>
        <v>-1</v>
      </c>
      <c r="AC1066" s="4">
        <f t="shared" ref="AC1066" si="10405">AA1066-E1066</f>
        <v>213</v>
      </c>
      <c r="AD1066" s="4">
        <f t="shared" si="10285"/>
        <v>106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0.50900000000000001</v>
      </c>
      <c r="I1067" s="31">
        <f>VLOOKUP($C1067,'Four Factors - Home'!$B:$O,8,FALSE)</f>
        <v>0.26500000000000001</v>
      </c>
      <c r="J1067" s="31">
        <f>VLOOKUP($C1067,'Four Factors - Home'!$B:$O,9,FALSE)/100</f>
        <v>0.16500000000000001</v>
      </c>
      <c r="K1067" s="31">
        <f>VLOOKUP($C1067,'Four Factors - Home'!$B:$O,10,FALSE)/100</f>
        <v>0.217</v>
      </c>
      <c r="L1067" s="31">
        <f>VLOOKUP($C1067,'Four Factors - Home'!$B:$O,11,FALSE)/100</f>
        <v>0.49299999999999999</v>
      </c>
      <c r="M1067" s="31">
        <f>VLOOKUP($C1067,'Four Factors - Home'!$B:$O,12,FALSE)</f>
        <v>0.311</v>
      </c>
      <c r="N1067" s="31">
        <f>VLOOKUP($C1067,'Four Factors - Home'!$B:$O,13,FALSE)/100</f>
        <v>0.14300000000000002</v>
      </c>
      <c r="O1067" s="31">
        <f>VLOOKUP($C1067,'Four Factors - Home'!$B:$O,14,FALSE)/100</f>
        <v>0.23199999999999998</v>
      </c>
      <c r="P1067" s="17">
        <f>VLOOKUP($C1067,'Advanced - Home'!B:T,18,FALSE)</f>
        <v>100.69</v>
      </c>
      <c r="Q1067" s="17">
        <f>(P1067+'Advanced - Home'!$S$33)/2</f>
        <v>99.732845567206851</v>
      </c>
      <c r="R1067" s="31">
        <f t="shared" ref="R1067" si="10409">AVERAGE(H1067,L1066)</f>
        <v>0.51950000000000007</v>
      </c>
      <c r="S1067" s="31">
        <f t="shared" ref="S1067" si="10410">AVERAGE(I1067,M1066)</f>
        <v>0.26900000000000002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0.23899999999999999</v>
      </c>
      <c r="V1067" s="17">
        <f>Q1067*Q1066/'Advanced - Road'!$S$33</f>
        <v>98.940368067294727</v>
      </c>
      <c r="W1067" s="17">
        <f t="shared" ref="W1067" si="10413">W1066</f>
        <v>98.942430604101673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-1</v>
      </c>
      <c r="AA1067" s="19">
        <f t="shared" ref="AA1067" si="10415">AA1066</f>
        <v>213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0.498</v>
      </c>
      <c r="I1068" s="32">
        <f>VLOOKUP($C1068,'Four Factors - Road'!$B:$O,8,FALSE)</f>
        <v>0.26500000000000001</v>
      </c>
      <c r="J1068" s="32">
        <f>VLOOKUP($C1068,'Four Factors - Road'!$B:$O,9,FALSE)/100</f>
        <v>0.14199999999999999</v>
      </c>
      <c r="K1068" s="32">
        <f>VLOOKUP($C1068,'Four Factors - Road'!$B:$O,10,FALSE)/100</f>
        <v>0.27699999999999997</v>
      </c>
      <c r="L1068" s="32">
        <f>VLOOKUP($C1068,'Four Factors - Road'!$B:$O,11,FALSE)/100</f>
        <v>0.53</v>
      </c>
      <c r="M1068" s="32">
        <f>VLOOKUP($C1068,'Four Factors - Road'!$B:$O,12,FALSE)</f>
        <v>0.27300000000000002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0.26100000000000001</v>
      </c>
      <c r="P1068" s="21">
        <f>VLOOKUP($C1068,'Advanced - Road'!B:T,18,FALSE)</f>
        <v>97.21</v>
      </c>
      <c r="Q1068" s="21">
        <f>(P1068+'Advanced - Road'!$S$33)/2</f>
        <v>97.99490467111535</v>
      </c>
      <c r="R1068" s="32">
        <f t="shared" ref="R1068" si="10417">AVERAGE(H1068,L1069)</f>
        <v>0.50600000000000001</v>
      </c>
      <c r="S1068" s="32">
        <f t="shared" ref="S1068" si="10418">AVERAGE(I1068,M1069)</f>
        <v>0.30100000000000005</v>
      </c>
      <c r="T1068" s="32">
        <f t="shared" ref="T1068" si="10419">AVERAGE(J1068,N1069)</f>
        <v>0.14250000000000002</v>
      </c>
      <c r="U1068" s="32">
        <f t="shared" ref="U1068" si="10420">AVERAGE(K1068,O1069)</f>
        <v>0.249</v>
      </c>
      <c r="V1068" s="21">
        <f>Q1068*Q1069/'Advanced - Home'!$S$33</f>
        <v>99.96139088299789</v>
      </c>
      <c r="W1068" s="21">
        <f t="shared" ref="W1068" si="10421">AVERAGE(V1068:V1069)</f>
        <v>99.959307148558267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0.49700000000000005</v>
      </c>
      <c r="I1069" s="32">
        <f>VLOOKUP($C1069,'Four Factors - Home'!$B:$O,8,FALSE)</f>
        <v>0.29599999999999999</v>
      </c>
      <c r="J1069" s="32">
        <f>VLOOKUP($C1069,'Four Factors - Home'!$B:$O,9,FALSE)/100</f>
        <v>0.151</v>
      </c>
      <c r="K1069" s="32">
        <f>VLOOKUP($C1069,'Four Factors - Home'!$B:$O,10,FALSE)/100</f>
        <v>0.26500000000000001</v>
      </c>
      <c r="L1069" s="32">
        <f>VLOOKUP($C1069,'Four Factors - Home'!$B:$O,11,FALSE)/100</f>
        <v>0.51400000000000001</v>
      </c>
      <c r="M1069" s="32">
        <f>VLOOKUP($C1069,'Four Factors - Home'!$B:$O,12,FALSE)</f>
        <v>0.33700000000000002</v>
      </c>
      <c r="N1069" s="32">
        <f>VLOOKUP($C1069,'Four Factors - Home'!$B:$O,13,FALSE)/100</f>
        <v>0.14300000000000002</v>
      </c>
      <c r="O1069" s="32">
        <f>VLOOKUP($C1069,'Four Factors - Home'!$B:$O,14,FALSE)/100</f>
        <v>0.221</v>
      </c>
      <c r="P1069" s="21">
        <f>VLOOKUP($C1069,'Advanced - Home'!B:T,18,FALSE)</f>
        <v>102.74</v>
      </c>
      <c r="Q1069" s="21">
        <f>(P1069+'Advanced - Home'!$S$33)/2</f>
        <v>100.75784556720686</v>
      </c>
      <c r="R1069" s="32">
        <f t="shared" ref="R1069" si="10429">AVERAGE(H1069,L1068)</f>
        <v>0.51350000000000007</v>
      </c>
      <c r="S1069" s="32">
        <f t="shared" ref="S1069" si="10430">AVERAGE(I1069,M1068)</f>
        <v>0.28449999999999998</v>
      </c>
      <c r="T1069" s="32">
        <f t="shared" ref="T1069" si="10431">AVERAGE(J1069,N1068)</f>
        <v>0.14500000000000002</v>
      </c>
      <c r="U1069" s="32">
        <f t="shared" ref="U1069" si="10432">AVERAGE(K1069,O1068)</f>
        <v>0.26300000000000001</v>
      </c>
      <c r="V1069" s="21">
        <f>Q1069*Q1068/'Advanced - Road'!$S$33</f>
        <v>99.957223414118644</v>
      </c>
      <c r="W1069" s="21">
        <f t="shared" ref="W1069" si="10433">W1068</f>
        <v>99.959307148558267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0.498</v>
      </c>
      <c r="I1070" s="31">
        <f>VLOOKUP($C1070,'Four Factors - Road'!$B:$O,8,FALSE)</f>
        <v>0.26500000000000001</v>
      </c>
      <c r="J1070" s="31">
        <f>VLOOKUP($C1070,'Four Factors - Road'!$B:$O,9,FALSE)/100</f>
        <v>0.14199999999999999</v>
      </c>
      <c r="K1070" s="31">
        <f>VLOOKUP($C1070,'Four Factors - Road'!$B:$O,10,FALSE)/100</f>
        <v>0.27699999999999997</v>
      </c>
      <c r="L1070" s="31">
        <f>VLOOKUP($C1070,'Four Factors - Road'!$B:$O,11,FALSE)/100</f>
        <v>0.53</v>
      </c>
      <c r="M1070" s="31">
        <f>VLOOKUP($C1070,'Four Factors - Road'!$B:$O,12,FALSE)</f>
        <v>0.27300000000000002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0.26100000000000001</v>
      </c>
      <c r="P1070" s="17">
        <f>VLOOKUP($C1070,'Advanced - Road'!B:T,18,FALSE)</f>
        <v>97.21</v>
      </c>
      <c r="Q1070" s="17">
        <f>(P1070+'Advanced - Road'!$S$33)/2</f>
        <v>97.99490467111535</v>
      </c>
      <c r="R1070" s="31">
        <f t="shared" ref="R1070" si="10437">AVERAGE(H1070,L1071)</f>
        <v>0.503</v>
      </c>
      <c r="S1070" s="31">
        <f t="shared" ref="S1070" si="10438">AVERAGE(I1070,M1071)</f>
        <v>0.29049999999999998</v>
      </c>
      <c r="T1070" s="31">
        <f t="shared" ref="T1070" si="10439">AVERAGE(J1070,N1071)</f>
        <v>0.13600000000000001</v>
      </c>
      <c r="U1070" s="31">
        <f t="shared" ref="U1070" si="10440">AVERAGE(K1070,O1071)</f>
        <v>0.2525</v>
      </c>
      <c r="V1070" s="17">
        <f>Q1070*Q1071/'Advanced - Home'!$S$33</f>
        <v>98.101212086493106</v>
      </c>
      <c r="W1070" s="17">
        <f t="shared" ref="W1070" si="10441">AVERAGE(V1070:V1071)</f>
        <v>98.099167128210837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108</v>
      </c>
      <c r="Z1070" s="19">
        <f t="shared" ref="Z1070" si="10442">Y1071-Y1070</f>
        <v>2</v>
      </c>
      <c r="AA1070" s="19">
        <f t="shared" ref="AA1070" si="10443">Y1070+Y1071</f>
        <v>218</v>
      </c>
      <c r="AB1070" s="4">
        <f t="shared" ref="AB1070" si="10444">D1070-Z1070</f>
        <v>-2</v>
      </c>
      <c r="AC1070" s="4">
        <f t="shared" ref="AC1070" si="10445">AA1070-E1070</f>
        <v>218</v>
      </c>
      <c r="AD1070" s="4">
        <f t="shared" si="10285"/>
        <v>108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0.13600000000000001</v>
      </c>
      <c r="K1071" s="31">
        <f>VLOOKUP($C1071,'Four Factors - Home'!$B:$O,10,FALSE)/100</f>
        <v>0.23100000000000001</v>
      </c>
      <c r="L1071" s="31">
        <f>VLOOKUP($C1071,'Four Factors - Home'!$B:$O,11,FALSE)/100</f>
        <v>0.50800000000000001</v>
      </c>
      <c r="M1071" s="31">
        <f>VLOOKUP($C1071,'Four Factors - Home'!$B:$O,12,FALSE)</f>
        <v>0.316</v>
      </c>
      <c r="N1071" s="31">
        <f>VLOOKUP($C1071,'Four Factors - Home'!$B:$O,13,FALSE)/100</f>
        <v>0.13</v>
      </c>
      <c r="O1071" s="31">
        <f>VLOOKUP($C1071,'Four Factors - Home'!$B:$O,14,FALSE)/100</f>
        <v>0.22800000000000001</v>
      </c>
      <c r="P1071" s="17">
        <f>VLOOKUP($C1071,'Advanced - Home'!B:T,18,FALSE)</f>
        <v>98.99</v>
      </c>
      <c r="Q1071" s="17">
        <f>(P1071+'Advanced - Home'!$S$33)/2</f>
        <v>98.882845567206857</v>
      </c>
      <c r="R1071" s="31">
        <f t="shared" ref="R1071" si="10449">AVERAGE(H1071,L1070)</f>
        <v>0.53049999999999997</v>
      </c>
      <c r="S1071" s="31">
        <f t="shared" ref="S1071" si="10450">AVERAGE(I1071,M1070)</f>
        <v>0.27</v>
      </c>
      <c r="T1071" s="31">
        <f t="shared" ref="T1071" si="10451">AVERAGE(J1071,N1070)</f>
        <v>0.13750000000000001</v>
      </c>
      <c r="U1071" s="31">
        <f t="shared" ref="U1071" si="10452">AVERAGE(K1071,O1070)</f>
        <v>0.246</v>
      </c>
      <c r="V1071" s="17">
        <f>Q1071*Q1070/'Advanced - Road'!$S$33</f>
        <v>98.097122169928568</v>
      </c>
      <c r="W1071" s="17">
        <f t="shared" ref="W1071" si="10453">W1070</f>
        <v>98.099167128210837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-2</v>
      </c>
      <c r="AA1071" s="19">
        <f t="shared" ref="AA1071" si="10455">AA1070</f>
        <v>218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0.498</v>
      </c>
      <c r="I1072" s="32">
        <f>VLOOKUP($C1072,'Four Factors - Road'!$B:$O,8,FALSE)</f>
        <v>0.26500000000000001</v>
      </c>
      <c r="J1072" s="32">
        <f>VLOOKUP($C1072,'Four Factors - Road'!$B:$O,9,FALSE)/100</f>
        <v>0.14199999999999999</v>
      </c>
      <c r="K1072" s="32">
        <f>VLOOKUP($C1072,'Four Factors - Road'!$B:$O,10,FALSE)/100</f>
        <v>0.27699999999999997</v>
      </c>
      <c r="L1072" s="32">
        <f>VLOOKUP($C1072,'Four Factors - Road'!$B:$O,11,FALSE)/100</f>
        <v>0.53</v>
      </c>
      <c r="M1072" s="32">
        <f>VLOOKUP($C1072,'Four Factors - Road'!$B:$O,12,FALSE)</f>
        <v>0.27300000000000002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0.26100000000000001</v>
      </c>
      <c r="P1072" s="21">
        <f>VLOOKUP($C1072,'Advanced - Road'!B:T,18,FALSE)</f>
        <v>97.21</v>
      </c>
      <c r="Q1072" s="21">
        <f>(P1072+'Advanced - Road'!$S$33)/2</f>
        <v>97.99490467111535</v>
      </c>
      <c r="R1072" s="32">
        <f t="shared" ref="R1072" si="10457">AVERAGE(H1072,L1073)</f>
        <v>0.51249999999999996</v>
      </c>
      <c r="S1072" s="32">
        <f t="shared" ref="S1072" si="10458">AVERAGE(I1072,M1073)</f>
        <v>0.27900000000000003</v>
      </c>
      <c r="T1072" s="32">
        <f t="shared" ref="T1072" si="10459">AVERAGE(J1072,N1073)</f>
        <v>0.14250000000000002</v>
      </c>
      <c r="U1072" s="32">
        <f t="shared" ref="U1072" si="10460">AVERAGE(K1072,O1073)</f>
        <v>0.253</v>
      </c>
      <c r="V1072" s="21">
        <f>Q1072*Q1073/'Advanced - Home'!$S$33</f>
        <v>97.481152487658179</v>
      </c>
      <c r="W1072" s="21">
        <f t="shared" ref="W1072" si="10461">AVERAGE(V1072:V1073)</f>
        <v>97.479120454761699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1</v>
      </c>
      <c r="AA1072" s="23">
        <f t="shared" ref="AA1072" si="10463">Y1072+Y1073</f>
        <v>215</v>
      </c>
      <c r="AB1072" s="22">
        <f t="shared" ref="AB1072" si="10464">D1072-Z1072</f>
        <v>-1</v>
      </c>
      <c r="AC1072" s="22">
        <f t="shared" ref="AC1072" si="10465">AA1072-E1072</f>
        <v>215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0.52900000000000003</v>
      </c>
      <c r="I1073" s="32">
        <f>VLOOKUP($C1073,'Four Factors - Home'!$B:$O,8,FALSE)</f>
        <v>0.29299999999999998</v>
      </c>
      <c r="J1073" s="32">
        <f>VLOOKUP($C1073,'Four Factors - Home'!$B:$O,9,FALSE)/100</f>
        <v>0.154</v>
      </c>
      <c r="K1073" s="32">
        <f>VLOOKUP($C1073,'Four Factors - Home'!$B:$O,10,FALSE)/100</f>
        <v>0.20300000000000001</v>
      </c>
      <c r="L1073" s="32">
        <f>VLOOKUP($C1073,'Four Factors - Home'!$B:$O,11,FALSE)/100</f>
        <v>0.52700000000000002</v>
      </c>
      <c r="M1073" s="32">
        <f>VLOOKUP($C1073,'Four Factors - Home'!$B:$O,12,FALSE)</f>
        <v>0.29299999999999998</v>
      </c>
      <c r="N1073" s="32">
        <f>VLOOKUP($C1073,'Four Factors - Home'!$B:$O,13,FALSE)/100</f>
        <v>0.14300000000000002</v>
      </c>
      <c r="O1073" s="32">
        <f>VLOOKUP($C1073,'Four Factors - Home'!$B:$O,14,FALSE)/100</f>
        <v>0.22899999999999998</v>
      </c>
      <c r="P1073" s="21">
        <f>VLOOKUP($C1073,'Advanced - Home'!B:T,18,FALSE)</f>
        <v>97.74</v>
      </c>
      <c r="Q1073" s="21">
        <f>(P1073+'Advanced - Home'!$S$33)/2</f>
        <v>98.257845567206857</v>
      </c>
      <c r="R1073" s="32">
        <f t="shared" ref="R1073" si="10469">AVERAGE(H1073,L1072)</f>
        <v>0.52950000000000008</v>
      </c>
      <c r="S1073" s="32">
        <f t="shared" ref="S1073" si="10470">AVERAGE(I1073,M1072)</f>
        <v>0.28300000000000003</v>
      </c>
      <c r="T1073" s="32">
        <f t="shared" ref="T1073" si="10471">AVERAGE(J1073,N1072)</f>
        <v>0.14650000000000002</v>
      </c>
      <c r="U1073" s="32">
        <f t="shared" ref="U1073" si="10472">AVERAGE(K1073,O1072)</f>
        <v>0.23200000000000001</v>
      </c>
      <c r="V1073" s="21">
        <f>Q1073*Q1072/'Advanced - Road'!$S$33</f>
        <v>97.477088421865218</v>
      </c>
      <c r="W1073" s="21">
        <f t="shared" ref="W1073" si="10473">W1072</f>
        <v>97.479120454761699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108</v>
      </c>
      <c r="Z1073" s="23">
        <f t="shared" ref="Z1073" si="10474">-Z1072</f>
        <v>-1</v>
      </c>
      <c r="AA1073" s="23">
        <f t="shared" ref="AA1073" si="10475">AA1072</f>
        <v>215</v>
      </c>
      <c r="AB1073" s="22"/>
      <c r="AC1073" s="22"/>
      <c r="AD1073" s="22">
        <f t="shared" si="10285"/>
        <v>108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0.498</v>
      </c>
      <c r="I1074" s="31">
        <f>VLOOKUP($C1074,'Four Factors - Road'!$B:$O,8,FALSE)</f>
        <v>0.26500000000000001</v>
      </c>
      <c r="J1074" s="31">
        <f>VLOOKUP($C1074,'Four Factors - Road'!$B:$O,9,FALSE)/100</f>
        <v>0.14199999999999999</v>
      </c>
      <c r="K1074" s="31">
        <f>VLOOKUP($C1074,'Four Factors - Road'!$B:$O,10,FALSE)/100</f>
        <v>0.27699999999999997</v>
      </c>
      <c r="L1074" s="31">
        <f>VLOOKUP($C1074,'Four Factors - Road'!$B:$O,11,FALSE)/100</f>
        <v>0.53</v>
      </c>
      <c r="M1074" s="31">
        <f>VLOOKUP($C1074,'Four Factors - Road'!$B:$O,12,FALSE)</f>
        <v>0.27300000000000002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0.26100000000000001</v>
      </c>
      <c r="P1074" s="17">
        <f>VLOOKUP($C1074,'Advanced - Road'!B:T,18,FALSE)</f>
        <v>97.21</v>
      </c>
      <c r="Q1074" s="17">
        <f>(P1074+'Advanced - Road'!$S$33)/2</f>
        <v>97.99490467111535</v>
      </c>
      <c r="R1074" s="31">
        <f t="shared" ref="R1074" si="10477">AVERAGE(H1074,L1075)</f>
        <v>0.49349999999999999</v>
      </c>
      <c r="S1074" s="31">
        <f t="shared" ref="S1074" si="10478">AVERAGE(I1074,M1075)</f>
        <v>0.25900000000000001</v>
      </c>
      <c r="T1074" s="31">
        <f t="shared" ref="T1074" si="10479">AVERAGE(J1074,N1075)</f>
        <v>0.14599999999999999</v>
      </c>
      <c r="U1074" s="31">
        <f t="shared" ref="U1074" si="10480">AVERAGE(K1074,O1075)</f>
        <v>0.2455</v>
      </c>
      <c r="V1074" s="17">
        <f>Q1074*Q1075/'Advanced - Home'!$S$33</f>
        <v>97.34225913751915</v>
      </c>
      <c r="W1074" s="17">
        <f t="shared" ref="W1074" si="10481">AVERAGE(V1074:V1075)</f>
        <v>97.340229999909084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103</v>
      </c>
      <c r="Z1074" s="19">
        <f t="shared" ref="Z1074" si="10482">Y1075-Y1074</f>
        <v>7</v>
      </c>
      <c r="AA1074" s="19">
        <f t="shared" ref="AA1074" si="10483">Y1074+Y1075</f>
        <v>213</v>
      </c>
      <c r="AB1074" s="4">
        <f t="shared" ref="AB1074" si="10484">D1074-Z1074</f>
        <v>-7</v>
      </c>
      <c r="AC1074" s="4">
        <f t="shared" ref="AC1074" si="10485">AA1074-E1074</f>
        <v>213</v>
      </c>
      <c r="AD1074" s="4">
        <f t="shared" si="10285"/>
        <v>103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0.53500000000000003</v>
      </c>
      <c r="I1075" s="31">
        <f>VLOOKUP($C1075,'Four Factors - Home'!$B:$O,8,FALSE)</f>
        <v>0.28199999999999997</v>
      </c>
      <c r="J1075" s="31">
        <f>VLOOKUP($C1075,'Four Factors - Home'!$B:$O,9,FALSE)/100</f>
        <v>0.13900000000000001</v>
      </c>
      <c r="K1075" s="31">
        <f>VLOOKUP($C1075,'Four Factors - Home'!$B:$O,10,FALSE)/100</f>
        <v>0.22500000000000001</v>
      </c>
      <c r="L1075" s="31">
        <f>VLOOKUP($C1075,'Four Factors - Home'!$B:$O,11,FALSE)/100</f>
        <v>0.48899999999999999</v>
      </c>
      <c r="M1075" s="31">
        <f>VLOOKUP($C1075,'Four Factors - Home'!$B:$O,12,FALSE)</f>
        <v>0.253</v>
      </c>
      <c r="N1075" s="31">
        <f>VLOOKUP($C1075,'Four Factors - Home'!$B:$O,13,FALSE)/100</f>
        <v>0.15</v>
      </c>
      <c r="O1075" s="31">
        <f>VLOOKUP($C1075,'Four Factors - Home'!$B:$O,14,FALSE)/100</f>
        <v>0.214</v>
      </c>
      <c r="P1075" s="17">
        <f>VLOOKUP($C1075,'Advanced - Home'!B:T,18,FALSE)</f>
        <v>97.46</v>
      </c>
      <c r="Q1075" s="17">
        <f>(P1075+'Advanced - Home'!$S$33)/2</f>
        <v>98.117845567206857</v>
      </c>
      <c r="R1075" s="31">
        <f t="shared" ref="R1075" si="10489">AVERAGE(H1075,L1074)</f>
        <v>0.53249999999999997</v>
      </c>
      <c r="S1075" s="31">
        <f t="shared" ref="S1075" si="10490">AVERAGE(I1075,M1074)</f>
        <v>0.27749999999999997</v>
      </c>
      <c r="T1075" s="31">
        <f t="shared" ref="T1075" si="10491">AVERAGE(J1075,N1074)</f>
        <v>0.13900000000000001</v>
      </c>
      <c r="U1075" s="31">
        <f t="shared" ref="U1075" si="10492">AVERAGE(K1075,O1074)</f>
        <v>0.24299999999999999</v>
      </c>
      <c r="V1075" s="17">
        <f>Q1075*Q1074/'Advanced - Road'!$S$33</f>
        <v>97.338200862299018</v>
      </c>
      <c r="W1075" s="17">
        <f t="shared" ref="W1075" si="10493">W1074</f>
        <v>97.340229999909084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110</v>
      </c>
      <c r="Z1075" s="19">
        <f t="shared" ref="Z1075" si="10494">-Z1074</f>
        <v>-7</v>
      </c>
      <c r="AA1075" s="19">
        <f t="shared" ref="AA1075" si="10495">AA1074</f>
        <v>213</v>
      </c>
      <c r="AB1075" s="4"/>
      <c r="AC1075" s="4"/>
      <c r="AD1075" s="4">
        <f t="shared" si="10285"/>
        <v>110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0.498</v>
      </c>
      <c r="I1076" s="32">
        <f>VLOOKUP($C1076,'Four Factors - Road'!$B:$O,8,FALSE)</f>
        <v>0.26500000000000001</v>
      </c>
      <c r="J1076" s="32">
        <f>VLOOKUP($C1076,'Four Factors - Road'!$B:$O,9,FALSE)/100</f>
        <v>0.14199999999999999</v>
      </c>
      <c r="K1076" s="32">
        <f>VLOOKUP($C1076,'Four Factors - Road'!$B:$O,10,FALSE)/100</f>
        <v>0.27699999999999997</v>
      </c>
      <c r="L1076" s="32">
        <f>VLOOKUP($C1076,'Four Factors - Road'!$B:$O,11,FALSE)/100</f>
        <v>0.53</v>
      </c>
      <c r="M1076" s="32">
        <f>VLOOKUP($C1076,'Four Factors - Road'!$B:$O,12,FALSE)</f>
        <v>0.27300000000000002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0.26100000000000001</v>
      </c>
      <c r="P1076" s="21">
        <f>VLOOKUP($C1076,'Advanced - Road'!B:T,18,FALSE)</f>
        <v>97.21</v>
      </c>
      <c r="Q1076" s="21">
        <f>(P1076+'Advanced - Road'!$S$33)/2</f>
        <v>97.99490467111535</v>
      </c>
      <c r="R1076" s="32">
        <f t="shared" ref="R1076" si="10497">AVERAGE(H1076,L1077)</f>
        <v>0.50049999999999994</v>
      </c>
      <c r="S1076" s="32">
        <f t="shared" ref="S1076" si="10498">AVERAGE(I1076,M1077)</f>
        <v>0.26700000000000002</v>
      </c>
      <c r="T1076" s="32">
        <f t="shared" ref="T1076" si="10499">AVERAGE(J1076,N1077)</f>
        <v>0.14199999999999999</v>
      </c>
      <c r="U1076" s="32">
        <f t="shared" ref="U1076" si="10500">AVERAGE(K1076,O1077)</f>
        <v>0.25800000000000001</v>
      </c>
      <c r="V1076" s="21">
        <f>Q1076*Q1077/'Advanced - Home'!$S$33</f>
        <v>97.362101044681864</v>
      </c>
      <c r="W1076" s="21">
        <f t="shared" ref="W1076" si="10501">AVERAGE(V1076:V1077)</f>
        <v>97.360071493459458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</v>
      </c>
      <c r="J1077" s="32">
        <f>VLOOKUP($C1077,'Four Factors - Home'!$B:$O,9,FALSE)/100</f>
        <v>0.129</v>
      </c>
      <c r="K1077" s="32">
        <f>VLOOKUP($C1077,'Four Factors - Home'!$B:$O,10,FALSE)/100</f>
        <v>0.26700000000000002</v>
      </c>
      <c r="L1077" s="32">
        <f>VLOOKUP($C1077,'Four Factors - Home'!$B:$O,11,FALSE)/100</f>
        <v>0.503</v>
      </c>
      <c r="M1077" s="32">
        <f>VLOOKUP($C1077,'Four Factors - Home'!$B:$O,12,FALSE)</f>
        <v>0.26900000000000002</v>
      </c>
      <c r="N1077" s="32">
        <f>VLOOKUP($C1077,'Four Factors - Home'!$B:$O,13,FALSE)/100</f>
        <v>0.14199999999999999</v>
      </c>
      <c r="O1077" s="32">
        <f>VLOOKUP($C1077,'Four Factors - Home'!$B:$O,14,FALSE)/100</f>
        <v>0.23899999999999999</v>
      </c>
      <c r="P1077" s="21">
        <f>VLOOKUP($C1077,'Advanced - Home'!B:T,18,FALSE)</f>
        <v>97.5</v>
      </c>
      <c r="Q1077" s="21">
        <f>(P1077+'Advanced - Home'!$S$33)/2</f>
        <v>98.137845567206853</v>
      </c>
      <c r="R1077" s="32">
        <f t="shared" ref="R1077" si="10509">AVERAGE(H1077,L1076)</f>
        <v>0.52800000000000002</v>
      </c>
      <c r="S1077" s="32">
        <f t="shared" ref="S1077" si="10510">AVERAGE(I1077,M1076)</f>
        <v>0.29149999999999998</v>
      </c>
      <c r="T1077" s="32">
        <f t="shared" ref="T1077" si="10511">AVERAGE(J1077,N1076)</f>
        <v>0.13400000000000001</v>
      </c>
      <c r="U1077" s="32">
        <f t="shared" ref="U1077" si="10512">AVERAGE(K1077,O1076)</f>
        <v>0.26400000000000001</v>
      </c>
      <c r="V1077" s="21">
        <f>Q1077*Q1076/'Advanced - Road'!$S$33</f>
        <v>97.358041942237037</v>
      </c>
      <c r="W1077" s="21">
        <f t="shared" ref="W1077" si="10513">W1076</f>
        <v>97.360071493459458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0.498</v>
      </c>
      <c r="I1078" s="31">
        <f>VLOOKUP($C1078,'Four Factors - Road'!$B:$O,8,FALSE)</f>
        <v>0.26500000000000001</v>
      </c>
      <c r="J1078" s="31">
        <f>VLOOKUP($C1078,'Four Factors - Road'!$B:$O,9,FALSE)/100</f>
        <v>0.14199999999999999</v>
      </c>
      <c r="K1078" s="31">
        <f>VLOOKUP($C1078,'Four Factors - Road'!$B:$O,10,FALSE)/100</f>
        <v>0.27699999999999997</v>
      </c>
      <c r="L1078" s="31">
        <f>VLOOKUP($C1078,'Four Factors - Road'!$B:$O,11,FALSE)/100</f>
        <v>0.53</v>
      </c>
      <c r="M1078" s="31">
        <f>VLOOKUP($C1078,'Four Factors - Road'!$B:$O,12,FALSE)</f>
        <v>0.27300000000000002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0.26100000000000001</v>
      </c>
      <c r="P1078" s="17">
        <f>VLOOKUP($C1078,'Advanced - Road'!B:T,18,FALSE)</f>
        <v>97.21</v>
      </c>
      <c r="Q1078" s="17">
        <f>(P1078+'Advanced - Road'!$S$33)/2</f>
        <v>97.99490467111535</v>
      </c>
      <c r="R1078" s="31">
        <f t="shared" ref="R1078" si="10517">AVERAGE(H1078,L1079)</f>
        <v>0.49250000000000005</v>
      </c>
      <c r="S1078" s="31">
        <f t="shared" ref="S1078" si="10518">AVERAGE(I1078,M1079)</f>
        <v>0.251</v>
      </c>
      <c r="T1078" s="31">
        <f t="shared" ref="T1078" si="10519">AVERAGE(J1078,N1079)</f>
        <v>0.13800000000000001</v>
      </c>
      <c r="U1078" s="31">
        <f t="shared" ref="U1078" si="10520">AVERAGE(K1078,O1079)</f>
        <v>0.24149999999999999</v>
      </c>
      <c r="V1078" s="17">
        <f>Q1078*Q1079/'Advanced - Home'!$S$33</f>
        <v>95.496961771386424</v>
      </c>
      <c r="W1078" s="17">
        <f t="shared" ref="W1078" si="10521">AVERAGE(V1078:V1079)</f>
        <v>95.494971099724438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6</v>
      </c>
      <c r="AA1078" s="19">
        <f t="shared" ref="AA1078" si="10523">Y1078+Y1079</f>
        <v>208</v>
      </c>
      <c r="AB1078" s="4">
        <f t="shared" ref="AB1078" si="10524">D1078-Z1078</f>
        <v>-6</v>
      </c>
      <c r="AC1078" s="4">
        <f t="shared" ref="AC1078" si="10525">AA1078-E1078</f>
        <v>208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0.52600000000000002</v>
      </c>
      <c r="I1079" s="31">
        <f>VLOOKUP($C1079,'Four Factors - Home'!$B:$O,8,FALSE)</f>
        <v>0.307</v>
      </c>
      <c r="J1079" s="31">
        <f>VLOOKUP($C1079,'Four Factors - Home'!$B:$O,9,FALSE)/100</f>
        <v>0.14499999999999999</v>
      </c>
      <c r="K1079" s="31">
        <f>VLOOKUP($C1079,'Four Factors - Home'!$B:$O,10,FALSE)/100</f>
        <v>0.217</v>
      </c>
      <c r="L1079" s="31">
        <f>VLOOKUP($C1079,'Four Factors - Home'!$B:$O,11,FALSE)/100</f>
        <v>0.48700000000000004</v>
      </c>
      <c r="M1079" s="31">
        <f>VLOOKUP($C1079,'Four Factors - Home'!$B:$O,12,FALSE)</f>
        <v>0.23699999999999999</v>
      </c>
      <c r="N1079" s="31">
        <f>VLOOKUP($C1079,'Four Factors - Home'!$B:$O,13,FALSE)/100</f>
        <v>0.13400000000000001</v>
      </c>
      <c r="O1079" s="31">
        <f>VLOOKUP($C1079,'Four Factors - Home'!$B:$O,14,FALSE)/100</f>
        <v>0.20600000000000002</v>
      </c>
      <c r="P1079" s="17">
        <f>VLOOKUP($C1079,'Advanced - Home'!B:T,18,FALSE)</f>
        <v>93.74</v>
      </c>
      <c r="Q1079" s="17">
        <f>(P1079+'Advanced - Home'!$S$33)/2</f>
        <v>96.257845567206857</v>
      </c>
      <c r="R1079" s="31">
        <f t="shared" ref="R1079" si="10529">AVERAGE(H1079,L1078)</f>
        <v>0.52800000000000002</v>
      </c>
      <c r="S1079" s="31">
        <f t="shared" ref="S1079" si="10530">AVERAGE(I1079,M1078)</f>
        <v>0.29000000000000004</v>
      </c>
      <c r="T1079" s="31">
        <f t="shared" ref="T1079" si="10531">AVERAGE(J1079,N1078)</f>
        <v>0.14200000000000002</v>
      </c>
      <c r="U1079" s="31">
        <f t="shared" ref="U1079" si="10532">AVERAGE(K1079,O1078)</f>
        <v>0.23899999999999999</v>
      </c>
      <c r="V1079" s="17">
        <f>Q1079*Q1078/'Advanced - Road'!$S$33</f>
        <v>95.492980428062467</v>
      </c>
      <c r="W1079" s="17">
        <f t="shared" ref="W1079" si="10533">W1078</f>
        <v>95.494971099724438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107</v>
      </c>
      <c r="Z1079" s="19">
        <f t="shared" ref="Z1079" si="10534">-Z1078</f>
        <v>-6</v>
      </c>
      <c r="AA1079" s="19">
        <f t="shared" ref="AA1079" si="10535">AA1078</f>
        <v>208</v>
      </c>
      <c r="AB1079" s="4"/>
      <c r="AC1079" s="4"/>
      <c r="AD1079" s="4">
        <f t="shared" si="10285"/>
        <v>107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0.498</v>
      </c>
      <c r="I1080" s="32">
        <f>VLOOKUP($C1080,'Four Factors - Road'!$B:$O,8,FALSE)</f>
        <v>0.26500000000000001</v>
      </c>
      <c r="J1080" s="32">
        <f>VLOOKUP($C1080,'Four Factors - Road'!$B:$O,9,FALSE)/100</f>
        <v>0.14199999999999999</v>
      </c>
      <c r="K1080" s="32">
        <f>VLOOKUP($C1080,'Four Factors - Road'!$B:$O,10,FALSE)/100</f>
        <v>0.27699999999999997</v>
      </c>
      <c r="L1080" s="32">
        <f>VLOOKUP($C1080,'Four Factors - Road'!$B:$O,11,FALSE)/100</f>
        <v>0.53</v>
      </c>
      <c r="M1080" s="32">
        <f>VLOOKUP($C1080,'Four Factors - Road'!$B:$O,12,FALSE)</f>
        <v>0.27300000000000002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0.26100000000000001</v>
      </c>
      <c r="P1080" s="21">
        <f>VLOOKUP($C1080,'Advanced - Road'!B:T,18,FALSE)</f>
        <v>97.21</v>
      </c>
      <c r="Q1080" s="21">
        <f>(P1080+'Advanced - Road'!$S$33)/2</f>
        <v>97.99490467111535</v>
      </c>
      <c r="R1080" s="32">
        <f t="shared" ref="R1080" si="10537">AVERAGE(H1080,L1081)</f>
        <v>0.50849999999999995</v>
      </c>
      <c r="S1080" s="32">
        <f t="shared" ref="S1080" si="10538">AVERAGE(I1080,M1081)</f>
        <v>0.27749999999999997</v>
      </c>
      <c r="T1080" s="32">
        <f t="shared" ref="T1080" si="10539">AVERAGE(J1080,N1081)</f>
        <v>0.152</v>
      </c>
      <c r="U1080" s="32">
        <f t="shared" ref="U1080" si="10540">AVERAGE(K1080,O1081)</f>
        <v>0.26600000000000001</v>
      </c>
      <c r="V1080" s="21">
        <f>Q1080*Q1081/'Advanced - Home'!$S$33</f>
        <v>98.250026390213492</v>
      </c>
      <c r="W1080" s="21">
        <f t="shared" ref="W1080" si="10541">AVERAGE(V1080:V1081)</f>
        <v>98.247978329838631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107</v>
      </c>
      <c r="Z1080" s="23">
        <f t="shared" ref="Z1080" si="10542">Y1081-Y1080</f>
        <v>4</v>
      </c>
      <c r="AA1080" s="23">
        <f t="shared" ref="AA1080" si="10543">Y1080+Y1081</f>
        <v>218</v>
      </c>
      <c r="AB1080" s="22">
        <f t="shared" ref="AB1080" si="10544">D1080-Z1080</f>
        <v>-4</v>
      </c>
      <c r="AC1080" s="22">
        <f t="shared" ref="AC1080" si="10545">AA1080-E1080</f>
        <v>218</v>
      </c>
      <c r="AD1080" s="22">
        <f t="shared" si="10285"/>
        <v>107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0.25900000000000001</v>
      </c>
      <c r="J1081" s="32">
        <f>VLOOKUP($C1081,'Four Factors - Home'!$B:$O,9,FALSE)/100</f>
        <v>0.14699999999999999</v>
      </c>
      <c r="K1081" s="32">
        <f>VLOOKUP($C1081,'Four Factors - Home'!$B:$O,10,FALSE)/100</f>
        <v>0.25</v>
      </c>
      <c r="L1081" s="32">
        <f>VLOOKUP($C1081,'Four Factors - Home'!$B:$O,11,FALSE)/100</f>
        <v>0.51900000000000002</v>
      </c>
      <c r="M1081" s="32">
        <f>VLOOKUP($C1081,'Four Factors - Home'!$B:$O,12,FALSE)</f>
        <v>0.28999999999999998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0.255</v>
      </c>
      <c r="P1081" s="21">
        <f>VLOOKUP($C1081,'Advanced - Home'!B:T,18,FALSE)</f>
        <v>99.29</v>
      </c>
      <c r="Q1081" s="21">
        <f>(P1081+'Advanced - Home'!$S$33)/2</f>
        <v>99.032845567206863</v>
      </c>
      <c r="R1081" s="32">
        <f t="shared" ref="R1081" si="10549">AVERAGE(H1081,L1080)</f>
        <v>0.53500000000000003</v>
      </c>
      <c r="S1081" s="32">
        <f t="shared" ref="S1081" si="10550">AVERAGE(I1081,M1080)</f>
        <v>0.26600000000000001</v>
      </c>
      <c r="T1081" s="32">
        <f t="shared" ref="T1081" si="10551">AVERAGE(J1081,N1080)</f>
        <v>0.14300000000000002</v>
      </c>
      <c r="U1081" s="32">
        <f t="shared" ref="U1081" si="10552">AVERAGE(K1081,O1080)</f>
        <v>0.2555</v>
      </c>
      <c r="V1081" s="21">
        <f>Q1081*Q1080/'Advanced - Road'!$S$33</f>
        <v>98.24593026946377</v>
      </c>
      <c r="W1081" s="21">
        <f t="shared" ref="W1081" si="10553">W1080</f>
        <v>98.247978329838631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111</v>
      </c>
      <c r="Z1081" s="23">
        <f t="shared" ref="Z1081" si="10554">-Z1080</f>
        <v>-4</v>
      </c>
      <c r="AA1081" s="23">
        <f t="shared" ref="AA1081" si="10555">AA1080</f>
        <v>218</v>
      </c>
      <c r="AB1081" s="22"/>
      <c r="AC1081" s="22"/>
      <c r="AD1081" s="22">
        <f t="shared" si="10285"/>
        <v>111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0.49299999999999999</v>
      </c>
      <c r="I1082" s="31">
        <f>VLOOKUP($C1082,'Four Factors - Road'!$B:$O,8,FALSE)</f>
        <v>0.26100000000000001</v>
      </c>
      <c r="J1082" s="31">
        <f>VLOOKUP($C1082,'Four Factors - Road'!$B:$O,9,FALSE)/100</f>
        <v>0.14000000000000001</v>
      </c>
      <c r="K1082" s="31">
        <f>VLOOKUP($C1082,'Four Factors - Road'!$B:$O,10,FALSE)/100</f>
        <v>0.188</v>
      </c>
      <c r="L1082" s="31">
        <f>VLOOKUP($C1082,'Four Factors - Road'!$B:$O,11,FALSE)/100</f>
        <v>0.50800000000000001</v>
      </c>
      <c r="M1082" s="31">
        <f>VLOOKUP($C1082,'Four Factors - Road'!$B:$O,12,FALSE)</f>
        <v>0.22700000000000001</v>
      </c>
      <c r="N1082" s="31">
        <f>VLOOKUP($C1082,'Four Factors - Road'!$B:$O,13,FALSE)/100</f>
        <v>0.14199999999999999</v>
      </c>
      <c r="O1082" s="31">
        <f>VLOOKUP($C1082,'Four Factors - Road'!$B:$O,14,FALSE)/100</f>
        <v>0.23899999999999999</v>
      </c>
      <c r="P1082" s="17">
        <f>VLOOKUP($C1082,'Advanced - Road'!B:T,18,FALSE)</f>
        <v>99.44</v>
      </c>
      <c r="Q1082" s="17">
        <f>(P1082+'Advanced - Road'!$S$33)/2</f>
        <v>99.109904671115345</v>
      </c>
      <c r="R1082" s="31">
        <f t="shared" ref="R1082" si="10557">AVERAGE(H1082,L1083)</f>
        <v>0.50800000000000001</v>
      </c>
      <c r="S1082" s="31">
        <f t="shared" ref="S1082" si="10558">AVERAGE(I1082,M1083)</f>
        <v>0.24199999999999999</v>
      </c>
      <c r="T1082" s="31">
        <f t="shared" ref="T1082" si="10559">AVERAGE(J1082,N1083)</f>
        <v>0.15000000000000002</v>
      </c>
      <c r="U1082" s="31">
        <f t="shared" ref="U1082" si="10560">AVERAGE(K1082,O1083)</f>
        <v>0.218</v>
      </c>
      <c r="V1082" s="17">
        <f>Q1082*Q1083/'Advanced - Home'!$S$33</f>
        <v>99.337827694697282</v>
      </c>
      <c r="W1082" s="17">
        <f t="shared" ref="W1082" si="10561">AVERAGE(V1082:V1083)</f>
        <v>99.335756958677138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0.51200000000000001</v>
      </c>
      <c r="I1083" s="31">
        <f>VLOOKUP($C1083,'Four Factors - Home'!$B:$O,8,FALSE)</f>
        <v>0.30199999999999999</v>
      </c>
      <c r="J1083" s="31">
        <f>VLOOKUP($C1083,'Four Factors - Home'!$B:$O,9,FALSE)/100</f>
        <v>0.152</v>
      </c>
      <c r="K1083" s="31">
        <f>VLOOKUP($C1083,'Four Factors - Home'!$B:$O,10,FALSE)/100</f>
        <v>0.247</v>
      </c>
      <c r="L1083" s="31">
        <f>VLOOKUP($C1083,'Four Factors - Home'!$B:$O,11,FALSE)/100</f>
        <v>0.52300000000000002</v>
      </c>
      <c r="M1083" s="31">
        <f>VLOOKUP($C1083,'Four Factors - Home'!$B:$O,12,FALSE)</f>
        <v>0.223</v>
      </c>
      <c r="N1083" s="31">
        <f>VLOOKUP($C1083,'Four Factors - Home'!$B:$O,13,FALSE)/100</f>
        <v>0.16</v>
      </c>
      <c r="O1083" s="31">
        <f>VLOOKUP($C1083,'Four Factors - Home'!$B:$O,14,FALSE)/100</f>
        <v>0.248</v>
      </c>
      <c r="P1083" s="17">
        <f>VLOOKUP($C1083,'Advanced - Home'!B:T,18,FALSE)</f>
        <v>99.23</v>
      </c>
      <c r="Q1083" s="17">
        <f>(P1083+'Advanced - Home'!$S$33)/2</f>
        <v>99.002845567206862</v>
      </c>
      <c r="R1083" s="31">
        <f t="shared" ref="R1083" si="10569">AVERAGE(H1083,L1082)</f>
        <v>0.51</v>
      </c>
      <c r="S1083" s="31">
        <f t="shared" ref="S1083" si="10570">AVERAGE(I1083,M1082)</f>
        <v>0.26450000000000001</v>
      </c>
      <c r="T1083" s="31">
        <f t="shared" ref="T1083" si="10571">AVERAGE(J1083,N1082)</f>
        <v>0.14699999999999999</v>
      </c>
      <c r="U1083" s="31">
        <f t="shared" ref="U1083" si="10572">AVERAGE(K1083,O1082)</f>
        <v>0.24299999999999999</v>
      </c>
      <c r="V1083" s="17">
        <f>Q1083*Q1082/'Advanced - Road'!$S$33</f>
        <v>99.333686222656993</v>
      </c>
      <c r="W1083" s="17">
        <f t="shared" ref="W1083" si="10573">W1082</f>
        <v>99.335756958677138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0.49299999999999999</v>
      </c>
      <c r="I1084" s="32">
        <f>VLOOKUP($C1084,'Four Factors - Road'!$B:$O,8,FALSE)</f>
        <v>0.26100000000000001</v>
      </c>
      <c r="J1084" s="32">
        <f>VLOOKUP($C1084,'Four Factors - Road'!$B:$O,9,FALSE)/100</f>
        <v>0.14000000000000001</v>
      </c>
      <c r="K1084" s="32">
        <f>VLOOKUP($C1084,'Four Factors - Road'!$B:$O,10,FALSE)/100</f>
        <v>0.188</v>
      </c>
      <c r="L1084" s="32">
        <f>VLOOKUP($C1084,'Four Factors - Road'!$B:$O,11,FALSE)/100</f>
        <v>0.50800000000000001</v>
      </c>
      <c r="M1084" s="32">
        <f>VLOOKUP($C1084,'Four Factors - Road'!$B:$O,12,FALSE)</f>
        <v>0.22700000000000001</v>
      </c>
      <c r="N1084" s="32">
        <f>VLOOKUP($C1084,'Four Factors - Road'!$B:$O,13,FALSE)/100</f>
        <v>0.14199999999999999</v>
      </c>
      <c r="O1084" s="32">
        <f>VLOOKUP($C1084,'Four Factors - Road'!$B:$O,14,FALSE)/100</f>
        <v>0.23899999999999999</v>
      </c>
      <c r="P1084" s="21">
        <f>VLOOKUP($C1084,'Advanced - Road'!B:T,18,FALSE)</f>
        <v>99.44</v>
      </c>
      <c r="Q1084" s="21">
        <f>(P1084+'Advanced - Road'!$S$33)/2</f>
        <v>99.109904671115345</v>
      </c>
      <c r="R1084" s="32">
        <f t="shared" ref="R1084" si="10577">AVERAGE(H1084,L1085)</f>
        <v>0.50049999999999994</v>
      </c>
      <c r="S1084" s="32">
        <f t="shared" ref="S1084" si="10578">AVERAGE(I1084,M1085)</f>
        <v>0.26900000000000002</v>
      </c>
      <c r="T1084" s="32">
        <f t="shared" ref="T1084" si="10579">AVERAGE(J1084,N1085)</f>
        <v>0.13350000000000001</v>
      </c>
      <c r="U1084" s="32">
        <f t="shared" ref="U1084" si="10580">AVERAGE(K1084,O1085)</f>
        <v>0.2155</v>
      </c>
      <c r="V1084" s="21">
        <f>Q1084*Q1085/'Advanced - Home'!$S$33</f>
        <v>101.16398577498819</v>
      </c>
      <c r="W1084" s="21">
        <f t="shared" ref="W1084" si="10581">AVERAGE(V1084:V1085)</f>
        <v>101.16187697198589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-2</v>
      </c>
      <c r="AA1084" s="23">
        <f t="shared" ref="AA1084" si="10583">Y1084+Y1085</f>
        <v>214</v>
      </c>
      <c r="AB1084" s="22">
        <f t="shared" ref="AB1084" si="10584">D1084-Z1084</f>
        <v>2</v>
      </c>
      <c r="AC1084" s="22">
        <f t="shared" ref="AC1084" si="10585">AA1084-E1084</f>
        <v>214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0.499</v>
      </c>
      <c r="I1085" s="32">
        <f>VLOOKUP($C1085,'Four Factors - Home'!$B:$O,8,FALSE)</f>
        <v>0.28399999999999997</v>
      </c>
      <c r="J1085" s="32">
        <f>VLOOKUP($C1085,'Four Factors - Home'!$B:$O,9,FALSE)/100</f>
        <v>0.16600000000000001</v>
      </c>
      <c r="K1085" s="32">
        <f>VLOOKUP($C1085,'Four Factors - Home'!$B:$O,10,FALSE)/100</f>
        <v>0.20399999999999999</v>
      </c>
      <c r="L1085" s="32">
        <f>VLOOKUP($C1085,'Four Factors - Home'!$B:$O,11,FALSE)/100</f>
        <v>0.50800000000000001</v>
      </c>
      <c r="M1085" s="32">
        <f>VLOOKUP($C1085,'Four Factors - Home'!$B:$O,12,FALSE)</f>
        <v>0.27700000000000002</v>
      </c>
      <c r="N1085" s="32">
        <f>VLOOKUP($C1085,'Four Factors - Home'!$B:$O,13,FALSE)/100</f>
        <v>0.127</v>
      </c>
      <c r="O1085" s="32">
        <f>VLOOKUP($C1085,'Four Factors - Home'!$B:$O,14,FALSE)/100</f>
        <v>0.24299999999999999</v>
      </c>
      <c r="P1085" s="21">
        <f>VLOOKUP($C1085,'Advanced - Home'!B:T,18,FALSE)</f>
        <v>102.87</v>
      </c>
      <c r="Q1085" s="21">
        <f>(P1085+'Advanced - Home'!$S$33)/2</f>
        <v>100.82284556720685</v>
      </c>
      <c r="R1085" s="32">
        <f t="shared" ref="R1085" si="10589">AVERAGE(H1085,L1084)</f>
        <v>0.50350000000000006</v>
      </c>
      <c r="S1085" s="32">
        <f t="shared" ref="S1085" si="10590">AVERAGE(I1085,M1084)</f>
        <v>0.2555</v>
      </c>
      <c r="T1085" s="32">
        <f t="shared" ref="T1085" si="10591">AVERAGE(J1085,N1084)</f>
        <v>0.154</v>
      </c>
      <c r="U1085" s="32">
        <f t="shared" ref="U1085" si="10592">AVERAGE(K1085,O1084)</f>
        <v>0.22149999999999997</v>
      </c>
      <c r="V1085" s="21">
        <f>Q1085*Q1084/'Advanced - Road'!$S$33</f>
        <v>101.15976816898358</v>
      </c>
      <c r="W1085" s="21">
        <f t="shared" ref="W1085" si="10593">W1084</f>
        <v>101.16187697198589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106</v>
      </c>
      <c r="Z1085" s="23">
        <f t="shared" ref="Z1085" si="10594">-Z1084</f>
        <v>2</v>
      </c>
      <c r="AA1085" s="23">
        <f t="shared" ref="AA1085" si="10595">AA1084</f>
        <v>214</v>
      </c>
      <c r="AB1085" s="22"/>
      <c r="AC1085" s="22"/>
      <c r="AD1085" s="22">
        <f t="shared" si="10285"/>
        <v>106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0.49299999999999999</v>
      </c>
      <c r="I1086" s="31">
        <f>VLOOKUP($C1086,'Four Factors - Road'!$B:$O,8,FALSE)</f>
        <v>0.26100000000000001</v>
      </c>
      <c r="J1086" s="31">
        <f>VLOOKUP($C1086,'Four Factors - Road'!$B:$O,9,FALSE)/100</f>
        <v>0.14000000000000001</v>
      </c>
      <c r="K1086" s="31">
        <f>VLOOKUP($C1086,'Four Factors - Road'!$B:$O,10,FALSE)/100</f>
        <v>0.188</v>
      </c>
      <c r="L1086" s="31">
        <f>VLOOKUP($C1086,'Four Factors - Road'!$B:$O,11,FALSE)/100</f>
        <v>0.50800000000000001</v>
      </c>
      <c r="M1086" s="31">
        <f>VLOOKUP($C1086,'Four Factors - Road'!$B:$O,12,FALSE)</f>
        <v>0.22700000000000001</v>
      </c>
      <c r="N1086" s="31">
        <f>VLOOKUP($C1086,'Four Factors - Road'!$B:$O,13,FALSE)/100</f>
        <v>0.14199999999999999</v>
      </c>
      <c r="O1086" s="31">
        <f>VLOOKUP($C1086,'Four Factors - Road'!$B:$O,14,FALSE)/100</f>
        <v>0.23899999999999999</v>
      </c>
      <c r="P1086" s="17">
        <f>VLOOKUP($C1086,'Advanced - Road'!B:T,18,FALSE)</f>
        <v>99.44</v>
      </c>
      <c r="Q1086" s="17">
        <f>(P1086+'Advanced - Road'!$S$33)/2</f>
        <v>99.109904671115345</v>
      </c>
      <c r="R1086" s="31">
        <f t="shared" ref="R1086" si="10597">AVERAGE(H1086,L1087)</f>
        <v>0.496</v>
      </c>
      <c r="S1086" s="31">
        <f t="shared" ref="S1086" si="10598">AVERAGE(I1086,M1087)</f>
        <v>0.25900000000000001</v>
      </c>
      <c r="T1086" s="31">
        <f t="shared" ref="T1086" si="10599">AVERAGE(J1086,N1087)</f>
        <v>0.13850000000000001</v>
      </c>
      <c r="U1086" s="31">
        <f t="shared" ref="U1086" si="10600">AVERAGE(K1086,O1087)</f>
        <v>0.2205</v>
      </c>
      <c r="V1086" s="17">
        <f>Q1086*Q1087/'Advanced - Home'!$S$33</f>
        <v>99.55857207802913</v>
      </c>
      <c r="W1086" s="17">
        <f t="shared" ref="W1086" si="10601">AVERAGE(V1086:V1087)</f>
        <v>99.556496740505651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0.53100000000000003</v>
      </c>
      <c r="I1087" s="31">
        <f>VLOOKUP($C1087,'Four Factors - Home'!$B:$O,8,FALSE)</f>
        <v>0.26100000000000001</v>
      </c>
      <c r="J1087" s="31">
        <f>VLOOKUP($C1087,'Four Factors - Home'!$B:$O,9,FALSE)/100</f>
        <v>0.14000000000000001</v>
      </c>
      <c r="K1087" s="31">
        <f>VLOOKUP($C1087,'Four Factors - Home'!$B:$O,10,FALSE)/100</f>
        <v>0.22899999999999998</v>
      </c>
      <c r="L1087" s="31">
        <f>VLOOKUP($C1087,'Four Factors - Home'!$B:$O,11,FALSE)/100</f>
        <v>0.499</v>
      </c>
      <c r="M1087" s="31">
        <f>VLOOKUP($C1087,'Four Factors - Home'!$B:$O,12,FALSE)</f>
        <v>0.25700000000000001</v>
      </c>
      <c r="N1087" s="31">
        <f>VLOOKUP($C1087,'Four Factors - Home'!$B:$O,13,FALSE)/100</f>
        <v>0.13699999999999998</v>
      </c>
      <c r="O1087" s="31">
        <f>VLOOKUP($C1087,'Four Factors - Home'!$B:$O,14,FALSE)/100</f>
        <v>0.253</v>
      </c>
      <c r="P1087" s="17">
        <f>VLOOKUP($C1087,'Advanced - Home'!B:T,18,FALSE)</f>
        <v>99.67</v>
      </c>
      <c r="Q1087" s="17">
        <f>(P1087+'Advanced - Home'!$S$33)/2</f>
        <v>99.222845567206861</v>
      </c>
      <c r="R1087" s="31">
        <f t="shared" ref="R1087" si="10609">AVERAGE(H1087,L1086)</f>
        <v>0.51950000000000007</v>
      </c>
      <c r="S1087" s="31">
        <f t="shared" ref="S1087" si="10610">AVERAGE(I1087,M1086)</f>
        <v>0.24399999999999999</v>
      </c>
      <c r="T1087" s="31">
        <f t="shared" ref="T1087" si="10611">AVERAGE(J1087,N1086)</f>
        <v>0.14100000000000001</v>
      </c>
      <c r="U1087" s="31">
        <f t="shared" ref="U1087" si="10612">AVERAGE(K1087,O1086)</f>
        <v>0.23399999999999999</v>
      </c>
      <c r="V1087" s="17">
        <f>Q1087*Q1086/'Advanced - Road'!$S$33</f>
        <v>99.554421402982172</v>
      </c>
      <c r="W1087" s="17">
        <f t="shared" ref="W1087" si="10613">W1086</f>
        <v>99.556496740505651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0.49299999999999999</v>
      </c>
      <c r="I1088" s="32">
        <f>VLOOKUP($C1088,'Four Factors - Road'!$B:$O,8,FALSE)</f>
        <v>0.26100000000000001</v>
      </c>
      <c r="J1088" s="32">
        <f>VLOOKUP($C1088,'Four Factors - Road'!$B:$O,9,FALSE)/100</f>
        <v>0.14000000000000001</v>
      </c>
      <c r="K1088" s="32">
        <f>VLOOKUP($C1088,'Four Factors - Road'!$B:$O,10,FALSE)/100</f>
        <v>0.188</v>
      </c>
      <c r="L1088" s="32">
        <f>VLOOKUP($C1088,'Four Factors - Road'!$B:$O,11,FALSE)/100</f>
        <v>0.50800000000000001</v>
      </c>
      <c r="M1088" s="32">
        <f>VLOOKUP($C1088,'Four Factors - Road'!$B:$O,12,FALSE)</f>
        <v>0.22700000000000001</v>
      </c>
      <c r="N1088" s="32">
        <f>VLOOKUP($C1088,'Four Factors - Road'!$B:$O,13,FALSE)/100</f>
        <v>0.14199999999999999</v>
      </c>
      <c r="O1088" s="32">
        <f>VLOOKUP($C1088,'Four Factors - Road'!$B:$O,14,FALSE)/100</f>
        <v>0.23899999999999999</v>
      </c>
      <c r="P1088" s="21">
        <f>VLOOKUP($C1088,'Advanced - Road'!B:T,18,FALSE)</f>
        <v>99.44</v>
      </c>
      <c r="Q1088" s="21">
        <f>(P1088+'Advanced - Road'!$S$33)/2</f>
        <v>99.109904671115345</v>
      </c>
      <c r="R1088" s="32">
        <f t="shared" ref="R1088" si="10617">AVERAGE(H1088,L1089)</f>
        <v>0.4985</v>
      </c>
      <c r="S1088" s="32">
        <f t="shared" ref="S1088" si="10618">AVERAGE(I1088,M1089)</f>
        <v>0.22950000000000001</v>
      </c>
      <c r="T1088" s="32">
        <f t="shared" ref="T1088" si="10619">AVERAGE(J1088,N1089)</f>
        <v>0.13550000000000001</v>
      </c>
      <c r="U1088" s="32">
        <f t="shared" ref="U1088" si="10620">AVERAGE(K1088,O1089)</f>
        <v>0.193</v>
      </c>
      <c r="V1088" s="21">
        <f>Q1088*Q1089/'Advanced - Home'!$S$33</f>
        <v>98.866237421215544</v>
      </c>
      <c r="W1088" s="21">
        <f t="shared" ref="W1088" si="10621">AVERAGE(V1088:V1089)</f>
        <v>98.864176515679816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103</v>
      </c>
      <c r="Z1088" s="23">
        <f t="shared" ref="Z1088" si="10622">Y1089-Y1088</f>
        <v>4</v>
      </c>
      <c r="AA1088" s="23">
        <f t="shared" ref="AA1088" si="10623">Y1088+Y1089</f>
        <v>210</v>
      </c>
      <c r="AB1088" s="22">
        <f t="shared" ref="AB1088" si="10624">D1088-Z1088</f>
        <v>-4</v>
      </c>
      <c r="AC1088" s="22">
        <f t="shared" ref="AC1088" si="10625">AA1088-E1088</f>
        <v>210</v>
      </c>
      <c r="AD1088" s="22">
        <f t="shared" si="10285"/>
        <v>103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0.504</v>
      </c>
      <c r="I1089" s="32">
        <f>VLOOKUP($C1089,'Four Factors - Home'!$B:$O,8,FALSE)</f>
        <v>0.29599999999999999</v>
      </c>
      <c r="J1089" s="32">
        <f>VLOOKUP($C1089,'Four Factors - Home'!$B:$O,9,FALSE)/100</f>
        <v>0.114</v>
      </c>
      <c r="K1089" s="32">
        <f>VLOOKUP($C1089,'Four Factors - Home'!$B:$O,10,FALSE)/100</f>
        <v>0.20499999999999999</v>
      </c>
      <c r="L1089" s="32">
        <f>VLOOKUP($C1089,'Four Factors - Home'!$B:$O,11,FALSE)/100</f>
        <v>0.504</v>
      </c>
      <c r="M1089" s="32">
        <f>VLOOKUP($C1089,'Four Factors - Home'!$B:$O,12,FALSE)</f>
        <v>0.19800000000000001</v>
      </c>
      <c r="N1089" s="32">
        <f>VLOOKUP($C1089,'Four Factors - Home'!$B:$O,13,FALSE)/100</f>
        <v>0.13100000000000001</v>
      </c>
      <c r="O1089" s="32">
        <f>VLOOKUP($C1089,'Four Factors - Home'!$B:$O,14,FALSE)/100</f>
        <v>0.19800000000000001</v>
      </c>
      <c r="P1089" s="21">
        <f>VLOOKUP($C1089,'Advanced - Home'!B:T,18,FALSE)</f>
        <v>98.29</v>
      </c>
      <c r="Q1089" s="21">
        <f>(P1089+'Advanced - Home'!$S$33)/2</f>
        <v>98.532845567206863</v>
      </c>
      <c r="R1089" s="32">
        <f t="shared" ref="R1089" si="10629">AVERAGE(H1089,L1088)</f>
        <v>0.50600000000000001</v>
      </c>
      <c r="S1089" s="32">
        <f t="shared" ref="S1089" si="10630">AVERAGE(I1089,M1088)</f>
        <v>0.26150000000000001</v>
      </c>
      <c r="T1089" s="32">
        <f t="shared" ref="T1089" si="10631">AVERAGE(J1089,N1088)</f>
        <v>0.128</v>
      </c>
      <c r="U1089" s="32">
        <f t="shared" ref="U1089" si="10632">AVERAGE(K1089,O1088)</f>
        <v>0.22199999999999998</v>
      </c>
      <c r="V1089" s="21">
        <f>Q1089*Q1088/'Advanced - Road'!$S$33</f>
        <v>98.862115610144087</v>
      </c>
      <c r="W1089" s="21">
        <f t="shared" ref="W1089" si="10633">W1088</f>
        <v>98.864176515679816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-4</v>
      </c>
      <c r="AA1089" s="23">
        <f t="shared" ref="AA1089" si="10635">AA1088</f>
        <v>210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0.49299999999999999</v>
      </c>
      <c r="I1090" s="31">
        <f>VLOOKUP($C1090,'Four Factors - Road'!$B:$O,8,FALSE)</f>
        <v>0.26100000000000001</v>
      </c>
      <c r="J1090" s="31">
        <f>VLOOKUP($C1090,'Four Factors - Road'!$B:$O,9,FALSE)/100</f>
        <v>0.14000000000000001</v>
      </c>
      <c r="K1090" s="31">
        <f>VLOOKUP($C1090,'Four Factors - Road'!$B:$O,10,FALSE)/100</f>
        <v>0.188</v>
      </c>
      <c r="L1090" s="31">
        <f>VLOOKUP($C1090,'Four Factors - Road'!$B:$O,11,FALSE)/100</f>
        <v>0.50800000000000001</v>
      </c>
      <c r="M1090" s="31">
        <f>VLOOKUP($C1090,'Four Factors - Road'!$B:$O,12,FALSE)</f>
        <v>0.22700000000000001</v>
      </c>
      <c r="N1090" s="31">
        <f>VLOOKUP($C1090,'Four Factors - Road'!$B:$O,13,FALSE)/100</f>
        <v>0.14199999999999999</v>
      </c>
      <c r="O1090" s="31">
        <f>VLOOKUP($C1090,'Four Factors - Road'!$B:$O,14,FALSE)/100</f>
        <v>0.23899999999999999</v>
      </c>
      <c r="P1090" s="17">
        <f>VLOOKUP($C1090,'Advanced - Road'!B:T,18,FALSE)</f>
        <v>99.44</v>
      </c>
      <c r="Q1090" s="17">
        <f>(P1090+'Advanced - Road'!$S$33)/2</f>
        <v>99.109904671115345</v>
      </c>
      <c r="R1090" s="31">
        <f t="shared" ref="R1090" si="10637">AVERAGE(H1090,L1091)</f>
        <v>0.50350000000000006</v>
      </c>
      <c r="S1090" s="31">
        <f t="shared" ref="S1090" si="10638">AVERAGE(I1090,M1091)</f>
        <v>0.24399999999999999</v>
      </c>
      <c r="T1090" s="31">
        <f t="shared" ref="T1090" si="10639">AVERAGE(J1090,N1091)</f>
        <v>0.13900000000000001</v>
      </c>
      <c r="U1090" s="31">
        <f t="shared" ref="U1090" si="10640">AVERAGE(K1090,O1091)</f>
        <v>0.19950000000000001</v>
      </c>
      <c r="V1090" s="17">
        <f>Q1090*Q1091/'Advanced - Home'!$S$33</f>
        <v>98.454850161369791</v>
      </c>
      <c r="W1090" s="17">
        <f t="shared" ref="W1090" si="10641">AVERAGE(V1090:V1091)</f>
        <v>98.452797831363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2</v>
      </c>
      <c r="AA1090" s="19">
        <f t="shared" ref="AA1090" si="10643">Y1090+Y1091</f>
        <v>208</v>
      </c>
      <c r="AB1090" s="4">
        <f t="shared" ref="AB1090" si="10644">D1090-Z1090</f>
        <v>-2</v>
      </c>
      <c r="AC1090" s="4">
        <f t="shared" ref="AC1090" si="10645">AA1090-E1090</f>
        <v>208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</v>
      </c>
      <c r="I1091" s="31">
        <f>VLOOKUP($C1091,'Four Factors - Home'!$B:$O,8,FALSE)</f>
        <v>0.27500000000000002</v>
      </c>
      <c r="J1091" s="31">
        <f>VLOOKUP($C1091,'Four Factors - Home'!$B:$O,9,FALSE)/100</f>
        <v>0.13100000000000001</v>
      </c>
      <c r="K1091" s="31">
        <f>VLOOKUP($C1091,'Four Factors - Home'!$B:$O,10,FALSE)/100</f>
        <v>0.28999999999999998</v>
      </c>
      <c r="L1091" s="31">
        <f>VLOOKUP($C1091,'Four Factors - Home'!$B:$O,11,FALSE)/100</f>
        <v>0.51400000000000001</v>
      </c>
      <c r="M1091" s="31">
        <f>VLOOKUP($C1091,'Four Factors - Home'!$B:$O,12,FALSE)</f>
        <v>0.22700000000000001</v>
      </c>
      <c r="N1091" s="31">
        <f>VLOOKUP($C1091,'Four Factors - Home'!$B:$O,13,FALSE)/100</f>
        <v>0.13800000000000001</v>
      </c>
      <c r="O1091" s="31">
        <f>VLOOKUP($C1091,'Four Factors - Home'!$B:$O,14,FALSE)/100</f>
        <v>0.21100000000000002</v>
      </c>
      <c r="P1091" s="17">
        <f>VLOOKUP($C1091,'Advanced - Home'!B:T,18,FALSE)</f>
        <v>97.47</v>
      </c>
      <c r="Q1091" s="17">
        <f>(P1091+'Advanced - Home'!$S$33)/2</f>
        <v>98.122845567206866</v>
      </c>
      <c r="R1091" s="31">
        <f t="shared" ref="R1091" si="10649">AVERAGE(H1091,L1090)</f>
        <v>0.48899999999999999</v>
      </c>
      <c r="S1091" s="31">
        <f t="shared" ref="S1091" si="10650">AVERAGE(I1091,M1090)</f>
        <v>0.251</v>
      </c>
      <c r="T1091" s="31">
        <f t="shared" ref="T1091" si="10651">AVERAGE(J1091,N1090)</f>
        <v>0.13650000000000001</v>
      </c>
      <c r="U1091" s="31">
        <f t="shared" ref="U1091" si="10652">AVERAGE(K1091,O1090)</f>
        <v>0.26449999999999996</v>
      </c>
      <c r="V1091" s="17">
        <f>Q1091*Q1090/'Advanced - Road'!$S$33</f>
        <v>98.450745501356224</v>
      </c>
      <c r="W1091" s="17">
        <f t="shared" ref="W1091" si="10653">W1090</f>
        <v>98.452797831363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-2</v>
      </c>
      <c r="AA1091" s="19">
        <f t="shared" ref="AA1091" si="10655">AA1090</f>
        <v>208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0.49299999999999999</v>
      </c>
      <c r="I1092" s="32">
        <f>VLOOKUP($C1092,'Four Factors - Road'!$B:$O,8,FALSE)</f>
        <v>0.26100000000000001</v>
      </c>
      <c r="J1092" s="32">
        <f>VLOOKUP($C1092,'Four Factors - Road'!$B:$O,9,FALSE)/100</f>
        <v>0.14000000000000001</v>
      </c>
      <c r="K1092" s="32">
        <f>VLOOKUP($C1092,'Four Factors - Road'!$B:$O,10,FALSE)/100</f>
        <v>0.188</v>
      </c>
      <c r="L1092" s="32">
        <f>VLOOKUP($C1092,'Four Factors - Road'!$B:$O,11,FALSE)/100</f>
        <v>0.50800000000000001</v>
      </c>
      <c r="M1092" s="32">
        <f>VLOOKUP($C1092,'Four Factors - Road'!$B:$O,12,FALSE)</f>
        <v>0.22700000000000001</v>
      </c>
      <c r="N1092" s="32">
        <f>VLOOKUP($C1092,'Four Factors - Road'!$B:$O,13,FALSE)/100</f>
        <v>0.14199999999999999</v>
      </c>
      <c r="O1092" s="32">
        <f>VLOOKUP($C1092,'Four Factors - Road'!$B:$O,14,FALSE)/100</f>
        <v>0.23899999999999999</v>
      </c>
      <c r="P1092" s="21">
        <f>VLOOKUP($C1092,'Advanced - Road'!B:T,18,FALSE)</f>
        <v>99.44</v>
      </c>
      <c r="Q1092" s="21">
        <f>(P1092+'Advanced - Road'!$S$33)/2</f>
        <v>99.109904671115345</v>
      </c>
      <c r="R1092" s="32">
        <f t="shared" ref="R1092" si="10657">AVERAGE(H1092,L1093)</f>
        <v>0.4945</v>
      </c>
      <c r="S1092" s="32">
        <f t="shared" ref="S1092" si="10658">AVERAGE(I1092,M1093)</f>
        <v>0.23549999999999999</v>
      </c>
      <c r="T1092" s="32">
        <f t="shared" ref="T1092" si="10659">AVERAGE(J1092,N1093)</f>
        <v>0.13300000000000001</v>
      </c>
      <c r="U1092" s="32">
        <f t="shared" ref="U1092" si="10660">AVERAGE(K1092,O1093)</f>
        <v>0.21200000000000002</v>
      </c>
      <c r="V1092" s="21">
        <f>Q1092*Q1093/'Advanced - Home'!$S$33</f>
        <v>98.971592695078485</v>
      </c>
      <c r="W1092" s="21">
        <f t="shared" ref="W1092" si="10661">AVERAGE(V1092:V1093)</f>
        <v>98.969529593370709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0.55700000000000005</v>
      </c>
      <c r="I1093" s="32">
        <f>VLOOKUP($C1093,'Four Factors - Home'!$B:$O,8,FALSE)</f>
        <v>0.28000000000000003</v>
      </c>
      <c r="J1093" s="32">
        <f>VLOOKUP($C1093,'Four Factors - Home'!$B:$O,9,FALSE)/100</f>
        <v>0.13</v>
      </c>
      <c r="K1093" s="32">
        <f>VLOOKUP($C1093,'Four Factors - Home'!$B:$O,10,FALSE)/100</f>
        <v>0.23399999999999999</v>
      </c>
      <c r="L1093" s="32">
        <f>VLOOKUP($C1093,'Four Factors - Home'!$B:$O,11,FALSE)/100</f>
        <v>0.496</v>
      </c>
      <c r="M1093" s="32">
        <f>VLOOKUP($C1093,'Four Factors - Home'!$B:$O,12,FALSE)</f>
        <v>0.21</v>
      </c>
      <c r="N1093" s="32">
        <f>VLOOKUP($C1093,'Four Factors - Home'!$B:$O,13,FALSE)/100</f>
        <v>0.126</v>
      </c>
      <c r="O1093" s="32">
        <f>VLOOKUP($C1093,'Four Factors - Home'!$B:$O,14,FALSE)/100</f>
        <v>0.23600000000000002</v>
      </c>
      <c r="P1093" s="21">
        <f>VLOOKUP($C1093,'Advanced - Home'!B:T,18,FALSE)</f>
        <v>98.5</v>
      </c>
      <c r="Q1093" s="21">
        <f>(P1093+'Advanced - Home'!$S$33)/2</f>
        <v>98.637845567206853</v>
      </c>
      <c r="R1093" s="32">
        <f t="shared" ref="R1093" si="10669">AVERAGE(H1093,L1092)</f>
        <v>0.53249999999999997</v>
      </c>
      <c r="S1093" s="32">
        <f t="shared" ref="S1093" si="10670">AVERAGE(I1093,M1092)</f>
        <v>0.2535</v>
      </c>
      <c r="T1093" s="32">
        <f t="shared" ref="T1093" si="10671">AVERAGE(J1093,N1092)</f>
        <v>0.13600000000000001</v>
      </c>
      <c r="U1093" s="32">
        <f t="shared" ref="U1093" si="10672">AVERAGE(K1093,O1092)</f>
        <v>0.23649999999999999</v>
      </c>
      <c r="V1093" s="21">
        <f>Q1093*Q1092/'Advanced - Road'!$S$33</f>
        <v>98.967466491662918</v>
      </c>
      <c r="W1093" s="21">
        <f t="shared" ref="W1093" si="10673">W1092</f>
        <v>98.969529593370709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0.49299999999999999</v>
      </c>
      <c r="I1094" s="31">
        <f>VLOOKUP($C1094,'Four Factors - Road'!$B:$O,8,FALSE)</f>
        <v>0.26100000000000001</v>
      </c>
      <c r="J1094" s="31">
        <f>VLOOKUP($C1094,'Four Factors - Road'!$B:$O,9,FALSE)/100</f>
        <v>0.14000000000000001</v>
      </c>
      <c r="K1094" s="31">
        <f>VLOOKUP($C1094,'Four Factors - Road'!$B:$O,10,FALSE)/100</f>
        <v>0.188</v>
      </c>
      <c r="L1094" s="31">
        <f>VLOOKUP($C1094,'Four Factors - Road'!$B:$O,11,FALSE)/100</f>
        <v>0.50800000000000001</v>
      </c>
      <c r="M1094" s="31">
        <f>VLOOKUP($C1094,'Four Factors - Road'!$B:$O,12,FALSE)</f>
        <v>0.22700000000000001</v>
      </c>
      <c r="N1094" s="31">
        <f>VLOOKUP($C1094,'Four Factors - Road'!$B:$O,13,FALSE)/100</f>
        <v>0.14199999999999999</v>
      </c>
      <c r="O1094" s="31">
        <f>VLOOKUP($C1094,'Four Factors - Road'!$B:$O,14,FALSE)/100</f>
        <v>0.23899999999999999</v>
      </c>
      <c r="P1094" s="17">
        <f>VLOOKUP($C1094,'Advanced - Road'!B:T,18,FALSE)</f>
        <v>99.44</v>
      </c>
      <c r="Q1094" s="17">
        <f>(P1094+'Advanced - Road'!$S$33)/2</f>
        <v>99.109904671115345</v>
      </c>
      <c r="R1094" s="31">
        <f t="shared" ref="R1094" si="10677">AVERAGE(H1094,L1095)</f>
        <v>0.498</v>
      </c>
      <c r="S1094" s="31">
        <f t="shared" ref="S1094" si="10678">AVERAGE(I1094,M1095)</f>
        <v>0.26800000000000002</v>
      </c>
      <c r="T1094" s="31">
        <f t="shared" ref="T1094" si="10679">AVERAGE(J1094,N1095)</f>
        <v>0.14850000000000002</v>
      </c>
      <c r="U1094" s="31">
        <f t="shared" ref="U1094" si="10680">AVERAGE(K1094,O1095)</f>
        <v>0.20450000000000002</v>
      </c>
      <c r="V1094" s="17">
        <f>Q1094*Q1095/'Advanced - Home'!$S$33</f>
        <v>96.713979683729818</v>
      </c>
      <c r="W1094" s="17">
        <f t="shared" ref="W1094" si="10681">AVERAGE(V1094:V1095)</f>
        <v>96.711963642851629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101</v>
      </c>
      <c r="Z1094" s="19">
        <f t="shared" ref="Z1094" si="10682">Y1095-Y1094</f>
        <v>3</v>
      </c>
      <c r="AA1094" s="19">
        <f t="shared" ref="AA1094" si="10683">Y1094+Y1095</f>
        <v>205</v>
      </c>
      <c r="AB1094" s="4">
        <f t="shared" ref="AB1094" si="10684">D1094-Z1094</f>
        <v>-3</v>
      </c>
      <c r="AC1094" s="4">
        <f t="shared" ref="AC1094" si="10685">AA1094-E1094</f>
        <v>205</v>
      </c>
      <c r="AD1094" s="4">
        <f t="shared" si="10285"/>
        <v>101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0.51500000000000001</v>
      </c>
      <c r="I1095" s="31">
        <f>VLOOKUP($C1095,'Four Factors - Home'!$B:$O,8,FALSE)</f>
        <v>0.255</v>
      </c>
      <c r="J1095" s="31">
        <f>VLOOKUP($C1095,'Four Factors - Home'!$B:$O,9,FALSE)/100</f>
        <v>0.129</v>
      </c>
      <c r="K1095" s="31">
        <f>VLOOKUP($C1095,'Four Factors - Home'!$B:$O,10,FALSE)/100</f>
        <v>0.188</v>
      </c>
      <c r="L1095" s="31">
        <f>VLOOKUP($C1095,'Four Factors - Home'!$B:$O,11,FALSE)/100</f>
        <v>0.503</v>
      </c>
      <c r="M1095" s="31">
        <f>VLOOKUP($C1095,'Four Factors - Home'!$B:$O,12,FALSE)</f>
        <v>0.27500000000000002</v>
      </c>
      <c r="N1095" s="31">
        <f>VLOOKUP($C1095,'Four Factors - Home'!$B:$O,13,FALSE)/100</f>
        <v>0.157</v>
      </c>
      <c r="O1095" s="31">
        <f>VLOOKUP($C1095,'Four Factors - Home'!$B:$O,14,FALSE)/100</f>
        <v>0.221</v>
      </c>
      <c r="P1095" s="17">
        <f>VLOOKUP($C1095,'Advanced - Home'!B:T,18,FALSE)</f>
        <v>94</v>
      </c>
      <c r="Q1095" s="17">
        <f>(P1095+'Advanced - Home'!$S$33)/2</f>
        <v>96.387845567206853</v>
      </c>
      <c r="R1095" s="31">
        <f t="shared" ref="R1095" si="10689">AVERAGE(H1095,L1094)</f>
        <v>0.51150000000000007</v>
      </c>
      <c r="S1095" s="31">
        <f t="shared" ref="S1095" si="10690">AVERAGE(I1095,M1094)</f>
        <v>0.24099999999999999</v>
      </c>
      <c r="T1095" s="31">
        <f t="shared" ref="T1095" si="10691">AVERAGE(J1095,N1094)</f>
        <v>0.13550000000000001</v>
      </c>
      <c r="U1095" s="31">
        <f t="shared" ref="U1095" si="10692">AVERAGE(K1095,O1094)</f>
        <v>0.2135</v>
      </c>
      <c r="V1095" s="17">
        <f>Q1095*Q1094/'Advanced - Road'!$S$33</f>
        <v>96.709947601973454</v>
      </c>
      <c r="W1095" s="17">
        <f t="shared" ref="W1095" si="10693">W1094</f>
        <v>96.711963642851629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104</v>
      </c>
      <c r="Z1095" s="19">
        <f t="shared" ref="Z1095" si="10694">-Z1094</f>
        <v>-3</v>
      </c>
      <c r="AA1095" s="19">
        <f t="shared" ref="AA1095" si="10695">AA1094</f>
        <v>205</v>
      </c>
      <c r="AB1095" s="4"/>
      <c r="AC1095" s="4"/>
      <c r="AD1095" s="4">
        <f t="shared" si="10285"/>
        <v>104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0.49299999999999999</v>
      </c>
      <c r="I1096" s="32">
        <f>VLOOKUP($C1096,'Four Factors - Road'!$B:$O,8,FALSE)</f>
        <v>0.26100000000000001</v>
      </c>
      <c r="J1096" s="32">
        <f>VLOOKUP($C1096,'Four Factors - Road'!$B:$O,9,FALSE)/100</f>
        <v>0.14000000000000001</v>
      </c>
      <c r="K1096" s="32">
        <f>VLOOKUP($C1096,'Four Factors - Road'!$B:$O,10,FALSE)/100</f>
        <v>0.188</v>
      </c>
      <c r="L1096" s="32">
        <f>VLOOKUP($C1096,'Four Factors - Road'!$B:$O,11,FALSE)/100</f>
        <v>0.50800000000000001</v>
      </c>
      <c r="M1096" s="32">
        <f>VLOOKUP($C1096,'Four Factors - Road'!$B:$O,12,FALSE)</f>
        <v>0.22700000000000001</v>
      </c>
      <c r="N1096" s="32">
        <f>VLOOKUP($C1096,'Four Factors - Road'!$B:$O,13,FALSE)/100</f>
        <v>0.14199999999999999</v>
      </c>
      <c r="O1096" s="32">
        <f>VLOOKUP($C1096,'Four Factors - Road'!$B:$O,14,FALSE)/100</f>
        <v>0.23899999999999999</v>
      </c>
      <c r="P1096" s="21">
        <f>VLOOKUP($C1096,'Advanced - Road'!B:T,18,FALSE)</f>
        <v>99.44</v>
      </c>
      <c r="Q1096" s="21">
        <f>(P1096+'Advanced - Road'!$S$33)/2</f>
        <v>99.109904671115345</v>
      </c>
      <c r="R1096" s="32">
        <f t="shared" ref="R1096" si="10697">AVERAGE(H1096,L1097)</f>
        <v>0.51249999999999996</v>
      </c>
      <c r="S1096" s="32">
        <f t="shared" ref="S1096" si="10698">AVERAGE(I1096,M1097)</f>
        <v>0.25800000000000001</v>
      </c>
      <c r="T1096" s="32">
        <f t="shared" ref="T1096" si="10699">AVERAGE(J1096,N1097)</f>
        <v>0.129</v>
      </c>
      <c r="U1096" s="32">
        <f t="shared" ref="U1096" si="10700">AVERAGE(K1096,O1097)</f>
        <v>0.19950000000000001</v>
      </c>
      <c r="V1096" s="21">
        <f>Q1096*Q1097/'Advanced - Home'!$S$33</f>
        <v>99.774299543558001</v>
      </c>
      <c r="W1096" s="21">
        <f t="shared" ref="W1096" si="10701">AVERAGE(V1096:V1097)</f>
        <v>99.7722197091108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108</v>
      </c>
      <c r="Z1096" s="23">
        <f t="shared" ref="Z1096" si="10702">Y1097-Y1096</f>
        <v>3</v>
      </c>
      <c r="AA1096" s="23">
        <f t="shared" ref="AA1096" si="10703">Y1096+Y1097</f>
        <v>219</v>
      </c>
      <c r="AB1096" s="22">
        <f t="shared" ref="AB1096" si="10704">D1096-Z1096</f>
        <v>-3</v>
      </c>
      <c r="AC1096" s="22">
        <f t="shared" ref="AC1096" si="10705">AA1096-E1096</f>
        <v>219</v>
      </c>
      <c r="AD1096" s="22">
        <f t="shared" si="10285"/>
        <v>108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0.54500000000000004</v>
      </c>
      <c r="I1097" s="32">
        <f>VLOOKUP($C1097,'Four Factors - Home'!$B:$O,8,FALSE)</f>
        <v>0.28699999999999998</v>
      </c>
      <c r="J1097" s="32">
        <f>VLOOKUP($C1097,'Four Factors - Home'!$B:$O,9,FALSE)/100</f>
        <v>0.14599999999999999</v>
      </c>
      <c r="K1097" s="32">
        <f>VLOOKUP($C1097,'Four Factors - Home'!$B:$O,10,FALSE)/100</f>
        <v>0.27399999999999997</v>
      </c>
      <c r="L1097" s="32">
        <f>VLOOKUP($C1097,'Four Factors - Home'!$B:$O,11,FALSE)/100</f>
        <v>0.53200000000000003</v>
      </c>
      <c r="M1097" s="32">
        <f>VLOOKUP($C1097,'Four Factors - Home'!$B:$O,12,FALSE)</f>
        <v>0.255</v>
      </c>
      <c r="N1097" s="32">
        <f>VLOOKUP($C1097,'Four Factors - Home'!$B:$O,13,FALSE)/100</f>
        <v>0.11800000000000001</v>
      </c>
      <c r="O1097" s="32">
        <f>VLOOKUP($C1097,'Four Factors - Home'!$B:$O,14,FALSE)/100</f>
        <v>0.21100000000000002</v>
      </c>
      <c r="P1097" s="21">
        <f>VLOOKUP($C1097,'Advanced - Home'!B:T,18,FALSE)</f>
        <v>100.1</v>
      </c>
      <c r="Q1097" s="21">
        <f>(P1097+'Advanced - Home'!$S$33)/2</f>
        <v>99.437845567206864</v>
      </c>
      <c r="R1097" s="32">
        <f t="shared" ref="R1097" si="10709">AVERAGE(H1097,L1096)</f>
        <v>0.52649999999999997</v>
      </c>
      <c r="S1097" s="32">
        <f t="shared" ref="S1097" si="10710">AVERAGE(I1097,M1096)</f>
        <v>0.25700000000000001</v>
      </c>
      <c r="T1097" s="32">
        <f t="shared" ref="T1097" si="10711">AVERAGE(J1097,N1096)</f>
        <v>0.14399999999999999</v>
      </c>
      <c r="U1097" s="32">
        <f t="shared" ref="U1097" si="10712">AVERAGE(K1097,O1096)</f>
        <v>0.25649999999999995</v>
      </c>
      <c r="V1097" s="21">
        <f>Q1097*Q1096/'Advanced - Road'!$S$33</f>
        <v>99.770139874663613</v>
      </c>
      <c r="W1097" s="21">
        <f t="shared" ref="W1097" si="10713">W1096</f>
        <v>99.7722197091108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111</v>
      </c>
      <c r="Z1097" s="23">
        <f t="shared" ref="Z1097" si="10714">-Z1096</f>
        <v>-3</v>
      </c>
      <c r="AA1097" s="23">
        <f t="shared" ref="AA1097" si="10715">AA1096</f>
        <v>219</v>
      </c>
      <c r="AB1097" s="22"/>
      <c r="AC1097" s="22"/>
      <c r="AD1097" s="22">
        <f t="shared" si="10285"/>
        <v>111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0.49299999999999999</v>
      </c>
      <c r="I1098" s="31">
        <f>VLOOKUP($C1098,'Four Factors - Road'!$B:$O,8,FALSE)</f>
        <v>0.26100000000000001</v>
      </c>
      <c r="J1098" s="31">
        <f>VLOOKUP($C1098,'Four Factors - Road'!$B:$O,9,FALSE)/100</f>
        <v>0.14000000000000001</v>
      </c>
      <c r="K1098" s="31">
        <f>VLOOKUP($C1098,'Four Factors - Road'!$B:$O,10,FALSE)/100</f>
        <v>0.188</v>
      </c>
      <c r="L1098" s="31">
        <f>VLOOKUP($C1098,'Four Factors - Road'!$B:$O,11,FALSE)/100</f>
        <v>0.50800000000000001</v>
      </c>
      <c r="M1098" s="31">
        <f>VLOOKUP($C1098,'Four Factors - Road'!$B:$O,12,FALSE)</f>
        <v>0.22700000000000001</v>
      </c>
      <c r="N1098" s="31">
        <f>VLOOKUP($C1098,'Four Factors - Road'!$B:$O,13,FALSE)/100</f>
        <v>0.14199999999999999</v>
      </c>
      <c r="O1098" s="31">
        <f>VLOOKUP($C1098,'Four Factors - Road'!$B:$O,14,FALSE)/100</f>
        <v>0.23899999999999999</v>
      </c>
      <c r="P1098" s="17">
        <f>VLOOKUP($C1098,'Advanced - Road'!B:T,18,FALSE)</f>
        <v>99.44</v>
      </c>
      <c r="Q1098" s="17">
        <f>(P1098+'Advanced - Road'!$S$33)/2</f>
        <v>99.109904671115345</v>
      </c>
      <c r="R1098" s="31">
        <f t="shared" ref="R1098" si="10717">AVERAGE(H1098,L1099)</f>
        <v>0.49099999999999999</v>
      </c>
      <c r="S1098" s="31">
        <f t="shared" ref="S1098" si="10718">AVERAGE(I1098,M1099)</f>
        <v>0.26350000000000001</v>
      </c>
      <c r="T1098" s="31">
        <f t="shared" ref="T1098" si="10719">AVERAGE(J1098,N1099)</f>
        <v>0.13800000000000001</v>
      </c>
      <c r="U1098" s="31">
        <f t="shared" ref="U1098" si="10720">AVERAGE(K1098,O1099)</f>
        <v>0.188</v>
      </c>
      <c r="V1098" s="17">
        <f>Q1098*Q1099/'Advanced - Home'!$S$33</f>
        <v>98.715729887125633</v>
      </c>
      <c r="W1098" s="17">
        <f t="shared" ref="W1098" si="10721">AVERAGE(V1098:V1099)</f>
        <v>98.713672118978536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</v>
      </c>
      <c r="I1099" s="31">
        <f>VLOOKUP($C1099,'Four Factors - Home'!$B:$O,8,FALSE)</f>
        <v>0.22600000000000001</v>
      </c>
      <c r="J1099" s="31">
        <f>VLOOKUP($C1099,'Four Factors - Home'!$B:$O,9,FALSE)/100</f>
        <v>0.12</v>
      </c>
      <c r="K1099" s="31">
        <f>VLOOKUP($C1099,'Four Factors - Home'!$B:$O,10,FALSE)/100</f>
        <v>0.24100000000000002</v>
      </c>
      <c r="L1099" s="31">
        <f>VLOOKUP($C1099,'Four Factors - Home'!$B:$O,11,FALSE)/100</f>
        <v>0.48899999999999999</v>
      </c>
      <c r="M1099" s="31">
        <f>VLOOKUP($C1099,'Four Factors - Home'!$B:$O,12,FALSE)</f>
        <v>0.26600000000000001</v>
      </c>
      <c r="N1099" s="31">
        <f>VLOOKUP($C1099,'Four Factors - Home'!$B:$O,13,FALSE)/100</f>
        <v>0.13600000000000001</v>
      </c>
      <c r="O1099" s="31">
        <f>VLOOKUP($C1099,'Four Factors - Home'!$B:$O,14,FALSE)/100</f>
        <v>0.188</v>
      </c>
      <c r="P1099" s="17">
        <f>VLOOKUP($C1099,'Advanced - Home'!B:T,18,FALSE)</f>
        <v>97.99</v>
      </c>
      <c r="Q1099" s="17">
        <f>(P1099+'Advanced - Home'!$S$33)/2</f>
        <v>98.382845567206857</v>
      </c>
      <c r="R1099" s="31">
        <f t="shared" ref="R1099" si="10729">AVERAGE(H1099,L1098)</f>
        <v>0.504</v>
      </c>
      <c r="S1099" s="31">
        <f t="shared" ref="S1099" si="10730">AVERAGE(I1099,M1098)</f>
        <v>0.22650000000000001</v>
      </c>
      <c r="T1099" s="31">
        <f t="shared" ref="T1099" si="10731">AVERAGE(J1099,N1098)</f>
        <v>0.13100000000000001</v>
      </c>
      <c r="U1099" s="31">
        <f t="shared" ref="U1099" si="10732">AVERAGE(K1099,O1098)</f>
        <v>0.24</v>
      </c>
      <c r="V1099" s="17">
        <f>Q1099*Q1098/'Advanced - Road'!$S$33</f>
        <v>98.711614350831439</v>
      </c>
      <c r="W1099" s="17">
        <f t="shared" ref="W1099" si="10733">W1098</f>
        <v>98.713672118978536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0.49299999999999999</v>
      </c>
      <c r="I1100" s="32">
        <f>VLOOKUP($C1100,'Four Factors - Road'!$B:$O,8,FALSE)</f>
        <v>0.26100000000000001</v>
      </c>
      <c r="J1100" s="32">
        <f>VLOOKUP($C1100,'Four Factors - Road'!$B:$O,9,FALSE)/100</f>
        <v>0.14000000000000001</v>
      </c>
      <c r="K1100" s="32">
        <f>VLOOKUP($C1100,'Four Factors - Road'!$B:$O,10,FALSE)/100</f>
        <v>0.188</v>
      </c>
      <c r="L1100" s="32">
        <f>VLOOKUP($C1100,'Four Factors - Road'!$B:$O,11,FALSE)/100</f>
        <v>0.50800000000000001</v>
      </c>
      <c r="M1100" s="32">
        <f>VLOOKUP($C1100,'Four Factors - Road'!$B:$O,12,FALSE)</f>
        <v>0.22700000000000001</v>
      </c>
      <c r="N1100" s="32">
        <f>VLOOKUP($C1100,'Four Factors - Road'!$B:$O,13,FALSE)/100</f>
        <v>0.14199999999999999</v>
      </c>
      <c r="O1100" s="32">
        <f>VLOOKUP($C1100,'Four Factors - Road'!$B:$O,14,FALSE)/100</f>
        <v>0.23899999999999999</v>
      </c>
      <c r="P1100" s="21">
        <f>VLOOKUP($C1100,'Advanced - Road'!B:T,18,FALSE)</f>
        <v>99.44</v>
      </c>
      <c r="Q1100" s="21">
        <f>(P1100+'Advanced - Road'!$S$33)/2</f>
        <v>99.109904671115345</v>
      </c>
      <c r="R1100" s="32">
        <f t="shared" ref="R1100" si="10737">AVERAGE(H1100,L1101)</f>
        <v>0.48399999999999999</v>
      </c>
      <c r="S1100" s="32">
        <f t="shared" ref="S1100" si="10738">AVERAGE(I1100,M1101)</f>
        <v>0.25600000000000001</v>
      </c>
      <c r="T1100" s="32">
        <f t="shared" ref="T1100" si="10739">AVERAGE(J1100,N1101)</f>
        <v>0.14250000000000002</v>
      </c>
      <c r="U1100" s="32">
        <f t="shared" ref="U1100" si="10740">AVERAGE(K1100,O1101)</f>
        <v>0.21300000000000002</v>
      </c>
      <c r="V1100" s="21">
        <f>Q1100*Q1101/'Advanced - Home'!$S$33</f>
        <v>100.97835981627729</v>
      </c>
      <c r="W1100" s="21">
        <f t="shared" ref="W1100" si="10741">AVERAGE(V1100:V1101)</f>
        <v>100.97625488272098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9</v>
      </c>
      <c r="AA1100" s="23">
        <f t="shared" ref="AA1100" si="10743">Y1100+Y1101</f>
        <v>217</v>
      </c>
      <c r="AB1100" s="22">
        <f t="shared" ref="AB1100" si="10744">D1100-Z1100</f>
        <v>-9</v>
      </c>
      <c r="AC1100" s="22">
        <f t="shared" ref="AC1100" si="10745">AA1100-E1100</f>
        <v>217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0.58599999999999997</v>
      </c>
      <c r="I1101" s="32">
        <f>VLOOKUP($C1101,'Four Factors - Home'!$B:$O,8,FALSE)</f>
        <v>0.255</v>
      </c>
      <c r="J1101" s="32">
        <f>VLOOKUP($C1101,'Four Factors - Home'!$B:$O,9,FALSE)/100</f>
        <v>0.14300000000000002</v>
      </c>
      <c r="K1101" s="32">
        <f>VLOOKUP($C1101,'Four Factors - Home'!$B:$O,10,FALSE)/100</f>
        <v>0.22600000000000001</v>
      </c>
      <c r="L1101" s="32">
        <f>VLOOKUP($C1101,'Four Factors - Home'!$B:$O,11,FALSE)/100</f>
        <v>0.47499999999999998</v>
      </c>
      <c r="M1101" s="32">
        <f>VLOOKUP($C1101,'Four Factors - Home'!$B:$O,12,FALSE)</f>
        <v>0.251</v>
      </c>
      <c r="N1101" s="32">
        <f>VLOOKUP($C1101,'Four Factors - Home'!$B:$O,13,FALSE)/100</f>
        <v>0.14499999999999999</v>
      </c>
      <c r="O1101" s="32">
        <f>VLOOKUP($C1101,'Four Factors - Home'!$B:$O,14,FALSE)/100</f>
        <v>0.23800000000000002</v>
      </c>
      <c r="P1101" s="21">
        <f>VLOOKUP($C1101,'Advanced - Home'!B:T,18,FALSE)</f>
        <v>102.5</v>
      </c>
      <c r="Q1101" s="21">
        <f>(P1101+'Advanced - Home'!$S$33)/2</f>
        <v>100.63784556720685</v>
      </c>
      <c r="R1101" s="32">
        <f t="shared" ref="R1101" si="10749">AVERAGE(H1101,L1100)</f>
        <v>0.54699999999999993</v>
      </c>
      <c r="S1101" s="32">
        <f t="shared" ref="S1101" si="10750">AVERAGE(I1101,M1100)</f>
        <v>0.24099999999999999</v>
      </c>
      <c r="T1101" s="32">
        <f t="shared" ref="T1101" si="10751">AVERAGE(J1101,N1100)</f>
        <v>0.14250000000000002</v>
      </c>
      <c r="U1101" s="32">
        <f t="shared" ref="U1101" si="10752">AVERAGE(K1101,O1100)</f>
        <v>0.23249999999999998</v>
      </c>
      <c r="V1101" s="21">
        <f>Q1101*Q1100/'Advanced - Road'!$S$33</f>
        <v>100.97414994916466</v>
      </c>
      <c r="W1101" s="21">
        <f t="shared" ref="W1101" si="10753">W1100</f>
        <v>100.97625488272098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113</v>
      </c>
      <c r="Z1101" s="23">
        <f t="shared" ref="Z1101" si="10754">-Z1100</f>
        <v>-9</v>
      </c>
      <c r="AA1101" s="23">
        <f t="shared" ref="AA1101" si="10755">AA1100</f>
        <v>217</v>
      </c>
      <c r="AB1101" s="22"/>
      <c r="AC1101" s="22"/>
      <c r="AD1101" s="22">
        <f t="shared" si="10285"/>
        <v>113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0.49299999999999999</v>
      </c>
      <c r="I1102" s="31">
        <f>VLOOKUP($C1102,'Four Factors - Road'!$B:$O,8,FALSE)</f>
        <v>0.26100000000000001</v>
      </c>
      <c r="J1102" s="31">
        <f>VLOOKUP($C1102,'Four Factors - Road'!$B:$O,9,FALSE)/100</f>
        <v>0.14000000000000001</v>
      </c>
      <c r="K1102" s="31">
        <f>VLOOKUP($C1102,'Four Factors - Road'!$B:$O,10,FALSE)/100</f>
        <v>0.188</v>
      </c>
      <c r="L1102" s="31">
        <f>VLOOKUP($C1102,'Four Factors - Road'!$B:$O,11,FALSE)/100</f>
        <v>0.50800000000000001</v>
      </c>
      <c r="M1102" s="31">
        <f>VLOOKUP($C1102,'Four Factors - Road'!$B:$O,12,FALSE)</f>
        <v>0.22700000000000001</v>
      </c>
      <c r="N1102" s="31">
        <f>VLOOKUP($C1102,'Four Factors - Road'!$B:$O,13,FALSE)/100</f>
        <v>0.14199999999999999</v>
      </c>
      <c r="O1102" s="31">
        <f>VLOOKUP($C1102,'Four Factors - Road'!$B:$O,14,FALSE)/100</f>
        <v>0.23899999999999999</v>
      </c>
      <c r="P1102" s="17">
        <f>VLOOKUP($C1102,'Advanced - Road'!B:T,18,FALSE)</f>
        <v>99.44</v>
      </c>
      <c r="Q1102" s="17">
        <f>(P1102+'Advanced - Road'!$S$33)/2</f>
        <v>99.109904671115345</v>
      </c>
      <c r="R1102" s="31">
        <f t="shared" ref="R1102" si="10757">AVERAGE(H1102,L1103)</f>
        <v>0.504</v>
      </c>
      <c r="S1102" s="31">
        <f t="shared" ref="S1102" si="10758">AVERAGE(I1102,M1103)</f>
        <v>0.249</v>
      </c>
      <c r="T1102" s="31">
        <f t="shared" ref="T1102" si="10759">AVERAGE(J1102,N1103)</f>
        <v>0.14650000000000002</v>
      </c>
      <c r="U1102" s="31">
        <f t="shared" ref="U1102" si="10760">AVERAGE(K1102,O1103)</f>
        <v>0.215</v>
      </c>
      <c r="V1102" s="17">
        <f>Q1102*Q1103/'Advanced - Home'!$S$33</f>
        <v>100.9633090628683</v>
      </c>
      <c r="W1102" s="17">
        <f t="shared" ref="W1102" si="10761">AVERAGE(V1102:V1103)</f>
        <v>100.96120444305086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106</v>
      </c>
      <c r="Z1102" s="19">
        <f t="shared" ref="Z1102" si="10762">Y1103-Y1102</f>
        <v>7</v>
      </c>
      <c r="AA1102" s="19">
        <f t="shared" ref="AA1102" si="10763">Y1102+Y1103</f>
        <v>219</v>
      </c>
      <c r="AB1102" s="4">
        <f t="shared" ref="AB1102" si="10764">D1102-Z1102</f>
        <v>-7</v>
      </c>
      <c r="AC1102" s="4">
        <f t="shared" ref="AC1102" si="10765">AA1102-E1102</f>
        <v>219</v>
      </c>
      <c r="AD1102" s="4">
        <f t="shared" si="10285"/>
        <v>106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0.54700000000000004</v>
      </c>
      <c r="I1103" s="31">
        <f>VLOOKUP($C1103,'Four Factors - Home'!$B:$O,8,FALSE)</f>
        <v>0.316</v>
      </c>
      <c r="J1103" s="31">
        <f>VLOOKUP($C1103,'Four Factors - Home'!$B:$O,9,FALSE)/100</f>
        <v>0.13500000000000001</v>
      </c>
      <c r="K1103" s="31">
        <f>VLOOKUP($C1103,'Four Factors - Home'!$B:$O,10,FALSE)/100</f>
        <v>0.253</v>
      </c>
      <c r="L1103" s="31">
        <f>VLOOKUP($C1103,'Four Factors - Home'!$B:$O,11,FALSE)/100</f>
        <v>0.51500000000000001</v>
      </c>
      <c r="M1103" s="31">
        <f>VLOOKUP($C1103,'Four Factors - Home'!$B:$O,12,FALSE)</f>
        <v>0.23699999999999999</v>
      </c>
      <c r="N1103" s="31">
        <f>VLOOKUP($C1103,'Four Factors - Home'!$B:$O,13,FALSE)/100</f>
        <v>0.153</v>
      </c>
      <c r="O1103" s="31">
        <f>VLOOKUP($C1103,'Four Factors - Home'!$B:$O,14,FALSE)/100</f>
        <v>0.24199999999999999</v>
      </c>
      <c r="P1103" s="17">
        <f>VLOOKUP($C1103,'Advanced - Home'!B:T,18,FALSE)</f>
        <v>102.47</v>
      </c>
      <c r="Q1103" s="17">
        <f>(P1103+'Advanced - Home'!$S$33)/2</f>
        <v>100.62284556720687</v>
      </c>
      <c r="R1103" s="31">
        <f t="shared" ref="R1103" si="10769">AVERAGE(H1103,L1102)</f>
        <v>0.52750000000000008</v>
      </c>
      <c r="S1103" s="31">
        <f t="shared" ref="S1103" si="10770">AVERAGE(I1103,M1102)</f>
        <v>0.27150000000000002</v>
      </c>
      <c r="T1103" s="31">
        <f t="shared" ref="T1103" si="10771">AVERAGE(J1103,N1102)</f>
        <v>0.13850000000000001</v>
      </c>
      <c r="U1103" s="31">
        <f t="shared" ref="U1103" si="10772">AVERAGE(K1103,O1102)</f>
        <v>0.246</v>
      </c>
      <c r="V1103" s="17">
        <f>Q1103*Q1102/'Advanced - Road'!$S$33</f>
        <v>100.9590998232334</v>
      </c>
      <c r="W1103" s="17">
        <f t="shared" ref="W1103" si="10773">W1102</f>
        <v>100.96120444305086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113</v>
      </c>
      <c r="Z1103" s="19">
        <f t="shared" ref="Z1103" si="10774">-Z1102</f>
        <v>-7</v>
      </c>
      <c r="AA1103" s="19">
        <f t="shared" ref="AA1103" si="10775">AA1102</f>
        <v>219</v>
      </c>
      <c r="AB1103" s="4"/>
      <c r="AC1103" s="4"/>
      <c r="AD1103" s="4">
        <f t="shared" si="10285"/>
        <v>113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0.49299999999999999</v>
      </c>
      <c r="I1104" s="32">
        <f>VLOOKUP($C1104,'Four Factors - Road'!$B:$O,8,FALSE)</f>
        <v>0.26100000000000001</v>
      </c>
      <c r="J1104" s="32">
        <f>VLOOKUP($C1104,'Four Factors - Road'!$B:$O,9,FALSE)/100</f>
        <v>0.14000000000000001</v>
      </c>
      <c r="K1104" s="32">
        <f>VLOOKUP($C1104,'Four Factors - Road'!$B:$O,10,FALSE)/100</f>
        <v>0.188</v>
      </c>
      <c r="L1104" s="32">
        <f>VLOOKUP($C1104,'Four Factors - Road'!$B:$O,11,FALSE)/100</f>
        <v>0.50800000000000001</v>
      </c>
      <c r="M1104" s="32">
        <f>VLOOKUP($C1104,'Four Factors - Road'!$B:$O,12,FALSE)</f>
        <v>0.22700000000000001</v>
      </c>
      <c r="N1104" s="32">
        <f>VLOOKUP($C1104,'Four Factors - Road'!$B:$O,13,FALSE)/100</f>
        <v>0.14199999999999999</v>
      </c>
      <c r="O1104" s="32">
        <f>VLOOKUP($C1104,'Four Factors - Road'!$B:$O,14,FALSE)/100</f>
        <v>0.23899999999999999</v>
      </c>
      <c r="P1104" s="21">
        <f>VLOOKUP($C1104,'Advanced - Road'!B:T,18,FALSE)</f>
        <v>99.44</v>
      </c>
      <c r="Q1104" s="21">
        <f>(P1104+'Advanced - Road'!$S$33)/2</f>
        <v>99.109904671115345</v>
      </c>
      <c r="R1104" s="32">
        <f t="shared" ref="R1104" si="10777">AVERAGE(H1104,L1105)</f>
        <v>0.49299999999999999</v>
      </c>
      <c r="S1104" s="32">
        <f t="shared" ref="S1104" si="10778">AVERAGE(I1104,M1105)</f>
        <v>0.26650000000000001</v>
      </c>
      <c r="T1104" s="32">
        <f t="shared" ref="T1104" si="10779">AVERAGE(J1104,N1105)</f>
        <v>0.14300000000000002</v>
      </c>
      <c r="U1104" s="32">
        <f t="shared" ref="U1104" si="10780">AVERAGE(K1104,O1105)</f>
        <v>0.2135</v>
      </c>
      <c r="V1104" s="21">
        <f>Q1104*Q1105/'Advanced - Home'!$S$33</f>
        <v>98.765899065155608</v>
      </c>
      <c r="W1104" s="21">
        <f t="shared" ref="W1104" si="10781">AVERAGE(V1104:V1105)</f>
        <v>98.763840251212301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0.52500000000000002</v>
      </c>
      <c r="I1105" s="32">
        <f>VLOOKUP($C1105,'Four Factors - Home'!$B:$O,8,FALSE)</f>
        <v>0.251</v>
      </c>
      <c r="J1105" s="32">
        <f>VLOOKUP($C1105,'Four Factors - Home'!$B:$O,9,FALSE)/100</f>
        <v>0.129</v>
      </c>
      <c r="K1105" s="32">
        <f>VLOOKUP($C1105,'Four Factors - Home'!$B:$O,10,FALSE)/100</f>
        <v>0.19699999999999998</v>
      </c>
      <c r="L1105" s="32">
        <f>VLOOKUP($C1105,'Four Factors - Home'!$B:$O,11,FALSE)/100</f>
        <v>0.49299999999999999</v>
      </c>
      <c r="M1105" s="32">
        <f>VLOOKUP($C1105,'Four Factors - Home'!$B:$O,12,FALSE)</f>
        <v>0.27200000000000002</v>
      </c>
      <c r="N1105" s="32">
        <f>VLOOKUP($C1105,'Four Factors - Home'!$B:$O,13,FALSE)/100</f>
        <v>0.14599999999999999</v>
      </c>
      <c r="O1105" s="32">
        <f>VLOOKUP($C1105,'Four Factors - Home'!$B:$O,14,FALSE)/100</f>
        <v>0.23899999999999999</v>
      </c>
      <c r="P1105" s="21">
        <f>VLOOKUP($C1105,'Advanced - Home'!B:T,18,FALSE)</f>
        <v>98.09</v>
      </c>
      <c r="Q1105" s="21">
        <f>(P1105+'Advanced - Home'!$S$33)/2</f>
        <v>98.432845567206869</v>
      </c>
      <c r="R1105" s="32">
        <f t="shared" ref="R1105" si="10789">AVERAGE(H1105,L1104)</f>
        <v>0.51649999999999996</v>
      </c>
      <c r="S1105" s="32">
        <f t="shared" ref="S1105" si="10790">AVERAGE(I1105,M1104)</f>
        <v>0.23899999999999999</v>
      </c>
      <c r="T1105" s="32">
        <f t="shared" ref="T1105" si="10791">AVERAGE(J1105,N1104)</f>
        <v>0.13550000000000001</v>
      </c>
      <c r="U1105" s="32">
        <f t="shared" ref="U1105" si="10792">AVERAGE(K1105,O1104)</f>
        <v>0.21799999999999997</v>
      </c>
      <c r="V1105" s="21">
        <f>Q1105*Q1104/'Advanced - Road'!$S$33</f>
        <v>98.761781437268993</v>
      </c>
      <c r="W1105" s="21">
        <f t="shared" ref="W1105" si="10793">W1104</f>
        <v>98.763840251212301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0.49299999999999999</v>
      </c>
      <c r="I1106" s="31">
        <f>VLOOKUP($C1106,'Four Factors - Road'!$B:$O,8,FALSE)</f>
        <v>0.26100000000000001</v>
      </c>
      <c r="J1106" s="31">
        <f>VLOOKUP($C1106,'Four Factors - Road'!$B:$O,9,FALSE)/100</f>
        <v>0.14000000000000001</v>
      </c>
      <c r="K1106" s="31">
        <f>VLOOKUP($C1106,'Four Factors - Road'!$B:$O,10,FALSE)/100</f>
        <v>0.188</v>
      </c>
      <c r="L1106" s="31">
        <f>VLOOKUP($C1106,'Four Factors - Road'!$B:$O,11,FALSE)/100</f>
        <v>0.50800000000000001</v>
      </c>
      <c r="M1106" s="31">
        <f>VLOOKUP($C1106,'Four Factors - Road'!$B:$O,12,FALSE)</f>
        <v>0.22700000000000001</v>
      </c>
      <c r="N1106" s="31">
        <f>VLOOKUP($C1106,'Four Factors - Road'!$B:$O,13,FALSE)/100</f>
        <v>0.14199999999999999</v>
      </c>
      <c r="O1106" s="31">
        <f>VLOOKUP($C1106,'Four Factors - Road'!$B:$O,14,FALSE)/100</f>
        <v>0.23899999999999999</v>
      </c>
      <c r="P1106" s="17">
        <f>VLOOKUP($C1106,'Advanced - Road'!B:T,18,FALSE)</f>
        <v>99.44</v>
      </c>
      <c r="Q1106" s="17">
        <f>(P1106+'Advanced - Road'!$S$33)/2</f>
        <v>99.109904671115345</v>
      </c>
      <c r="R1106" s="31">
        <f t="shared" ref="R1106" si="10797">AVERAGE(H1106,L1107)</f>
        <v>0.49</v>
      </c>
      <c r="S1106" s="31">
        <f t="shared" ref="S1106" si="10798">AVERAGE(I1106,M1107)</f>
        <v>0.26900000000000002</v>
      </c>
      <c r="T1106" s="31">
        <f t="shared" ref="T1106" si="10799">AVERAGE(J1106,N1107)</f>
        <v>0.14350000000000002</v>
      </c>
      <c r="U1106" s="31">
        <f t="shared" ref="U1106" si="10800">AVERAGE(K1106,O1107)</f>
        <v>0.21149999999999999</v>
      </c>
      <c r="V1106" s="17">
        <f>Q1106*Q1107/'Advanced - Home'!$S$33</f>
        <v>98.906372763639524</v>
      </c>
      <c r="W1106" s="17">
        <f t="shared" ref="W1106" si="10801">AVERAGE(V1106:V1107)</f>
        <v>98.90431102146681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0.31</v>
      </c>
      <c r="J1107" s="31">
        <f>VLOOKUP($C1107,'Four Factors - Home'!$B:$O,9,FALSE)/100</f>
        <v>0.13600000000000001</v>
      </c>
      <c r="K1107" s="31">
        <f>VLOOKUP($C1107,'Four Factors - Home'!$B:$O,10,FALSE)/100</f>
        <v>0.21600000000000003</v>
      </c>
      <c r="L1107" s="31">
        <f>VLOOKUP($C1107,'Four Factors - Home'!$B:$O,11,FALSE)/100</f>
        <v>0.48700000000000004</v>
      </c>
      <c r="M1107" s="31">
        <f>VLOOKUP($C1107,'Four Factors - Home'!$B:$O,12,FALSE)</f>
        <v>0.27700000000000002</v>
      </c>
      <c r="N1107" s="31">
        <f>VLOOKUP($C1107,'Four Factors - Home'!$B:$O,13,FALSE)/100</f>
        <v>0.14699999999999999</v>
      </c>
      <c r="O1107" s="31">
        <f>VLOOKUP($C1107,'Four Factors - Home'!$B:$O,14,FALSE)/100</f>
        <v>0.23499999999999999</v>
      </c>
      <c r="P1107" s="17">
        <f>VLOOKUP($C1107,'Advanced - Home'!B:T,18,FALSE)</f>
        <v>98.37</v>
      </c>
      <c r="Q1107" s="17">
        <f>(P1107+'Advanced - Home'!$S$33)/2</f>
        <v>98.572845567206855</v>
      </c>
      <c r="R1107" s="31">
        <f t="shared" ref="R1107" si="10809">AVERAGE(H1107,L1106)</f>
        <v>0.52400000000000002</v>
      </c>
      <c r="S1107" s="31">
        <f t="shared" ref="S1107" si="10810">AVERAGE(I1107,M1106)</f>
        <v>0.26850000000000002</v>
      </c>
      <c r="T1107" s="31">
        <f t="shared" ref="T1107" si="10811">AVERAGE(J1107,N1106)</f>
        <v>0.13900000000000001</v>
      </c>
      <c r="U1107" s="31">
        <f t="shared" ref="U1107" si="10812">AVERAGE(K1107,O1106)</f>
        <v>0.22750000000000001</v>
      </c>
      <c r="V1107" s="17">
        <f>Q1107*Q1106/'Advanced - Road'!$S$33</f>
        <v>98.902249279294111</v>
      </c>
      <c r="W1107" s="17">
        <f t="shared" ref="W1107" si="10813">W1106</f>
        <v>98.90431102146681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0.49299999999999999</v>
      </c>
      <c r="I1108" s="32">
        <f>VLOOKUP($C1108,'Four Factors - Road'!$B:$O,8,FALSE)</f>
        <v>0.26100000000000001</v>
      </c>
      <c r="J1108" s="32">
        <f>VLOOKUP($C1108,'Four Factors - Road'!$B:$O,9,FALSE)/100</f>
        <v>0.14000000000000001</v>
      </c>
      <c r="K1108" s="32">
        <f>VLOOKUP($C1108,'Four Factors - Road'!$B:$O,10,FALSE)/100</f>
        <v>0.188</v>
      </c>
      <c r="L1108" s="32">
        <f>VLOOKUP($C1108,'Four Factors - Road'!$B:$O,11,FALSE)/100</f>
        <v>0.50800000000000001</v>
      </c>
      <c r="M1108" s="32">
        <f>VLOOKUP($C1108,'Four Factors - Road'!$B:$O,12,FALSE)</f>
        <v>0.22700000000000001</v>
      </c>
      <c r="N1108" s="32">
        <f>VLOOKUP($C1108,'Four Factors - Road'!$B:$O,13,FALSE)/100</f>
        <v>0.14199999999999999</v>
      </c>
      <c r="O1108" s="32">
        <f>VLOOKUP($C1108,'Four Factors - Road'!$B:$O,14,FALSE)/100</f>
        <v>0.23899999999999999</v>
      </c>
      <c r="P1108" s="21">
        <f>VLOOKUP($C1108,'Advanced - Road'!B:T,18,FALSE)</f>
        <v>99.44</v>
      </c>
      <c r="Q1108" s="21">
        <f>(P1108+'Advanced - Road'!$S$33)/2</f>
        <v>99.109904671115345</v>
      </c>
      <c r="R1108" s="32">
        <f t="shared" ref="R1108" si="10817">AVERAGE(H1108,L1109)</f>
        <v>0.51400000000000001</v>
      </c>
      <c r="S1108" s="32">
        <f t="shared" ref="S1108" si="10818">AVERAGE(I1108,M1109)</f>
        <v>0.26900000000000002</v>
      </c>
      <c r="T1108" s="32">
        <f t="shared" ref="T1108" si="10819">AVERAGE(J1108,N1109)</f>
        <v>0.14150000000000001</v>
      </c>
      <c r="U1108" s="32">
        <f t="shared" ref="U1108" si="10820">AVERAGE(K1108,O1109)</f>
        <v>0.21</v>
      </c>
      <c r="V1108" s="21">
        <f>Q1108*Q1109/'Advanced - Home'!$S$33</f>
        <v>99.929823995450917</v>
      </c>
      <c r="W1108" s="21">
        <f t="shared" ref="W1108" si="10821">AVERAGE(V1108:V1109)</f>
        <v>99.927740919035472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0.51800000000000002</v>
      </c>
      <c r="I1109" s="32">
        <f>VLOOKUP($C1109,'Four Factors - Home'!$B:$O,8,FALSE)</f>
        <v>0.26300000000000001</v>
      </c>
      <c r="J1109" s="32">
        <f>VLOOKUP($C1109,'Four Factors - Home'!$B:$O,9,FALSE)/100</f>
        <v>0.14499999999999999</v>
      </c>
      <c r="K1109" s="32">
        <f>VLOOKUP($C1109,'Four Factors - Home'!$B:$O,10,FALSE)/100</f>
        <v>0.26100000000000001</v>
      </c>
      <c r="L1109" s="32">
        <f>VLOOKUP($C1109,'Four Factors - Home'!$B:$O,11,FALSE)/100</f>
        <v>0.53500000000000003</v>
      </c>
      <c r="M1109" s="32">
        <f>VLOOKUP($C1109,'Four Factors - Home'!$B:$O,12,FALSE)</f>
        <v>0.27700000000000002</v>
      </c>
      <c r="N1109" s="32">
        <f>VLOOKUP($C1109,'Four Factors - Home'!$B:$O,13,FALSE)/100</f>
        <v>0.14300000000000002</v>
      </c>
      <c r="O1109" s="32">
        <f>VLOOKUP($C1109,'Four Factors - Home'!$B:$O,14,FALSE)/100</f>
        <v>0.23199999999999998</v>
      </c>
      <c r="P1109" s="21">
        <f>VLOOKUP($C1109,'Advanced - Home'!B:T,18,FALSE)</f>
        <v>100.41</v>
      </c>
      <c r="Q1109" s="21">
        <f>(P1109+'Advanced - Home'!$S$33)/2</f>
        <v>99.592845567206865</v>
      </c>
      <c r="R1109" s="32">
        <f t="shared" ref="R1109" si="10829">AVERAGE(H1109,L1108)</f>
        <v>0.51300000000000001</v>
      </c>
      <c r="S1109" s="32">
        <f t="shared" ref="S1109" si="10830">AVERAGE(I1109,M1108)</f>
        <v>0.245</v>
      </c>
      <c r="T1109" s="32">
        <f t="shared" ref="T1109" si="10831">AVERAGE(J1109,N1108)</f>
        <v>0.14349999999999999</v>
      </c>
      <c r="U1109" s="32">
        <f t="shared" ref="U1109" si="10832">AVERAGE(K1109,O1108)</f>
        <v>0.25</v>
      </c>
      <c r="V1109" s="21">
        <f>Q1109*Q1108/'Advanced - Road'!$S$33</f>
        <v>99.925657842620012</v>
      </c>
      <c r="W1109" s="21">
        <f t="shared" ref="W1109" si="10833">W1108</f>
        <v>99.927740919035472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0.49299999999999999</v>
      </c>
      <c r="I1110" s="31">
        <f>VLOOKUP($C1110,'Four Factors - Road'!$B:$O,8,FALSE)</f>
        <v>0.26100000000000001</v>
      </c>
      <c r="J1110" s="31">
        <f>VLOOKUP($C1110,'Four Factors - Road'!$B:$O,9,FALSE)/100</f>
        <v>0.14000000000000001</v>
      </c>
      <c r="K1110" s="31">
        <f>VLOOKUP($C1110,'Four Factors - Road'!$B:$O,10,FALSE)/100</f>
        <v>0.188</v>
      </c>
      <c r="L1110" s="31">
        <f>VLOOKUP($C1110,'Four Factors - Road'!$B:$O,11,FALSE)/100</f>
        <v>0.50800000000000001</v>
      </c>
      <c r="M1110" s="31">
        <f>VLOOKUP($C1110,'Four Factors - Road'!$B:$O,12,FALSE)</f>
        <v>0.22700000000000001</v>
      </c>
      <c r="N1110" s="31">
        <f>VLOOKUP($C1110,'Four Factors - Road'!$B:$O,13,FALSE)/100</f>
        <v>0.14199999999999999</v>
      </c>
      <c r="O1110" s="31">
        <f>VLOOKUP($C1110,'Four Factors - Road'!$B:$O,14,FALSE)/100</f>
        <v>0.23899999999999999</v>
      </c>
      <c r="P1110" s="17">
        <f>VLOOKUP($C1110,'Advanced - Road'!B:T,18,FALSE)</f>
        <v>99.44</v>
      </c>
      <c r="Q1110" s="17">
        <f>(P1110+'Advanced - Road'!$S$33)/2</f>
        <v>99.109904671115345</v>
      </c>
      <c r="R1110" s="31">
        <f t="shared" ref="R1110" si="10837">AVERAGE(H1110,L1111)</f>
        <v>0.49199999999999999</v>
      </c>
      <c r="S1110" s="31">
        <f t="shared" ref="S1110" si="10838">AVERAGE(I1110,M1111)</f>
        <v>0.3075</v>
      </c>
      <c r="T1110" s="31">
        <f t="shared" ref="T1110" si="10839">AVERAGE(J1110,N1111)</f>
        <v>0.14700000000000002</v>
      </c>
      <c r="U1110" s="31">
        <f t="shared" ref="U1110" si="10840">AVERAGE(K1110,O1111)</f>
        <v>0.2</v>
      </c>
      <c r="V1110" s="17">
        <f>Q1110*Q1111/'Advanced - Home'!$S$33</f>
        <v>97.59194029925429</v>
      </c>
      <c r="W1110" s="17">
        <f t="shared" ref="W1110" si="10841">AVERAGE(V1110:V1111)</f>
        <v>97.589905956942374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102</v>
      </c>
      <c r="Z1110" s="19">
        <f t="shared" ref="Z1110" si="10842">Y1111-Y1110</f>
        <v>2</v>
      </c>
      <c r="AA1110" s="19">
        <f t="shared" ref="AA1110" si="10843">Y1110+Y1111</f>
        <v>206</v>
      </c>
      <c r="AB1110" s="4">
        <f t="shared" ref="AB1110" si="10844">D1110-Z1110</f>
        <v>-2</v>
      </c>
      <c r="AC1110" s="4">
        <f t="shared" ref="AC1110" si="10845">AA1110-E1110</f>
        <v>206</v>
      </c>
      <c r="AD1110" s="4">
        <f t="shared" si="10285"/>
        <v>102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0.47299999999999998</v>
      </c>
      <c r="I1111" s="31">
        <f>VLOOKUP($C1111,'Four Factors - Home'!$B:$O,8,FALSE)</f>
        <v>0.30299999999999999</v>
      </c>
      <c r="J1111" s="31">
        <f>VLOOKUP($C1111,'Four Factors - Home'!$B:$O,9,FALSE)/100</f>
        <v>0.14000000000000001</v>
      </c>
      <c r="K1111" s="31">
        <f>VLOOKUP($C1111,'Four Factors - Home'!$B:$O,10,FALSE)/100</f>
        <v>0.26500000000000001</v>
      </c>
      <c r="L1111" s="31">
        <f>VLOOKUP($C1111,'Four Factors - Home'!$B:$O,11,FALSE)/100</f>
        <v>0.49099999999999999</v>
      </c>
      <c r="M1111" s="31">
        <f>VLOOKUP($C1111,'Four Factors - Home'!$B:$O,12,FALSE)</f>
        <v>0.35399999999999998</v>
      </c>
      <c r="N1111" s="31">
        <f>VLOOKUP($C1111,'Four Factors - Home'!$B:$O,13,FALSE)/100</f>
        <v>0.154</v>
      </c>
      <c r="O1111" s="31">
        <f>VLOOKUP($C1111,'Four Factors - Home'!$B:$O,14,FALSE)/100</f>
        <v>0.21199999999999999</v>
      </c>
      <c r="P1111" s="17">
        <f>VLOOKUP($C1111,'Advanced - Home'!B:T,18,FALSE)</f>
        <v>95.75</v>
      </c>
      <c r="Q1111" s="17">
        <f>(P1111+'Advanced - Home'!$S$33)/2</f>
        <v>97.262845567206853</v>
      </c>
      <c r="R1111" s="31">
        <f t="shared" ref="R1111" si="10849">AVERAGE(H1111,L1110)</f>
        <v>0.49049999999999999</v>
      </c>
      <c r="S1111" s="31">
        <f t="shared" ref="S1111" si="10850">AVERAGE(I1111,M1110)</f>
        <v>0.26500000000000001</v>
      </c>
      <c r="T1111" s="31">
        <f t="shared" ref="T1111" si="10851">AVERAGE(J1111,N1110)</f>
        <v>0.14100000000000001</v>
      </c>
      <c r="U1111" s="31">
        <f t="shared" ref="U1111" si="10852">AVERAGE(K1111,O1110)</f>
        <v>0.252</v>
      </c>
      <c r="V1111" s="17">
        <f>Q1111*Q1110/'Advanced - Road'!$S$33</f>
        <v>97.587871614630458</v>
      </c>
      <c r="W1111" s="17">
        <f t="shared" ref="W1111" si="10853">W1110</f>
        <v>97.589905956942374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104</v>
      </c>
      <c r="Z1111" s="19">
        <f t="shared" ref="Z1111" si="10854">-Z1110</f>
        <v>-2</v>
      </c>
      <c r="AA1111" s="19">
        <f t="shared" ref="AA1111" si="10855">AA1110</f>
        <v>206</v>
      </c>
      <c r="AB1111" s="4"/>
      <c r="AC1111" s="4"/>
      <c r="AD1111" s="4">
        <f t="shared" si="10285"/>
        <v>104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0.49299999999999999</v>
      </c>
      <c r="I1112" s="32">
        <f>VLOOKUP($C1112,'Four Factors - Road'!$B:$O,8,FALSE)</f>
        <v>0.26100000000000001</v>
      </c>
      <c r="J1112" s="32">
        <f>VLOOKUP($C1112,'Four Factors - Road'!$B:$O,9,FALSE)/100</f>
        <v>0.14000000000000001</v>
      </c>
      <c r="K1112" s="32">
        <f>VLOOKUP($C1112,'Four Factors - Road'!$B:$O,10,FALSE)/100</f>
        <v>0.188</v>
      </c>
      <c r="L1112" s="32">
        <f>VLOOKUP($C1112,'Four Factors - Road'!$B:$O,11,FALSE)/100</f>
        <v>0.50800000000000001</v>
      </c>
      <c r="M1112" s="32">
        <f>VLOOKUP($C1112,'Four Factors - Road'!$B:$O,12,FALSE)</f>
        <v>0.22700000000000001</v>
      </c>
      <c r="N1112" s="32">
        <f>VLOOKUP($C1112,'Four Factors - Road'!$B:$O,13,FALSE)/100</f>
        <v>0.14199999999999999</v>
      </c>
      <c r="O1112" s="32">
        <f>VLOOKUP($C1112,'Four Factors - Road'!$B:$O,14,FALSE)/100</f>
        <v>0.23899999999999999</v>
      </c>
      <c r="P1112" s="21">
        <f>VLOOKUP($C1112,'Advanced - Road'!B:T,18,FALSE)</f>
        <v>99.44</v>
      </c>
      <c r="Q1112" s="21">
        <f>(P1112+'Advanced - Road'!$S$33)/2</f>
        <v>99.109904671115345</v>
      </c>
      <c r="R1112" s="32">
        <f t="shared" ref="R1112" si="10857">AVERAGE(H1112,L1113)</f>
        <v>0.49199999999999999</v>
      </c>
      <c r="S1112" s="32">
        <f t="shared" ref="S1112" si="10858">AVERAGE(I1112,M1113)</f>
        <v>0.26300000000000001</v>
      </c>
      <c r="T1112" s="32">
        <f t="shared" ref="T1112" si="10859">AVERAGE(J1112,N1113)</f>
        <v>0.13700000000000001</v>
      </c>
      <c r="U1112" s="32">
        <f t="shared" ref="U1112" si="10860">AVERAGE(K1112,O1113)</f>
        <v>0.20700000000000002</v>
      </c>
      <c r="V1112" s="21">
        <f>Q1112*Q1113/'Advanced - Home'!$S$33</f>
        <v>98.710712969322628</v>
      </c>
      <c r="W1112" s="21">
        <f t="shared" ref="W1112" si="10861">AVERAGE(V1112:V1113)</f>
        <v>98.708655305755158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5</v>
      </c>
      <c r="AA1112" s="23">
        <f t="shared" ref="AA1112" si="10863">Y1112+Y1113</f>
        <v>211</v>
      </c>
      <c r="AB1112" s="22">
        <f t="shared" ref="AB1112" si="10864">D1112-Z1112</f>
        <v>-5</v>
      </c>
      <c r="AC1112" s="22">
        <f t="shared" ref="AC1112" si="10865">AA1112-E1112</f>
        <v>211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0.53700000000000003</v>
      </c>
      <c r="I1113" s="32">
        <f>VLOOKUP($C1113,'Four Factors - Home'!$B:$O,8,FALSE)</f>
        <v>0.27100000000000002</v>
      </c>
      <c r="J1113" s="32">
        <f>VLOOKUP($C1113,'Four Factors - Home'!$B:$O,9,FALSE)/100</f>
        <v>0.13800000000000001</v>
      </c>
      <c r="K1113" s="32">
        <f>VLOOKUP($C1113,'Four Factors - Home'!$B:$O,10,FALSE)/100</f>
        <v>0.22699999999999998</v>
      </c>
      <c r="L1113" s="32">
        <f>VLOOKUP($C1113,'Four Factors - Home'!$B:$O,11,FALSE)/100</f>
        <v>0.49099999999999999</v>
      </c>
      <c r="M1113" s="32">
        <f>VLOOKUP($C1113,'Four Factors - Home'!$B:$O,12,FALSE)</f>
        <v>0.26500000000000001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0.22600000000000001</v>
      </c>
      <c r="P1113" s="21">
        <f>VLOOKUP($C1113,'Advanced - Home'!B:T,18,FALSE)</f>
        <v>97.98</v>
      </c>
      <c r="Q1113" s="21">
        <f>(P1113+'Advanced - Home'!$S$33)/2</f>
        <v>98.377845567206862</v>
      </c>
      <c r="R1113" s="32">
        <f t="shared" ref="R1113" si="10869">AVERAGE(H1113,L1112)</f>
        <v>0.52249999999999996</v>
      </c>
      <c r="S1113" s="32">
        <f t="shared" ref="S1113" si="10870">AVERAGE(I1113,M1112)</f>
        <v>0.249</v>
      </c>
      <c r="T1113" s="32">
        <f t="shared" ref="T1113" si="10871">AVERAGE(J1113,N1112)</f>
        <v>0.14000000000000001</v>
      </c>
      <c r="U1113" s="32">
        <f t="shared" ref="U1113" si="10872">AVERAGE(K1113,O1112)</f>
        <v>0.23299999999999998</v>
      </c>
      <c r="V1113" s="21">
        <f>Q1113*Q1112/'Advanced - Road'!$S$33</f>
        <v>98.706597642187688</v>
      </c>
      <c r="W1113" s="21">
        <f t="shared" ref="W1113" si="10873">W1112</f>
        <v>98.708655305755158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108</v>
      </c>
      <c r="Z1113" s="23">
        <f t="shared" ref="Z1113" si="10874">-Z1112</f>
        <v>-5</v>
      </c>
      <c r="AA1113" s="23">
        <f t="shared" ref="AA1113" si="10875">AA1112</f>
        <v>211</v>
      </c>
      <c r="AB1113" s="22"/>
      <c r="AC1113" s="22"/>
      <c r="AD1113" s="22">
        <f t="shared" si="10285"/>
        <v>108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0.49299999999999999</v>
      </c>
      <c r="I1114" s="31">
        <f>VLOOKUP($C1114,'Four Factors - Road'!$B:$O,8,FALSE)</f>
        <v>0.26100000000000001</v>
      </c>
      <c r="J1114" s="31">
        <f>VLOOKUP($C1114,'Four Factors - Road'!$B:$O,9,FALSE)/100</f>
        <v>0.14000000000000001</v>
      </c>
      <c r="K1114" s="31">
        <f>VLOOKUP($C1114,'Four Factors - Road'!$B:$O,10,FALSE)/100</f>
        <v>0.188</v>
      </c>
      <c r="L1114" s="31">
        <f>VLOOKUP($C1114,'Four Factors - Road'!$B:$O,11,FALSE)/100</f>
        <v>0.50800000000000001</v>
      </c>
      <c r="M1114" s="31">
        <f>VLOOKUP($C1114,'Four Factors - Road'!$B:$O,12,FALSE)</f>
        <v>0.22700000000000001</v>
      </c>
      <c r="N1114" s="31">
        <f>VLOOKUP($C1114,'Four Factors - Road'!$B:$O,13,FALSE)/100</f>
        <v>0.14199999999999999</v>
      </c>
      <c r="O1114" s="31">
        <f>VLOOKUP($C1114,'Four Factors - Road'!$B:$O,14,FALSE)/100</f>
        <v>0.23899999999999999</v>
      </c>
      <c r="P1114" s="17">
        <f>VLOOKUP($C1114,'Advanced - Road'!B:T,18,FALSE)</f>
        <v>99.44</v>
      </c>
      <c r="Q1114" s="17">
        <f>(P1114+'Advanced - Road'!$S$33)/2</f>
        <v>99.109904671115345</v>
      </c>
      <c r="R1114" s="31">
        <f t="shared" ref="R1114" si="10877">AVERAGE(H1114,L1115)</f>
        <v>0.50700000000000001</v>
      </c>
      <c r="S1114" s="31">
        <f t="shared" ref="S1114" si="10878">AVERAGE(I1114,M1115)</f>
        <v>0.27900000000000003</v>
      </c>
      <c r="T1114" s="31">
        <f t="shared" ref="T1114" si="10879">AVERAGE(J1114,N1115)</f>
        <v>0.15150000000000002</v>
      </c>
      <c r="U1114" s="31">
        <f t="shared" ref="U1114" si="10880">AVERAGE(K1114,O1115)</f>
        <v>0.21099999999999999</v>
      </c>
      <c r="V1114" s="17">
        <f>Q1114*Q1115/'Advanced - Home'!$S$33</f>
        <v>98.705696051519638</v>
      </c>
      <c r="W1114" s="17">
        <f t="shared" ref="W1114" si="10881">AVERAGE(V1114:V1115)</f>
        <v>98.70363849253178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0.53400000000000003</v>
      </c>
      <c r="I1115" s="31">
        <f>VLOOKUP($C1115,'Four Factors - Home'!$B:$O,8,FALSE)</f>
        <v>0.30099999999999999</v>
      </c>
      <c r="J1115" s="31">
        <f>VLOOKUP($C1115,'Four Factors - Home'!$B:$O,9,FALSE)/100</f>
        <v>0.14199999999999999</v>
      </c>
      <c r="K1115" s="31">
        <f>VLOOKUP($C1115,'Four Factors - Home'!$B:$O,10,FALSE)/100</f>
        <v>0.214</v>
      </c>
      <c r="L1115" s="31">
        <f>VLOOKUP($C1115,'Four Factors - Home'!$B:$O,11,FALSE)/100</f>
        <v>0.52100000000000002</v>
      </c>
      <c r="M1115" s="31">
        <f>VLOOKUP($C1115,'Four Factors - Home'!$B:$O,12,FALSE)</f>
        <v>0.29699999999999999</v>
      </c>
      <c r="N1115" s="31">
        <f>VLOOKUP($C1115,'Four Factors - Home'!$B:$O,13,FALSE)/100</f>
        <v>0.16300000000000001</v>
      </c>
      <c r="O1115" s="31">
        <f>VLOOKUP($C1115,'Four Factors - Home'!$B:$O,14,FALSE)/100</f>
        <v>0.23399999999999999</v>
      </c>
      <c r="P1115" s="17">
        <f>VLOOKUP($C1115,'Advanced - Home'!B:T,18,FALSE)</f>
        <v>97.97</v>
      </c>
      <c r="Q1115" s="17">
        <f>(P1115+'Advanced - Home'!$S$33)/2</f>
        <v>98.372845567206866</v>
      </c>
      <c r="R1115" s="31">
        <f t="shared" ref="R1115" si="10889">AVERAGE(H1115,L1114)</f>
        <v>0.52100000000000002</v>
      </c>
      <c r="S1115" s="31">
        <f t="shared" ref="S1115" si="10890">AVERAGE(I1115,M1114)</f>
        <v>0.26400000000000001</v>
      </c>
      <c r="T1115" s="31">
        <f t="shared" ref="T1115" si="10891">AVERAGE(J1115,N1114)</f>
        <v>0.14199999999999999</v>
      </c>
      <c r="U1115" s="31">
        <f t="shared" ref="U1115" si="10892">AVERAGE(K1115,O1114)</f>
        <v>0.22649999999999998</v>
      </c>
      <c r="V1115" s="17">
        <f>Q1115*Q1114/'Advanced - Road'!$S$33</f>
        <v>98.701580933543937</v>
      </c>
      <c r="W1115" s="17">
        <f t="shared" ref="W1115" si="10893">W1114</f>
        <v>98.70363849253178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0.49299999999999999</v>
      </c>
      <c r="I1116" s="32">
        <f>VLOOKUP($C1116,'Four Factors - Road'!$B:$O,8,FALSE)</f>
        <v>0.26100000000000001</v>
      </c>
      <c r="J1116" s="32">
        <f>VLOOKUP($C1116,'Four Factors - Road'!$B:$O,9,FALSE)/100</f>
        <v>0.14000000000000001</v>
      </c>
      <c r="K1116" s="32">
        <f>VLOOKUP($C1116,'Four Factors - Road'!$B:$O,10,FALSE)/100</f>
        <v>0.188</v>
      </c>
      <c r="L1116" s="32">
        <f>VLOOKUP($C1116,'Four Factors - Road'!$B:$O,11,FALSE)/100</f>
        <v>0.50800000000000001</v>
      </c>
      <c r="M1116" s="32">
        <f>VLOOKUP($C1116,'Four Factors - Road'!$B:$O,12,FALSE)</f>
        <v>0.22700000000000001</v>
      </c>
      <c r="N1116" s="32">
        <f>VLOOKUP($C1116,'Four Factors - Road'!$B:$O,13,FALSE)/100</f>
        <v>0.14199999999999999</v>
      </c>
      <c r="O1116" s="32">
        <f>VLOOKUP($C1116,'Four Factors - Road'!$B:$O,14,FALSE)/100</f>
        <v>0.23899999999999999</v>
      </c>
      <c r="P1116" s="21">
        <f>VLOOKUP($C1116,'Advanced - Road'!B:T,18,FALSE)</f>
        <v>99.44</v>
      </c>
      <c r="Q1116" s="21">
        <f>(P1116+'Advanced - Road'!$S$33)/2</f>
        <v>99.109904671115345</v>
      </c>
      <c r="R1116" s="32">
        <f t="shared" ref="R1116" si="10897">AVERAGE(H1116,L1117)</f>
        <v>0.50950000000000006</v>
      </c>
      <c r="S1116" s="32">
        <f t="shared" ref="S1116" si="10898">AVERAGE(I1116,M1117)</f>
        <v>0.26650000000000001</v>
      </c>
      <c r="T1116" s="32">
        <f t="shared" ref="T1116" si="10899">AVERAGE(J1116,N1117)</f>
        <v>0.14600000000000002</v>
      </c>
      <c r="U1116" s="32">
        <f t="shared" ref="U1116" si="10900">AVERAGE(K1116,O1117)</f>
        <v>0.20250000000000001</v>
      </c>
      <c r="V1116" s="21">
        <f>Q1116*Q1117/'Advanced - Home'!$S$33</f>
        <v>98.123733586371969</v>
      </c>
      <c r="W1116" s="21">
        <f t="shared" ref="W1116" si="10901">AVERAGE(V1116:V1117)</f>
        <v>98.121688158620202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0.29299999999999998</v>
      </c>
      <c r="J1117" s="32">
        <f>VLOOKUP($C1117,'Four Factors - Home'!$B:$O,9,FALSE)/100</f>
        <v>0.14899999999999999</v>
      </c>
      <c r="K1117" s="32">
        <f>VLOOKUP($C1117,'Four Factors - Home'!$B:$O,10,FALSE)/100</f>
        <v>0.27100000000000002</v>
      </c>
      <c r="L1117" s="32">
        <f>VLOOKUP($C1117,'Four Factors - Home'!$B:$O,11,FALSE)/100</f>
        <v>0.52600000000000002</v>
      </c>
      <c r="M1117" s="32">
        <f>VLOOKUP($C1117,'Four Factors - Home'!$B:$O,12,FALSE)</f>
        <v>0.27200000000000002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96.81</v>
      </c>
      <c r="Q1117" s="21">
        <f>(P1117+'Advanced - Home'!$S$33)/2</f>
        <v>97.792845567206854</v>
      </c>
      <c r="R1117" s="32">
        <f t="shared" ref="R1117" si="10909">AVERAGE(H1117,L1116)</f>
        <v>0.51600000000000001</v>
      </c>
      <c r="S1117" s="32">
        <f t="shared" ref="S1117" si="10910">AVERAGE(I1117,M1116)</f>
        <v>0.26</v>
      </c>
      <c r="T1117" s="32">
        <f t="shared" ref="T1117" si="10911">AVERAGE(J1117,N1116)</f>
        <v>0.14549999999999999</v>
      </c>
      <c r="U1117" s="32">
        <f t="shared" ref="U1117" si="10912">AVERAGE(K1117,O1116)</f>
        <v>0.255</v>
      </c>
      <c r="V1117" s="21">
        <f>Q1117*Q1116/'Advanced - Road'!$S$33</f>
        <v>98.119642730868421</v>
      </c>
      <c r="W1117" s="21">
        <f t="shared" ref="W1117" si="10913">W1116</f>
        <v>98.121688158620202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0.49299999999999999</v>
      </c>
      <c r="I1118" s="31">
        <f>VLOOKUP($C1118,'Four Factors - Road'!$B:$O,8,FALSE)</f>
        <v>0.26100000000000001</v>
      </c>
      <c r="J1118" s="31">
        <f>VLOOKUP($C1118,'Four Factors - Road'!$B:$O,9,FALSE)/100</f>
        <v>0.14000000000000001</v>
      </c>
      <c r="K1118" s="31">
        <f>VLOOKUP($C1118,'Four Factors - Road'!$B:$O,10,FALSE)/100</f>
        <v>0.188</v>
      </c>
      <c r="L1118" s="31">
        <f>VLOOKUP($C1118,'Four Factors - Road'!$B:$O,11,FALSE)/100</f>
        <v>0.50800000000000001</v>
      </c>
      <c r="M1118" s="31">
        <f>VLOOKUP($C1118,'Four Factors - Road'!$B:$O,12,FALSE)</f>
        <v>0.22700000000000001</v>
      </c>
      <c r="N1118" s="31">
        <f>VLOOKUP($C1118,'Four Factors - Road'!$B:$O,13,FALSE)/100</f>
        <v>0.14199999999999999</v>
      </c>
      <c r="O1118" s="31">
        <f>VLOOKUP($C1118,'Four Factors - Road'!$B:$O,14,FALSE)/100</f>
        <v>0.23899999999999999</v>
      </c>
      <c r="P1118" s="17">
        <f>VLOOKUP($C1118,'Advanced - Road'!B:T,18,FALSE)</f>
        <v>99.44</v>
      </c>
      <c r="Q1118" s="17">
        <f>(P1118+'Advanced - Road'!$S$33)/2</f>
        <v>99.109904671115345</v>
      </c>
      <c r="R1118" s="31">
        <f t="shared" ref="R1118" si="10917">AVERAGE(H1118,L1119)</f>
        <v>0.4975</v>
      </c>
      <c r="S1118" s="31">
        <f t="shared" ref="S1118" si="10918">AVERAGE(I1118,M1119)</f>
        <v>0.2535</v>
      </c>
      <c r="T1118" s="31">
        <f t="shared" ref="T1118" si="10919">AVERAGE(J1118,N1119)</f>
        <v>0.13650000000000001</v>
      </c>
      <c r="U1118" s="31">
        <f t="shared" ref="U1118" si="10920">AVERAGE(K1118,O1119)</f>
        <v>0.20500000000000002</v>
      </c>
      <c r="V1118" s="17">
        <f>Q1118*Q1119/'Advanced - Home'!$S$33</f>
        <v>99.990027009086887</v>
      </c>
      <c r="W1118" s="17">
        <f t="shared" ref="W1118" si="10921">AVERAGE(V1118:V1119)</f>
        <v>99.987942677715978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0.50900000000000001</v>
      </c>
      <c r="I1119" s="31">
        <f>VLOOKUP($C1119,'Four Factors - Home'!$B:$O,8,FALSE)</f>
        <v>0.26100000000000001</v>
      </c>
      <c r="J1119" s="31">
        <f>VLOOKUP($C1119,'Four Factors - Home'!$B:$O,9,FALSE)/100</f>
        <v>0.12300000000000001</v>
      </c>
      <c r="K1119" s="31">
        <f>VLOOKUP($C1119,'Four Factors - Home'!$B:$O,10,FALSE)/100</f>
        <v>0.184</v>
      </c>
      <c r="L1119" s="31">
        <f>VLOOKUP($C1119,'Four Factors - Home'!$B:$O,11,FALSE)/100</f>
        <v>0.502</v>
      </c>
      <c r="M1119" s="31">
        <f>VLOOKUP($C1119,'Four Factors - Home'!$B:$O,12,FALSE)</f>
        <v>0.246</v>
      </c>
      <c r="N1119" s="31">
        <f>VLOOKUP($C1119,'Four Factors - Home'!$B:$O,13,FALSE)/100</f>
        <v>0.13300000000000001</v>
      </c>
      <c r="O1119" s="31">
        <f>VLOOKUP($C1119,'Four Factors - Home'!$B:$O,14,FALSE)/100</f>
        <v>0.222</v>
      </c>
      <c r="P1119" s="17">
        <f>VLOOKUP($C1119,'Advanced - Home'!B:T,18,FALSE)</f>
        <v>100.53</v>
      </c>
      <c r="Q1119" s="17">
        <f>(P1119+'Advanced - Home'!$S$33)/2</f>
        <v>99.652845567206867</v>
      </c>
      <c r="R1119" s="31">
        <f t="shared" ref="R1119" si="10931">AVERAGE(H1119,L1118)</f>
        <v>0.50849999999999995</v>
      </c>
      <c r="S1119" s="31">
        <f t="shared" ref="S1119" si="10932">AVERAGE(I1119,M1118)</f>
        <v>0.24399999999999999</v>
      </c>
      <c r="T1119" s="31">
        <f t="shared" ref="T1119" si="10933">AVERAGE(J1119,N1118)</f>
        <v>0.13250000000000001</v>
      </c>
      <c r="U1119" s="31">
        <f t="shared" ref="U1119" si="10934">AVERAGE(K1119,O1118)</f>
        <v>0.21149999999999999</v>
      </c>
      <c r="V1119" s="17">
        <f>Q1119*Q1118/'Advanced - Road'!$S$33</f>
        <v>99.985858346345054</v>
      </c>
      <c r="W1119" s="17">
        <f t="shared" ref="W1119" si="10935">W1118</f>
        <v>99.987942677715978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0.49299999999999999</v>
      </c>
      <c r="I1120" s="32">
        <f>VLOOKUP($C1120,'Four Factors - Road'!$B:$O,8,FALSE)</f>
        <v>0.26100000000000001</v>
      </c>
      <c r="J1120" s="32">
        <f>VLOOKUP($C1120,'Four Factors - Road'!$B:$O,9,FALSE)/100</f>
        <v>0.14000000000000001</v>
      </c>
      <c r="K1120" s="32">
        <f>VLOOKUP($C1120,'Four Factors - Road'!$B:$O,10,FALSE)/100</f>
        <v>0.188</v>
      </c>
      <c r="L1120" s="32">
        <f>VLOOKUP($C1120,'Four Factors - Road'!$B:$O,11,FALSE)/100</f>
        <v>0.50800000000000001</v>
      </c>
      <c r="M1120" s="32">
        <f>VLOOKUP($C1120,'Four Factors - Road'!$B:$O,12,FALSE)</f>
        <v>0.22700000000000001</v>
      </c>
      <c r="N1120" s="32">
        <f>VLOOKUP($C1120,'Four Factors - Road'!$B:$O,13,FALSE)/100</f>
        <v>0.14199999999999999</v>
      </c>
      <c r="O1120" s="32">
        <f>VLOOKUP($C1120,'Four Factors - Road'!$B:$O,14,FALSE)/100</f>
        <v>0.23899999999999999</v>
      </c>
      <c r="P1120" s="21">
        <f>VLOOKUP($C1120,'Advanced - Road'!B:T,18,FALSE)</f>
        <v>99.44</v>
      </c>
      <c r="Q1120" s="21">
        <f>(P1120+'Advanced - Road'!$S$33)/2</f>
        <v>99.109904671115345</v>
      </c>
      <c r="R1120" s="32">
        <f t="shared" ref="R1120" si="10939">AVERAGE(H1120,L1121)</f>
        <v>0.4995</v>
      </c>
      <c r="S1120" s="32">
        <f t="shared" ref="S1120" si="10940">AVERAGE(I1120,M1121)</f>
        <v>0.26300000000000001</v>
      </c>
      <c r="T1120" s="32">
        <f t="shared" ref="T1120" si="10941">AVERAGE(J1120,N1121)</f>
        <v>0.13500000000000001</v>
      </c>
      <c r="U1120" s="32">
        <f t="shared" ref="U1120" si="10942">AVERAGE(K1120,O1121)</f>
        <v>0.22849999999999998</v>
      </c>
      <c r="V1120" s="21">
        <f>Q1120*Q1121/'Advanced - Home'!$S$33</f>
        <v>98.785966736367584</v>
      </c>
      <c r="W1120" s="21">
        <f t="shared" ref="W1120" si="10943">AVERAGE(V1120:V1121)</f>
        <v>98.783907504105798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106</v>
      </c>
      <c r="Z1120" s="23">
        <f t="shared" ref="Z1120" si="10944">Y1121-Y1120</f>
        <v>1</v>
      </c>
      <c r="AA1120" s="23">
        <f t="shared" ref="AA1120" si="10945">Y1120+Y1121</f>
        <v>213</v>
      </c>
      <c r="AB1120" s="22">
        <f t="shared" ref="AB1120" si="10946">D1120-Z1120</f>
        <v>-1</v>
      </c>
      <c r="AC1120" s="22">
        <f t="shared" ref="AC1120" si="10947">AA1120-E1120</f>
        <v>213</v>
      </c>
      <c r="AD1120" s="22">
        <f t="shared" si="10927"/>
        <v>106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0.51700000000000002</v>
      </c>
      <c r="I1121" s="32">
        <f>VLOOKUP($C1121,'Four Factors - Home'!$B:$O,8,FALSE)</f>
        <v>0.23</v>
      </c>
      <c r="J1121" s="32">
        <f>VLOOKUP($C1121,'Four Factors - Home'!$B:$O,9,FALSE)/100</f>
        <v>0.14300000000000002</v>
      </c>
      <c r="K1121" s="32">
        <f>VLOOKUP($C1121,'Four Factors - Home'!$B:$O,10,FALSE)/100</f>
        <v>0.26700000000000002</v>
      </c>
      <c r="L1121" s="32">
        <f>VLOOKUP($C1121,'Four Factors - Home'!$B:$O,11,FALSE)/100</f>
        <v>0.50600000000000001</v>
      </c>
      <c r="M1121" s="32">
        <f>VLOOKUP($C1121,'Four Factors - Home'!$B:$O,12,FALSE)</f>
        <v>0.26500000000000001</v>
      </c>
      <c r="N1121" s="32">
        <f>VLOOKUP($C1121,'Four Factors - Home'!$B:$O,13,FALSE)/100</f>
        <v>0.13</v>
      </c>
      <c r="O1121" s="32">
        <f>VLOOKUP($C1121,'Four Factors - Home'!$B:$O,14,FALSE)/100</f>
        <v>0.26899999999999996</v>
      </c>
      <c r="P1121" s="21">
        <f>VLOOKUP($C1121,'Advanced - Home'!B:T,18,FALSE)</f>
        <v>98.13</v>
      </c>
      <c r="Q1121" s="21">
        <f>(P1121+'Advanced - Home'!$S$33)/2</f>
        <v>98.45284556720685</v>
      </c>
      <c r="R1121" s="32">
        <f t="shared" ref="R1121" si="10951">AVERAGE(H1121,L1120)</f>
        <v>0.51249999999999996</v>
      </c>
      <c r="S1121" s="32">
        <f t="shared" ref="S1121" si="10952">AVERAGE(I1121,M1120)</f>
        <v>0.22850000000000001</v>
      </c>
      <c r="T1121" s="32">
        <f t="shared" ref="T1121" si="10953">AVERAGE(J1121,N1120)</f>
        <v>0.14250000000000002</v>
      </c>
      <c r="U1121" s="32">
        <f t="shared" ref="U1121" si="10954">AVERAGE(K1121,O1120)</f>
        <v>0.253</v>
      </c>
      <c r="V1121" s="21">
        <f>Q1121*Q1120/'Advanced - Road'!$S$33</f>
        <v>98.781848271843998</v>
      </c>
      <c r="W1121" s="21">
        <f t="shared" ref="W1121" si="10955">W1120</f>
        <v>98.783907504105798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-1</v>
      </c>
      <c r="AA1121" s="23">
        <f t="shared" ref="AA1121" si="10957">AA1120</f>
        <v>213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0.49299999999999999</v>
      </c>
      <c r="I1122" s="31">
        <f>VLOOKUP($C1122,'Four Factors - Road'!$B:$O,8,FALSE)</f>
        <v>0.26100000000000001</v>
      </c>
      <c r="J1122" s="31">
        <f>VLOOKUP($C1122,'Four Factors - Road'!$B:$O,9,FALSE)/100</f>
        <v>0.14000000000000001</v>
      </c>
      <c r="K1122" s="31">
        <f>VLOOKUP($C1122,'Four Factors - Road'!$B:$O,10,FALSE)/100</f>
        <v>0.188</v>
      </c>
      <c r="L1122" s="31">
        <f>VLOOKUP($C1122,'Four Factors - Road'!$B:$O,11,FALSE)/100</f>
        <v>0.50800000000000001</v>
      </c>
      <c r="M1122" s="31">
        <f>VLOOKUP($C1122,'Four Factors - Road'!$B:$O,12,FALSE)</f>
        <v>0.22700000000000001</v>
      </c>
      <c r="N1122" s="31">
        <f>VLOOKUP($C1122,'Four Factors - Road'!$B:$O,13,FALSE)/100</f>
        <v>0.14199999999999999</v>
      </c>
      <c r="O1122" s="31">
        <f>VLOOKUP($C1122,'Four Factors - Road'!$B:$O,14,FALSE)/100</f>
        <v>0.23899999999999999</v>
      </c>
      <c r="P1122" s="17">
        <f>VLOOKUP($C1122,'Advanced - Road'!B:T,18,FALSE)</f>
        <v>99.44</v>
      </c>
      <c r="Q1122" s="17">
        <f>(P1122+'Advanced - Road'!$S$33)/2</f>
        <v>99.109904671115345</v>
      </c>
      <c r="R1122" s="31">
        <f t="shared" ref="R1122" si="10959">AVERAGE(H1122,L1123)</f>
        <v>0.4965</v>
      </c>
      <c r="S1122" s="31">
        <f t="shared" ref="S1122" si="10960">AVERAGE(I1122,M1123)</f>
        <v>0.26550000000000001</v>
      </c>
      <c r="T1122" s="31">
        <f t="shared" ref="T1122" si="10961">AVERAGE(J1122,N1123)</f>
        <v>0.13750000000000001</v>
      </c>
      <c r="U1122" s="31">
        <f t="shared" ref="U1122" si="10962">AVERAGE(K1122,O1123)</f>
        <v>0.20599999999999999</v>
      </c>
      <c r="V1122" s="17">
        <f>Q1122*Q1123/'Advanced - Home'!$S$33</f>
        <v>99.904739406435937</v>
      </c>
      <c r="W1122" s="17">
        <f t="shared" ref="W1122" si="10963">AVERAGE(V1122:V1123)</f>
        <v>99.902656852918582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0.52</v>
      </c>
      <c r="I1123" s="31">
        <f>VLOOKUP($C1123,'Four Factors - Home'!$B:$O,8,FALSE)</f>
        <v>0.30199999999999999</v>
      </c>
      <c r="J1123" s="31">
        <f>VLOOKUP($C1123,'Four Factors - Home'!$B:$O,9,FALSE)/100</f>
        <v>0.14599999999999999</v>
      </c>
      <c r="K1123" s="31">
        <f>VLOOKUP($C1123,'Four Factors - Home'!$B:$O,10,FALSE)/100</f>
        <v>0.27300000000000002</v>
      </c>
      <c r="L1123" s="31">
        <f>VLOOKUP($C1123,'Four Factors - Home'!$B:$O,11,FALSE)/100</f>
        <v>0.5</v>
      </c>
      <c r="M1123" s="31">
        <f>VLOOKUP($C1123,'Four Factors - Home'!$B:$O,12,FALSE)</f>
        <v>0.27</v>
      </c>
      <c r="N1123" s="31">
        <f>VLOOKUP($C1123,'Four Factors - Home'!$B:$O,13,FALSE)/100</f>
        <v>0.13500000000000001</v>
      </c>
      <c r="O1123" s="31">
        <f>VLOOKUP($C1123,'Four Factors - Home'!$B:$O,14,FALSE)/100</f>
        <v>0.22399999999999998</v>
      </c>
      <c r="P1123" s="17">
        <f>VLOOKUP($C1123,'Advanced - Home'!B:T,18,FALSE)</f>
        <v>100.36</v>
      </c>
      <c r="Q1123" s="17">
        <f>(P1123+'Advanced - Home'!$S$33)/2</f>
        <v>99.567845567206859</v>
      </c>
      <c r="R1123" s="31">
        <f t="shared" ref="R1123" si="10971">AVERAGE(H1123,L1122)</f>
        <v>0.51400000000000001</v>
      </c>
      <c r="S1123" s="31">
        <f t="shared" ref="S1123" si="10972">AVERAGE(I1123,M1122)</f>
        <v>0.26450000000000001</v>
      </c>
      <c r="T1123" s="31">
        <f t="shared" ref="T1123" si="10973">AVERAGE(J1123,N1122)</f>
        <v>0.14399999999999999</v>
      </c>
      <c r="U1123" s="31">
        <f t="shared" ref="U1123" si="10974">AVERAGE(K1123,O1122)</f>
        <v>0.25600000000000001</v>
      </c>
      <c r="V1123" s="17">
        <f>Q1123*Q1122/'Advanced - Road'!$S$33</f>
        <v>99.900574299401228</v>
      </c>
      <c r="W1123" s="17">
        <f t="shared" ref="W1123" si="10975">W1122</f>
        <v>99.902656852918582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0.49299999999999999</v>
      </c>
      <c r="I1124" s="32">
        <f>VLOOKUP($C1124,'Four Factors - Road'!$B:$O,8,FALSE)</f>
        <v>0.26100000000000001</v>
      </c>
      <c r="J1124" s="32">
        <f>VLOOKUP($C1124,'Four Factors - Road'!$B:$O,9,FALSE)/100</f>
        <v>0.14000000000000001</v>
      </c>
      <c r="K1124" s="32">
        <f>VLOOKUP($C1124,'Four Factors - Road'!$B:$O,10,FALSE)/100</f>
        <v>0.188</v>
      </c>
      <c r="L1124" s="32">
        <f>VLOOKUP($C1124,'Four Factors - Road'!$B:$O,11,FALSE)/100</f>
        <v>0.50800000000000001</v>
      </c>
      <c r="M1124" s="32">
        <f>VLOOKUP($C1124,'Four Factors - Road'!$B:$O,12,FALSE)</f>
        <v>0.22700000000000001</v>
      </c>
      <c r="N1124" s="32">
        <f>VLOOKUP($C1124,'Four Factors - Road'!$B:$O,13,FALSE)/100</f>
        <v>0.14199999999999999</v>
      </c>
      <c r="O1124" s="32">
        <f>VLOOKUP($C1124,'Four Factors - Road'!$B:$O,14,FALSE)/100</f>
        <v>0.23899999999999999</v>
      </c>
      <c r="P1124" s="21">
        <f>VLOOKUP($C1124,'Advanced - Road'!B:T,18,FALSE)</f>
        <v>99.44</v>
      </c>
      <c r="Q1124" s="21">
        <f>(P1124+'Advanced - Road'!$S$33)/2</f>
        <v>99.109904671115345</v>
      </c>
      <c r="R1124" s="32">
        <f t="shared" ref="R1124" si="10979">AVERAGE(H1124,L1125)</f>
        <v>0.50049999999999994</v>
      </c>
      <c r="S1124" s="32">
        <f t="shared" ref="S1124" si="10980">AVERAGE(I1124,M1125)</f>
        <v>0.26550000000000001</v>
      </c>
      <c r="T1124" s="32">
        <f t="shared" ref="T1124" si="10981">AVERAGE(J1124,N1125)</f>
        <v>0.13900000000000001</v>
      </c>
      <c r="U1124" s="32">
        <f t="shared" ref="U1124" si="10982">AVERAGE(K1124,O1125)</f>
        <v>0.20800000000000002</v>
      </c>
      <c r="V1124" s="21">
        <f>Q1124*Q1125/'Advanced - Home'!$S$33</f>
        <v>98.545154681823732</v>
      </c>
      <c r="W1124" s="21">
        <f t="shared" ref="W1124" si="10983">AVERAGE(V1124:V1125)</f>
        <v>98.543100469383774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0.47499999999999998</v>
      </c>
      <c r="I1125" s="32">
        <f>VLOOKUP($C1125,'Four Factors - Home'!$B:$O,8,FALSE)</f>
        <v>0.26700000000000002</v>
      </c>
      <c r="J1125" s="32">
        <f>VLOOKUP($C1125,'Four Factors - Home'!$B:$O,9,FALSE)/100</f>
        <v>0.13100000000000001</v>
      </c>
      <c r="K1125" s="32">
        <f>VLOOKUP($C1125,'Four Factors - Home'!$B:$O,10,FALSE)/100</f>
        <v>0.23199999999999998</v>
      </c>
      <c r="L1125" s="32">
        <f>VLOOKUP($C1125,'Four Factors - Home'!$B:$O,11,FALSE)/100</f>
        <v>0.50800000000000001</v>
      </c>
      <c r="M1125" s="32">
        <f>VLOOKUP($C1125,'Four Factors - Home'!$B:$O,12,FALSE)</f>
        <v>0.27</v>
      </c>
      <c r="N1125" s="32">
        <f>VLOOKUP($C1125,'Four Factors - Home'!$B:$O,13,FALSE)/100</f>
        <v>0.13800000000000001</v>
      </c>
      <c r="O1125" s="32">
        <f>VLOOKUP($C1125,'Four Factors - Home'!$B:$O,14,FALSE)/100</f>
        <v>0.22800000000000001</v>
      </c>
      <c r="P1125" s="21">
        <f>VLOOKUP($C1125,'Advanced - Home'!B:T,18,FALSE)</f>
        <v>97.65</v>
      </c>
      <c r="Q1125" s="21">
        <f>(P1125+'Advanced - Home'!$S$33)/2</f>
        <v>98.21284556720687</v>
      </c>
      <c r="R1125" s="32">
        <f t="shared" ref="R1125" si="10991">AVERAGE(H1125,L1124)</f>
        <v>0.49149999999999999</v>
      </c>
      <c r="S1125" s="32">
        <f t="shared" ref="S1125" si="10992">AVERAGE(I1125,M1124)</f>
        <v>0.247</v>
      </c>
      <c r="T1125" s="32">
        <f t="shared" ref="T1125" si="10993">AVERAGE(J1125,N1124)</f>
        <v>0.13650000000000001</v>
      </c>
      <c r="U1125" s="32">
        <f t="shared" ref="U1125" si="10994">AVERAGE(K1125,O1124)</f>
        <v>0.23549999999999999</v>
      </c>
      <c r="V1125" s="21">
        <f>Q1125*Q1124/'Advanced - Road'!$S$33</f>
        <v>98.541046256943801</v>
      </c>
      <c r="W1125" s="21">
        <f t="shared" ref="W1125" si="10995">W1124</f>
        <v>98.543100469383774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0.49299999999999999</v>
      </c>
      <c r="I1126" s="31">
        <f>VLOOKUP($C1126,'Four Factors - Road'!$B:$O,8,FALSE)</f>
        <v>0.26100000000000001</v>
      </c>
      <c r="J1126" s="31">
        <f>VLOOKUP($C1126,'Four Factors - Road'!$B:$O,9,FALSE)/100</f>
        <v>0.14000000000000001</v>
      </c>
      <c r="K1126" s="31">
        <f>VLOOKUP($C1126,'Four Factors - Road'!$B:$O,10,FALSE)/100</f>
        <v>0.188</v>
      </c>
      <c r="L1126" s="31">
        <f>VLOOKUP($C1126,'Four Factors - Road'!$B:$O,11,FALSE)/100</f>
        <v>0.50800000000000001</v>
      </c>
      <c r="M1126" s="31">
        <f>VLOOKUP($C1126,'Four Factors - Road'!$B:$O,12,FALSE)</f>
        <v>0.22700000000000001</v>
      </c>
      <c r="N1126" s="31">
        <f>VLOOKUP($C1126,'Four Factors - Road'!$B:$O,13,FALSE)/100</f>
        <v>0.14199999999999999</v>
      </c>
      <c r="O1126" s="31">
        <f>VLOOKUP($C1126,'Four Factors - Road'!$B:$O,14,FALSE)/100</f>
        <v>0.23899999999999999</v>
      </c>
      <c r="P1126" s="17">
        <f>VLOOKUP($C1126,'Advanced - Road'!B:T,18,FALSE)</f>
        <v>99.44</v>
      </c>
      <c r="Q1126" s="17">
        <f>(P1126+'Advanced - Road'!$S$33)/2</f>
        <v>99.109904671115345</v>
      </c>
      <c r="R1126" s="31">
        <f t="shared" ref="R1126" si="10999">AVERAGE(H1126,L1127)</f>
        <v>0.49299999999999999</v>
      </c>
      <c r="S1126" s="31">
        <f t="shared" ref="S1126" si="11000">AVERAGE(I1126,M1127)</f>
        <v>0.28600000000000003</v>
      </c>
      <c r="T1126" s="31">
        <f t="shared" ref="T1126" si="11001">AVERAGE(J1126,N1127)</f>
        <v>0.14150000000000001</v>
      </c>
      <c r="U1126" s="31">
        <f t="shared" ref="U1126" si="11002">AVERAGE(K1126,O1127)</f>
        <v>0.21</v>
      </c>
      <c r="V1126" s="17">
        <f>Q1126*Q1127/'Advanced - Home'!$S$33</f>
        <v>100.07029769393483</v>
      </c>
      <c r="W1126" s="17">
        <f t="shared" ref="W1126" si="11003">AVERAGE(V1126:V1127)</f>
        <v>100.06821168928997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0.50900000000000001</v>
      </c>
      <c r="I1127" s="31">
        <f>VLOOKUP($C1127,'Four Factors - Home'!$B:$O,8,FALSE)</f>
        <v>0.26500000000000001</v>
      </c>
      <c r="J1127" s="31">
        <f>VLOOKUP($C1127,'Four Factors - Home'!$B:$O,9,FALSE)/100</f>
        <v>0.16500000000000001</v>
      </c>
      <c r="K1127" s="31">
        <f>VLOOKUP($C1127,'Four Factors - Home'!$B:$O,10,FALSE)/100</f>
        <v>0.217</v>
      </c>
      <c r="L1127" s="31">
        <f>VLOOKUP($C1127,'Four Factors - Home'!$B:$O,11,FALSE)/100</f>
        <v>0.49299999999999999</v>
      </c>
      <c r="M1127" s="31">
        <f>VLOOKUP($C1127,'Four Factors - Home'!$B:$O,12,FALSE)</f>
        <v>0.311</v>
      </c>
      <c r="N1127" s="31">
        <f>VLOOKUP($C1127,'Four Factors - Home'!$B:$O,13,FALSE)/100</f>
        <v>0.14300000000000002</v>
      </c>
      <c r="O1127" s="31">
        <f>VLOOKUP($C1127,'Four Factors - Home'!$B:$O,14,FALSE)/100</f>
        <v>0.23199999999999998</v>
      </c>
      <c r="P1127" s="17">
        <f>VLOOKUP($C1127,'Advanced - Home'!B:T,18,FALSE)</f>
        <v>100.69</v>
      </c>
      <c r="Q1127" s="17">
        <f>(P1127+'Advanced - Home'!$S$33)/2</f>
        <v>99.732845567206851</v>
      </c>
      <c r="R1127" s="31">
        <f t="shared" ref="R1127" si="11011">AVERAGE(H1127,L1126)</f>
        <v>0.50849999999999995</v>
      </c>
      <c r="S1127" s="31">
        <f t="shared" ref="S1127" si="11012">AVERAGE(I1127,M1126)</f>
        <v>0.246</v>
      </c>
      <c r="T1127" s="31">
        <f t="shared" ref="T1127" si="11013">AVERAGE(J1127,N1126)</f>
        <v>0.1535</v>
      </c>
      <c r="U1127" s="31">
        <f t="shared" ref="U1127" si="11014">AVERAGE(K1127,O1126)</f>
        <v>0.22799999999999998</v>
      </c>
      <c r="V1127" s="17">
        <f>Q1127*Q1126/'Advanced - Road'!$S$33</f>
        <v>100.06612568464512</v>
      </c>
      <c r="W1127" s="17">
        <f t="shared" ref="W1127" si="11015">W1126</f>
        <v>100.06821168928997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0.49299999999999999</v>
      </c>
      <c r="I1128" s="32">
        <f>VLOOKUP($C1128,'Four Factors - Road'!$B:$O,8,FALSE)</f>
        <v>0.26100000000000001</v>
      </c>
      <c r="J1128" s="32">
        <f>VLOOKUP($C1128,'Four Factors - Road'!$B:$O,9,FALSE)/100</f>
        <v>0.14000000000000001</v>
      </c>
      <c r="K1128" s="32">
        <f>VLOOKUP($C1128,'Four Factors - Road'!$B:$O,10,FALSE)/100</f>
        <v>0.188</v>
      </c>
      <c r="L1128" s="32">
        <f>VLOOKUP($C1128,'Four Factors - Road'!$B:$O,11,FALSE)/100</f>
        <v>0.50800000000000001</v>
      </c>
      <c r="M1128" s="32">
        <f>VLOOKUP($C1128,'Four Factors - Road'!$B:$O,12,FALSE)</f>
        <v>0.22700000000000001</v>
      </c>
      <c r="N1128" s="32">
        <f>VLOOKUP($C1128,'Four Factors - Road'!$B:$O,13,FALSE)/100</f>
        <v>0.14199999999999999</v>
      </c>
      <c r="O1128" s="32">
        <f>VLOOKUP($C1128,'Four Factors - Road'!$B:$O,14,FALSE)/100</f>
        <v>0.23899999999999999</v>
      </c>
      <c r="P1128" s="21">
        <f>VLOOKUP($C1128,'Advanced - Road'!B:T,18,FALSE)</f>
        <v>99.44</v>
      </c>
      <c r="Q1128" s="21">
        <f>(P1128+'Advanced - Road'!$S$33)/2</f>
        <v>99.109904671115345</v>
      </c>
      <c r="R1128" s="32">
        <f t="shared" ref="R1128" si="11019">AVERAGE(H1128,L1129)</f>
        <v>0.50350000000000006</v>
      </c>
      <c r="S1128" s="32">
        <f t="shared" ref="S1128" si="11020">AVERAGE(I1128,M1129)</f>
        <v>0.29900000000000004</v>
      </c>
      <c r="T1128" s="32">
        <f t="shared" ref="T1128" si="11021">AVERAGE(J1128,N1129)</f>
        <v>0.14150000000000001</v>
      </c>
      <c r="U1128" s="32">
        <f t="shared" ref="U1128" si="11022">AVERAGE(K1128,O1129)</f>
        <v>0.20450000000000002</v>
      </c>
      <c r="V1128" s="21">
        <f>Q1128*Q1129/'Advanced - Home'!$S$33</f>
        <v>101.09876584354923</v>
      </c>
      <c r="W1128" s="21">
        <f t="shared" ref="W1128" si="11023">AVERAGE(V1128:V1129)</f>
        <v>101.09665840008199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108</v>
      </c>
      <c r="Z1128" s="23">
        <f t="shared" ref="Z1128" si="11024">Y1129-Y1128</f>
        <v>0</v>
      </c>
      <c r="AA1128" s="23">
        <f t="shared" ref="AA1128" si="11025">Y1128+Y1129</f>
        <v>216</v>
      </c>
      <c r="AB1128" s="22">
        <f t="shared" ref="AB1128" si="11026">D1128-Z1128</f>
        <v>0</v>
      </c>
      <c r="AC1128" s="22">
        <f t="shared" ref="AC1128" si="11027">AA1128-E1128</f>
        <v>216</v>
      </c>
      <c r="AD1128" s="22">
        <f t="shared" si="10927"/>
        <v>108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0.49700000000000005</v>
      </c>
      <c r="I1129" s="32">
        <f>VLOOKUP($C1129,'Four Factors - Home'!$B:$O,8,FALSE)</f>
        <v>0.29599999999999999</v>
      </c>
      <c r="J1129" s="32">
        <f>VLOOKUP($C1129,'Four Factors - Home'!$B:$O,9,FALSE)/100</f>
        <v>0.151</v>
      </c>
      <c r="K1129" s="32">
        <f>VLOOKUP($C1129,'Four Factors - Home'!$B:$O,10,FALSE)/100</f>
        <v>0.26500000000000001</v>
      </c>
      <c r="L1129" s="32">
        <f>VLOOKUP($C1129,'Four Factors - Home'!$B:$O,11,FALSE)/100</f>
        <v>0.51400000000000001</v>
      </c>
      <c r="M1129" s="32">
        <f>VLOOKUP($C1129,'Four Factors - Home'!$B:$O,12,FALSE)</f>
        <v>0.33700000000000002</v>
      </c>
      <c r="N1129" s="32">
        <f>VLOOKUP($C1129,'Four Factors - Home'!$B:$O,13,FALSE)/100</f>
        <v>0.14300000000000002</v>
      </c>
      <c r="O1129" s="32">
        <f>VLOOKUP($C1129,'Four Factors - Home'!$B:$O,14,FALSE)/100</f>
        <v>0.221</v>
      </c>
      <c r="P1129" s="21">
        <f>VLOOKUP($C1129,'Advanced - Home'!B:T,18,FALSE)</f>
        <v>102.74</v>
      </c>
      <c r="Q1129" s="21">
        <f>(P1129+'Advanced - Home'!$S$33)/2</f>
        <v>100.75784556720686</v>
      </c>
      <c r="R1129" s="32">
        <f t="shared" ref="R1129" si="11031">AVERAGE(H1129,L1128)</f>
        <v>0.50250000000000006</v>
      </c>
      <c r="S1129" s="32">
        <f t="shared" ref="S1129" si="11032">AVERAGE(I1129,M1128)</f>
        <v>0.26150000000000001</v>
      </c>
      <c r="T1129" s="32">
        <f t="shared" ref="T1129" si="11033">AVERAGE(J1129,N1128)</f>
        <v>0.14649999999999999</v>
      </c>
      <c r="U1129" s="32">
        <f t="shared" ref="U1129" si="11034">AVERAGE(K1129,O1128)</f>
        <v>0.252</v>
      </c>
      <c r="V1129" s="21">
        <f>Q1129*Q1128/'Advanced - Road'!$S$33</f>
        <v>101.09455095661477</v>
      </c>
      <c r="W1129" s="21">
        <f t="shared" ref="W1129" si="11035">W1128</f>
        <v>101.09665840008199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0</v>
      </c>
      <c r="AA1129" s="23">
        <f t="shared" ref="AA1129" si="11037">AA1128</f>
        <v>216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0.49299999999999999</v>
      </c>
      <c r="I1130" s="31">
        <f>VLOOKUP($C1130,'Four Factors - Road'!$B:$O,8,FALSE)</f>
        <v>0.26100000000000001</v>
      </c>
      <c r="J1130" s="31">
        <f>VLOOKUP($C1130,'Four Factors - Road'!$B:$O,9,FALSE)/100</f>
        <v>0.14000000000000001</v>
      </c>
      <c r="K1130" s="31">
        <f>VLOOKUP($C1130,'Four Factors - Road'!$B:$O,10,FALSE)/100</f>
        <v>0.188</v>
      </c>
      <c r="L1130" s="31">
        <f>VLOOKUP($C1130,'Four Factors - Road'!$B:$O,11,FALSE)/100</f>
        <v>0.50800000000000001</v>
      </c>
      <c r="M1130" s="31">
        <f>VLOOKUP($C1130,'Four Factors - Road'!$B:$O,12,FALSE)</f>
        <v>0.22700000000000001</v>
      </c>
      <c r="N1130" s="31">
        <f>VLOOKUP($C1130,'Four Factors - Road'!$B:$O,13,FALSE)/100</f>
        <v>0.14199999999999999</v>
      </c>
      <c r="O1130" s="31">
        <f>VLOOKUP($C1130,'Four Factors - Road'!$B:$O,14,FALSE)/100</f>
        <v>0.23899999999999999</v>
      </c>
      <c r="P1130" s="17">
        <f>VLOOKUP($C1130,'Advanced - Road'!B:T,18,FALSE)</f>
        <v>99.44</v>
      </c>
      <c r="Q1130" s="17">
        <f>(P1130+'Advanced - Road'!$S$33)/2</f>
        <v>99.109904671115345</v>
      </c>
      <c r="R1130" s="31">
        <f t="shared" ref="R1130" si="11039">AVERAGE(H1130,L1131)</f>
        <v>0.50049999999999994</v>
      </c>
      <c r="S1130" s="31">
        <f t="shared" ref="S1130" si="11040">AVERAGE(I1130,M1131)</f>
        <v>0.28849999999999998</v>
      </c>
      <c r="T1130" s="31">
        <f t="shared" ref="T1130" si="11041">AVERAGE(J1130,N1131)</f>
        <v>0.13500000000000001</v>
      </c>
      <c r="U1130" s="31">
        <f t="shared" ref="U1130" si="11042">AVERAGE(K1130,O1131)</f>
        <v>0.20800000000000002</v>
      </c>
      <c r="V1130" s="17">
        <f>Q1130*Q1131/'Advanced - Home'!$S$33</f>
        <v>99.217421667425342</v>
      </c>
      <c r="W1130" s="17">
        <f t="shared" ref="W1130" si="11043">AVERAGE(V1130:V1131)</f>
        <v>99.215353441316125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0.13600000000000001</v>
      </c>
      <c r="K1131" s="31">
        <f>VLOOKUP($C1131,'Four Factors - Home'!$B:$O,10,FALSE)/100</f>
        <v>0.23100000000000001</v>
      </c>
      <c r="L1131" s="31">
        <f>VLOOKUP($C1131,'Four Factors - Home'!$B:$O,11,FALSE)/100</f>
        <v>0.50800000000000001</v>
      </c>
      <c r="M1131" s="31">
        <f>VLOOKUP($C1131,'Four Factors - Home'!$B:$O,12,FALSE)</f>
        <v>0.316</v>
      </c>
      <c r="N1131" s="31">
        <f>VLOOKUP($C1131,'Four Factors - Home'!$B:$O,13,FALSE)/100</f>
        <v>0.13</v>
      </c>
      <c r="O1131" s="31">
        <f>VLOOKUP($C1131,'Four Factors - Home'!$B:$O,14,FALSE)/100</f>
        <v>0.22800000000000001</v>
      </c>
      <c r="P1131" s="17">
        <f>VLOOKUP($C1131,'Advanced - Home'!B:T,18,FALSE)</f>
        <v>98.99</v>
      </c>
      <c r="Q1131" s="17">
        <f>(P1131+'Advanced - Home'!$S$33)/2</f>
        <v>98.882845567206857</v>
      </c>
      <c r="R1131" s="31">
        <f t="shared" ref="R1131" si="11051">AVERAGE(H1131,L1130)</f>
        <v>0.51950000000000007</v>
      </c>
      <c r="S1131" s="31">
        <f t="shared" ref="S1131" si="11052">AVERAGE(I1131,M1130)</f>
        <v>0.247</v>
      </c>
      <c r="T1131" s="31">
        <f t="shared" ref="T1131" si="11053">AVERAGE(J1131,N1130)</f>
        <v>0.13900000000000001</v>
      </c>
      <c r="U1131" s="31">
        <f t="shared" ref="U1131" si="11054">AVERAGE(K1131,O1130)</f>
        <v>0.23499999999999999</v>
      </c>
      <c r="V1131" s="17">
        <f>Q1131*Q1130/'Advanced - Road'!$S$33</f>
        <v>99.213285215206895</v>
      </c>
      <c r="W1131" s="17">
        <f t="shared" ref="W1131" si="11055">W1130</f>
        <v>99.215353441316125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0.49299999999999999</v>
      </c>
      <c r="I1132" s="32">
        <f>VLOOKUP($C1132,'Four Factors - Road'!$B:$O,8,FALSE)</f>
        <v>0.26100000000000001</v>
      </c>
      <c r="J1132" s="32">
        <f>VLOOKUP($C1132,'Four Factors - Road'!$B:$O,9,FALSE)/100</f>
        <v>0.14000000000000001</v>
      </c>
      <c r="K1132" s="32">
        <f>VLOOKUP($C1132,'Four Factors - Road'!$B:$O,10,FALSE)/100</f>
        <v>0.188</v>
      </c>
      <c r="L1132" s="32">
        <f>VLOOKUP($C1132,'Four Factors - Road'!$B:$O,11,FALSE)/100</f>
        <v>0.50800000000000001</v>
      </c>
      <c r="M1132" s="32">
        <f>VLOOKUP($C1132,'Four Factors - Road'!$B:$O,12,FALSE)</f>
        <v>0.22700000000000001</v>
      </c>
      <c r="N1132" s="32">
        <f>VLOOKUP($C1132,'Four Factors - Road'!$B:$O,13,FALSE)/100</f>
        <v>0.14199999999999999</v>
      </c>
      <c r="O1132" s="32">
        <f>VLOOKUP($C1132,'Four Factors - Road'!$B:$O,14,FALSE)/100</f>
        <v>0.23899999999999999</v>
      </c>
      <c r="P1132" s="21">
        <f>VLOOKUP($C1132,'Advanced - Road'!B:T,18,FALSE)</f>
        <v>99.44</v>
      </c>
      <c r="Q1132" s="21">
        <f>(P1132+'Advanced - Road'!$S$33)/2</f>
        <v>99.109904671115345</v>
      </c>
      <c r="R1132" s="32">
        <f t="shared" ref="R1132" si="11059">AVERAGE(H1132,L1133)</f>
        <v>0.51</v>
      </c>
      <c r="S1132" s="32">
        <f t="shared" ref="S1132" si="11060">AVERAGE(I1132,M1133)</f>
        <v>0.27700000000000002</v>
      </c>
      <c r="T1132" s="32">
        <f t="shared" ref="T1132" si="11061">AVERAGE(J1132,N1133)</f>
        <v>0.14150000000000001</v>
      </c>
      <c r="U1132" s="32">
        <f t="shared" ref="U1132" si="11062">AVERAGE(K1132,O1133)</f>
        <v>0.20849999999999999</v>
      </c>
      <c r="V1132" s="21">
        <f>Q1132*Q1133/'Advanced - Home'!$S$33</f>
        <v>98.590306942050702</v>
      </c>
      <c r="W1132" s="21">
        <f t="shared" ref="W1132" si="11063">AVERAGE(V1132:V1133)</f>
        <v>98.588251788394132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106</v>
      </c>
      <c r="Z1132" s="23">
        <f t="shared" ref="Z1132" si="11064">Y1133-Y1132</f>
        <v>0</v>
      </c>
      <c r="AA1132" s="23">
        <f t="shared" ref="AA1132" si="11065">Y1132+Y1133</f>
        <v>212</v>
      </c>
      <c r="AB1132" s="22">
        <f t="shared" ref="AB1132" si="11066">D1132-Z1132</f>
        <v>0</v>
      </c>
      <c r="AC1132" s="22">
        <f t="shared" ref="AC1132" si="11067">AA1132-E1132</f>
        <v>212</v>
      </c>
      <c r="AD1132" s="22">
        <f t="shared" si="10927"/>
        <v>106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0.52900000000000003</v>
      </c>
      <c r="I1133" s="32">
        <f>VLOOKUP($C1133,'Four Factors - Home'!$B:$O,8,FALSE)</f>
        <v>0.29299999999999998</v>
      </c>
      <c r="J1133" s="32">
        <f>VLOOKUP($C1133,'Four Factors - Home'!$B:$O,9,FALSE)/100</f>
        <v>0.154</v>
      </c>
      <c r="K1133" s="32">
        <f>VLOOKUP($C1133,'Four Factors - Home'!$B:$O,10,FALSE)/100</f>
        <v>0.20300000000000001</v>
      </c>
      <c r="L1133" s="32">
        <f>VLOOKUP($C1133,'Four Factors - Home'!$B:$O,11,FALSE)/100</f>
        <v>0.52700000000000002</v>
      </c>
      <c r="M1133" s="32">
        <f>VLOOKUP($C1133,'Four Factors - Home'!$B:$O,12,FALSE)</f>
        <v>0.29299999999999998</v>
      </c>
      <c r="N1133" s="32">
        <f>VLOOKUP($C1133,'Four Factors - Home'!$B:$O,13,FALSE)/100</f>
        <v>0.14300000000000002</v>
      </c>
      <c r="O1133" s="32">
        <f>VLOOKUP($C1133,'Four Factors - Home'!$B:$O,14,FALSE)/100</f>
        <v>0.22899999999999998</v>
      </c>
      <c r="P1133" s="21">
        <f>VLOOKUP($C1133,'Advanced - Home'!B:T,18,FALSE)</f>
        <v>97.74</v>
      </c>
      <c r="Q1133" s="21">
        <f>(P1133+'Advanced - Home'!$S$33)/2</f>
        <v>98.257845567206857</v>
      </c>
      <c r="R1133" s="32">
        <f t="shared" ref="R1133" si="11071">AVERAGE(H1133,L1132)</f>
        <v>0.51849999999999996</v>
      </c>
      <c r="S1133" s="32">
        <f t="shared" ref="S1133" si="11072">AVERAGE(I1133,M1132)</f>
        <v>0.26</v>
      </c>
      <c r="T1133" s="32">
        <f t="shared" ref="T1133" si="11073">AVERAGE(J1133,N1132)</f>
        <v>0.14799999999999999</v>
      </c>
      <c r="U1133" s="32">
        <f t="shared" ref="U1133" si="11074">AVERAGE(K1133,O1132)</f>
        <v>0.221</v>
      </c>
      <c r="V1133" s="21">
        <f>Q1133*Q1132/'Advanced - Road'!$S$33</f>
        <v>98.586196634737576</v>
      </c>
      <c r="W1133" s="21">
        <f t="shared" ref="W1133" si="11075">W1132</f>
        <v>98.588251788394132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0</v>
      </c>
      <c r="AA1133" s="23">
        <f t="shared" ref="AA1133" si="11077">AA1132</f>
        <v>212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0.49299999999999999</v>
      </c>
      <c r="I1134" s="31">
        <f>VLOOKUP($C1134,'Four Factors - Road'!$B:$O,8,FALSE)</f>
        <v>0.26100000000000001</v>
      </c>
      <c r="J1134" s="31">
        <f>VLOOKUP($C1134,'Four Factors - Road'!$B:$O,9,FALSE)/100</f>
        <v>0.14000000000000001</v>
      </c>
      <c r="K1134" s="31">
        <f>VLOOKUP($C1134,'Four Factors - Road'!$B:$O,10,FALSE)/100</f>
        <v>0.188</v>
      </c>
      <c r="L1134" s="31">
        <f>VLOOKUP($C1134,'Four Factors - Road'!$B:$O,11,FALSE)/100</f>
        <v>0.50800000000000001</v>
      </c>
      <c r="M1134" s="31">
        <f>VLOOKUP($C1134,'Four Factors - Road'!$B:$O,12,FALSE)</f>
        <v>0.22700000000000001</v>
      </c>
      <c r="N1134" s="31">
        <f>VLOOKUP($C1134,'Four Factors - Road'!$B:$O,13,FALSE)/100</f>
        <v>0.14199999999999999</v>
      </c>
      <c r="O1134" s="31">
        <f>VLOOKUP($C1134,'Four Factors - Road'!$B:$O,14,FALSE)/100</f>
        <v>0.23899999999999999</v>
      </c>
      <c r="P1134" s="17">
        <f>VLOOKUP($C1134,'Advanced - Road'!B:T,18,FALSE)</f>
        <v>99.44</v>
      </c>
      <c r="Q1134" s="17">
        <f>(P1134+'Advanced - Road'!$S$33)/2</f>
        <v>99.109904671115345</v>
      </c>
      <c r="R1134" s="31">
        <f t="shared" ref="R1134" si="11079">AVERAGE(H1134,L1135)</f>
        <v>0.49099999999999999</v>
      </c>
      <c r="S1134" s="31">
        <f t="shared" ref="S1134" si="11080">AVERAGE(I1134,M1135)</f>
        <v>0.25700000000000001</v>
      </c>
      <c r="T1134" s="31">
        <f t="shared" ref="T1134" si="11081">AVERAGE(J1134,N1135)</f>
        <v>0.14500000000000002</v>
      </c>
      <c r="U1134" s="31">
        <f t="shared" ref="U1134" si="11082">AVERAGE(K1134,O1135)</f>
        <v>0.20100000000000001</v>
      </c>
      <c r="V1134" s="17">
        <f>Q1134*Q1135/'Advanced - Home'!$S$33</f>
        <v>98.449833243566786</v>
      </c>
      <c r="W1134" s="17">
        <f t="shared" ref="W1134" si="11083">AVERAGE(V1134:V1135)</f>
        <v>98.447781018139636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7</v>
      </c>
      <c r="AA1134" s="19">
        <f t="shared" ref="AA1134" si="11085">Y1134+Y1135</f>
        <v>209</v>
      </c>
      <c r="AB1134" s="4">
        <f t="shared" ref="AB1134" si="11086">D1134-Z1134</f>
        <v>-7</v>
      </c>
      <c r="AC1134" s="4">
        <f t="shared" ref="AC1134" si="11087">AA1134-E1134</f>
        <v>209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0.53500000000000003</v>
      </c>
      <c r="I1135" s="31">
        <f>VLOOKUP($C1135,'Four Factors - Home'!$B:$O,8,FALSE)</f>
        <v>0.28199999999999997</v>
      </c>
      <c r="J1135" s="31">
        <f>VLOOKUP($C1135,'Four Factors - Home'!$B:$O,9,FALSE)/100</f>
        <v>0.13900000000000001</v>
      </c>
      <c r="K1135" s="31">
        <f>VLOOKUP($C1135,'Four Factors - Home'!$B:$O,10,FALSE)/100</f>
        <v>0.22500000000000001</v>
      </c>
      <c r="L1135" s="31">
        <f>VLOOKUP($C1135,'Four Factors - Home'!$B:$O,11,FALSE)/100</f>
        <v>0.48899999999999999</v>
      </c>
      <c r="M1135" s="31">
        <f>VLOOKUP($C1135,'Four Factors - Home'!$B:$O,12,FALSE)</f>
        <v>0.253</v>
      </c>
      <c r="N1135" s="31">
        <f>VLOOKUP($C1135,'Four Factors - Home'!$B:$O,13,FALSE)/100</f>
        <v>0.15</v>
      </c>
      <c r="O1135" s="31">
        <f>VLOOKUP($C1135,'Four Factors - Home'!$B:$O,14,FALSE)/100</f>
        <v>0.214</v>
      </c>
      <c r="P1135" s="17">
        <f>VLOOKUP($C1135,'Advanced - Home'!B:T,18,FALSE)</f>
        <v>97.46</v>
      </c>
      <c r="Q1135" s="17">
        <f>(P1135+'Advanced - Home'!$S$33)/2</f>
        <v>98.117845567206857</v>
      </c>
      <c r="R1135" s="31">
        <f t="shared" ref="R1135" si="11091">AVERAGE(H1135,L1134)</f>
        <v>0.52150000000000007</v>
      </c>
      <c r="S1135" s="31">
        <f t="shared" ref="S1135" si="11092">AVERAGE(I1135,M1134)</f>
        <v>0.2545</v>
      </c>
      <c r="T1135" s="31">
        <f t="shared" ref="T1135" si="11093">AVERAGE(J1135,N1134)</f>
        <v>0.14050000000000001</v>
      </c>
      <c r="U1135" s="31">
        <f t="shared" ref="U1135" si="11094">AVERAGE(K1135,O1134)</f>
        <v>0.23199999999999998</v>
      </c>
      <c r="V1135" s="17">
        <f>Q1135*Q1134/'Advanced - Road'!$S$33</f>
        <v>98.445728792712472</v>
      </c>
      <c r="W1135" s="17">
        <f t="shared" ref="W1135" si="11095">W1134</f>
        <v>98.447781018139636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108</v>
      </c>
      <c r="Z1135" s="19">
        <f t="shared" ref="Z1135" si="11096">-Z1134</f>
        <v>-7</v>
      </c>
      <c r="AA1135" s="19">
        <f t="shared" ref="AA1135" si="11097">AA1134</f>
        <v>209</v>
      </c>
      <c r="AB1135" s="4"/>
      <c r="AC1135" s="4"/>
      <c r="AD1135" s="4">
        <f t="shared" si="10927"/>
        <v>108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0.49299999999999999</v>
      </c>
      <c r="I1136" s="32">
        <f>VLOOKUP($C1136,'Four Factors - Road'!$B:$O,8,FALSE)</f>
        <v>0.26100000000000001</v>
      </c>
      <c r="J1136" s="32">
        <f>VLOOKUP($C1136,'Four Factors - Road'!$B:$O,9,FALSE)/100</f>
        <v>0.14000000000000001</v>
      </c>
      <c r="K1136" s="32">
        <f>VLOOKUP($C1136,'Four Factors - Road'!$B:$O,10,FALSE)/100</f>
        <v>0.188</v>
      </c>
      <c r="L1136" s="32">
        <f>VLOOKUP($C1136,'Four Factors - Road'!$B:$O,11,FALSE)/100</f>
        <v>0.50800000000000001</v>
      </c>
      <c r="M1136" s="32">
        <f>VLOOKUP($C1136,'Four Factors - Road'!$B:$O,12,FALSE)</f>
        <v>0.22700000000000001</v>
      </c>
      <c r="N1136" s="32">
        <f>VLOOKUP($C1136,'Four Factors - Road'!$B:$O,13,FALSE)/100</f>
        <v>0.14199999999999999</v>
      </c>
      <c r="O1136" s="32">
        <f>VLOOKUP($C1136,'Four Factors - Road'!$B:$O,14,FALSE)/100</f>
        <v>0.23899999999999999</v>
      </c>
      <c r="P1136" s="21">
        <f>VLOOKUP($C1136,'Advanced - Road'!B:T,18,FALSE)</f>
        <v>99.44</v>
      </c>
      <c r="Q1136" s="21">
        <f>(P1136+'Advanced - Road'!$S$33)/2</f>
        <v>99.109904671115345</v>
      </c>
      <c r="R1136" s="32">
        <f t="shared" ref="R1136" si="11099">AVERAGE(H1136,L1137)</f>
        <v>0.498</v>
      </c>
      <c r="S1136" s="32">
        <f t="shared" ref="S1136" si="11100">AVERAGE(I1136,M1137)</f>
        <v>0.26500000000000001</v>
      </c>
      <c r="T1136" s="32">
        <f t="shared" ref="T1136" si="11101">AVERAGE(J1136,N1137)</f>
        <v>0.14100000000000001</v>
      </c>
      <c r="U1136" s="32">
        <f t="shared" ref="U1136" si="11102">AVERAGE(K1136,O1137)</f>
        <v>0.2135</v>
      </c>
      <c r="V1136" s="21">
        <f>Q1136*Q1137/'Advanced - Home'!$S$33</f>
        <v>98.469900914778762</v>
      </c>
      <c r="W1136" s="21">
        <f t="shared" ref="W1136" si="11103">AVERAGE(V1136:V1137)</f>
        <v>98.46784827103312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</v>
      </c>
      <c r="J1137" s="32">
        <f>VLOOKUP($C1137,'Four Factors - Home'!$B:$O,9,FALSE)/100</f>
        <v>0.129</v>
      </c>
      <c r="K1137" s="32">
        <f>VLOOKUP($C1137,'Four Factors - Home'!$B:$O,10,FALSE)/100</f>
        <v>0.26700000000000002</v>
      </c>
      <c r="L1137" s="32">
        <f>VLOOKUP($C1137,'Four Factors - Home'!$B:$O,11,FALSE)/100</f>
        <v>0.503</v>
      </c>
      <c r="M1137" s="32">
        <f>VLOOKUP($C1137,'Four Factors - Home'!$B:$O,12,FALSE)</f>
        <v>0.26900000000000002</v>
      </c>
      <c r="N1137" s="32">
        <f>VLOOKUP($C1137,'Four Factors - Home'!$B:$O,13,FALSE)/100</f>
        <v>0.14199999999999999</v>
      </c>
      <c r="O1137" s="32">
        <f>VLOOKUP($C1137,'Four Factors - Home'!$B:$O,14,FALSE)/100</f>
        <v>0.23899999999999999</v>
      </c>
      <c r="P1137" s="21">
        <f>VLOOKUP($C1137,'Advanced - Home'!B:T,18,FALSE)</f>
        <v>97.5</v>
      </c>
      <c r="Q1137" s="21">
        <f>(P1137+'Advanced - Home'!$S$33)/2</f>
        <v>98.137845567206853</v>
      </c>
      <c r="R1137" s="32">
        <f t="shared" ref="R1137" si="11111">AVERAGE(H1137,L1136)</f>
        <v>0.51700000000000002</v>
      </c>
      <c r="S1137" s="32">
        <f t="shared" ref="S1137" si="11112">AVERAGE(I1137,M1136)</f>
        <v>0.26850000000000002</v>
      </c>
      <c r="T1137" s="32">
        <f t="shared" ref="T1137" si="11113">AVERAGE(J1137,N1136)</f>
        <v>0.13550000000000001</v>
      </c>
      <c r="U1137" s="32">
        <f t="shared" ref="U1137" si="11114">AVERAGE(K1137,O1136)</f>
        <v>0.253</v>
      </c>
      <c r="V1137" s="21">
        <f>Q1137*Q1136/'Advanced - Road'!$S$33</f>
        <v>98.465795627287477</v>
      </c>
      <c r="W1137" s="21">
        <f t="shared" ref="W1137" si="11115">W1136</f>
        <v>98.46784827103312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0.49299999999999999</v>
      </c>
      <c r="I1138" s="31">
        <f>VLOOKUP($C1138,'Four Factors - Road'!$B:$O,8,FALSE)</f>
        <v>0.26100000000000001</v>
      </c>
      <c r="J1138" s="31">
        <f>VLOOKUP($C1138,'Four Factors - Road'!$B:$O,9,FALSE)/100</f>
        <v>0.14000000000000001</v>
      </c>
      <c r="K1138" s="31">
        <f>VLOOKUP($C1138,'Four Factors - Road'!$B:$O,10,FALSE)/100</f>
        <v>0.188</v>
      </c>
      <c r="L1138" s="31">
        <f>VLOOKUP($C1138,'Four Factors - Road'!$B:$O,11,FALSE)/100</f>
        <v>0.50800000000000001</v>
      </c>
      <c r="M1138" s="31">
        <f>VLOOKUP($C1138,'Four Factors - Road'!$B:$O,12,FALSE)</f>
        <v>0.22700000000000001</v>
      </c>
      <c r="N1138" s="31">
        <f>VLOOKUP($C1138,'Four Factors - Road'!$B:$O,13,FALSE)/100</f>
        <v>0.14199999999999999</v>
      </c>
      <c r="O1138" s="31">
        <f>VLOOKUP($C1138,'Four Factors - Road'!$B:$O,14,FALSE)/100</f>
        <v>0.23899999999999999</v>
      </c>
      <c r="P1138" s="17">
        <f>VLOOKUP($C1138,'Advanced - Road'!B:T,18,FALSE)</f>
        <v>99.44</v>
      </c>
      <c r="Q1138" s="17">
        <f>(P1138+'Advanced - Road'!$S$33)/2</f>
        <v>99.109904671115345</v>
      </c>
      <c r="R1138" s="31">
        <f t="shared" ref="R1138" si="11119">AVERAGE(H1138,L1139)</f>
        <v>0.49</v>
      </c>
      <c r="S1138" s="31">
        <f t="shared" ref="S1138" si="11120">AVERAGE(I1138,M1139)</f>
        <v>0.249</v>
      </c>
      <c r="T1138" s="31">
        <f t="shared" ref="T1138" si="11121">AVERAGE(J1138,N1139)</f>
        <v>0.13700000000000001</v>
      </c>
      <c r="U1138" s="31">
        <f t="shared" ref="U1138" si="11122">AVERAGE(K1138,O1139)</f>
        <v>0.19700000000000001</v>
      </c>
      <c r="V1138" s="17">
        <f>Q1138*Q1139/'Advanced - Home'!$S$33</f>
        <v>96.583539820851897</v>
      </c>
      <c r="W1138" s="17">
        <f t="shared" ref="W1138" si="11123">AVERAGE(V1138:V1139)</f>
        <v>96.581526499043861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100</v>
      </c>
      <c r="Z1138" s="19">
        <f t="shared" ref="Z1138" si="11124">Y1139-Y1138</f>
        <v>5</v>
      </c>
      <c r="AA1138" s="19">
        <f t="shared" ref="AA1138" si="11125">Y1138+Y1139</f>
        <v>205</v>
      </c>
      <c r="AB1138" s="4">
        <f t="shared" ref="AB1138" si="11126">D1138-Z1138</f>
        <v>-5</v>
      </c>
      <c r="AC1138" s="4">
        <f t="shared" ref="AC1138" si="11127">AA1138-E1138</f>
        <v>205</v>
      </c>
      <c r="AD1138" s="4">
        <f t="shared" si="10927"/>
        <v>100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0.52600000000000002</v>
      </c>
      <c r="I1139" s="31">
        <f>VLOOKUP($C1139,'Four Factors - Home'!$B:$O,8,FALSE)</f>
        <v>0.307</v>
      </c>
      <c r="J1139" s="31">
        <f>VLOOKUP($C1139,'Four Factors - Home'!$B:$O,9,FALSE)/100</f>
        <v>0.14499999999999999</v>
      </c>
      <c r="K1139" s="31">
        <f>VLOOKUP($C1139,'Four Factors - Home'!$B:$O,10,FALSE)/100</f>
        <v>0.217</v>
      </c>
      <c r="L1139" s="31">
        <f>VLOOKUP($C1139,'Four Factors - Home'!$B:$O,11,FALSE)/100</f>
        <v>0.48700000000000004</v>
      </c>
      <c r="M1139" s="31">
        <f>VLOOKUP($C1139,'Four Factors - Home'!$B:$O,12,FALSE)</f>
        <v>0.23699999999999999</v>
      </c>
      <c r="N1139" s="31">
        <f>VLOOKUP($C1139,'Four Factors - Home'!$B:$O,13,FALSE)/100</f>
        <v>0.13400000000000001</v>
      </c>
      <c r="O1139" s="31">
        <f>VLOOKUP($C1139,'Four Factors - Home'!$B:$O,14,FALSE)/100</f>
        <v>0.20600000000000002</v>
      </c>
      <c r="P1139" s="17">
        <f>VLOOKUP($C1139,'Advanced - Home'!B:T,18,FALSE)</f>
        <v>93.74</v>
      </c>
      <c r="Q1139" s="17">
        <f>(P1139+'Advanced - Home'!$S$33)/2</f>
        <v>96.257845567206857</v>
      </c>
      <c r="R1139" s="31">
        <f t="shared" ref="R1139" si="11131">AVERAGE(H1139,L1138)</f>
        <v>0.51700000000000002</v>
      </c>
      <c r="S1139" s="31">
        <f t="shared" ref="S1139" si="11132">AVERAGE(I1139,M1138)</f>
        <v>0.26700000000000002</v>
      </c>
      <c r="T1139" s="31">
        <f t="shared" ref="T1139" si="11133">AVERAGE(J1139,N1138)</f>
        <v>0.14349999999999999</v>
      </c>
      <c r="U1139" s="31">
        <f t="shared" ref="U1139" si="11134">AVERAGE(K1139,O1138)</f>
        <v>0.22799999999999998</v>
      </c>
      <c r="V1139" s="17">
        <f>Q1139*Q1138/'Advanced - Road'!$S$33</f>
        <v>96.579513177235839</v>
      </c>
      <c r="W1139" s="17">
        <f t="shared" ref="W1139" si="11135">W1138</f>
        <v>96.581526499043861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-5</v>
      </c>
      <c r="AA1139" s="19">
        <f t="shared" ref="AA1139" si="11137">AA1138</f>
        <v>205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0.49299999999999999</v>
      </c>
      <c r="I1140" s="32">
        <f>VLOOKUP($C1140,'Four Factors - Road'!$B:$O,8,FALSE)</f>
        <v>0.26100000000000001</v>
      </c>
      <c r="J1140" s="32">
        <f>VLOOKUP($C1140,'Four Factors - Road'!$B:$O,9,FALSE)/100</f>
        <v>0.14000000000000001</v>
      </c>
      <c r="K1140" s="32">
        <f>VLOOKUP($C1140,'Four Factors - Road'!$B:$O,10,FALSE)/100</f>
        <v>0.188</v>
      </c>
      <c r="L1140" s="32">
        <f>VLOOKUP($C1140,'Four Factors - Road'!$B:$O,11,FALSE)/100</f>
        <v>0.50800000000000001</v>
      </c>
      <c r="M1140" s="32">
        <f>VLOOKUP($C1140,'Four Factors - Road'!$B:$O,12,FALSE)</f>
        <v>0.22700000000000001</v>
      </c>
      <c r="N1140" s="32">
        <f>VLOOKUP($C1140,'Four Factors - Road'!$B:$O,13,FALSE)/100</f>
        <v>0.14199999999999999</v>
      </c>
      <c r="O1140" s="32">
        <f>VLOOKUP($C1140,'Four Factors - Road'!$B:$O,14,FALSE)/100</f>
        <v>0.23899999999999999</v>
      </c>
      <c r="P1140" s="21">
        <f>VLOOKUP($C1140,'Advanced - Road'!B:T,18,FALSE)</f>
        <v>99.44</v>
      </c>
      <c r="Q1140" s="21">
        <f>(P1140+'Advanced - Road'!$S$33)/2</f>
        <v>99.109904671115345</v>
      </c>
      <c r="R1140" s="32">
        <f t="shared" ref="R1140" si="11139">AVERAGE(H1140,L1141)</f>
        <v>0.50600000000000001</v>
      </c>
      <c r="S1140" s="32">
        <f t="shared" ref="S1140" si="11140">AVERAGE(I1140,M1141)</f>
        <v>0.27549999999999997</v>
      </c>
      <c r="T1140" s="32">
        <f t="shared" ref="T1140" si="11141">AVERAGE(J1140,N1141)</f>
        <v>0.15100000000000002</v>
      </c>
      <c r="U1140" s="32">
        <f t="shared" ref="U1140" si="11142">AVERAGE(K1140,O1141)</f>
        <v>0.2215</v>
      </c>
      <c r="V1140" s="21">
        <f>Q1140*Q1141/'Advanced - Home'!$S$33</f>
        <v>99.367929201515253</v>
      </c>
      <c r="W1140" s="21">
        <f t="shared" ref="W1140" si="11143">AVERAGE(V1140:V1141)</f>
        <v>99.365857838017391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0.25900000000000001</v>
      </c>
      <c r="J1141" s="32">
        <f>VLOOKUP($C1141,'Four Factors - Home'!$B:$O,9,FALSE)/100</f>
        <v>0.14699999999999999</v>
      </c>
      <c r="K1141" s="32">
        <f>VLOOKUP($C1141,'Four Factors - Home'!$B:$O,10,FALSE)/100</f>
        <v>0.25</v>
      </c>
      <c r="L1141" s="32">
        <f>VLOOKUP($C1141,'Four Factors - Home'!$B:$O,11,FALSE)/100</f>
        <v>0.51900000000000002</v>
      </c>
      <c r="M1141" s="32">
        <f>VLOOKUP($C1141,'Four Factors - Home'!$B:$O,12,FALSE)</f>
        <v>0.28999999999999998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0.255</v>
      </c>
      <c r="P1141" s="21">
        <f>VLOOKUP($C1141,'Advanced - Home'!B:T,18,FALSE)</f>
        <v>99.29</v>
      </c>
      <c r="Q1141" s="21">
        <f>(P1141+'Advanced - Home'!$S$33)/2</f>
        <v>99.032845567206863</v>
      </c>
      <c r="R1141" s="32">
        <f t="shared" ref="R1141" si="11151">AVERAGE(H1141,L1140)</f>
        <v>0.52400000000000002</v>
      </c>
      <c r="S1141" s="32">
        <f t="shared" ref="S1141" si="11152">AVERAGE(I1141,M1140)</f>
        <v>0.24299999999999999</v>
      </c>
      <c r="T1141" s="32">
        <f t="shared" ref="T1141" si="11153">AVERAGE(J1141,N1140)</f>
        <v>0.14449999999999999</v>
      </c>
      <c r="U1141" s="32">
        <f t="shared" ref="U1141" si="11154">AVERAGE(K1141,O1140)</f>
        <v>0.2445</v>
      </c>
      <c r="V1141" s="21">
        <f>Q1141*Q1140/'Advanced - Road'!$S$33</f>
        <v>99.363786474519529</v>
      </c>
      <c r="W1141" s="21">
        <f t="shared" ref="W1141" si="11155">W1140</f>
        <v>99.365857838017391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0.47899999999999998</v>
      </c>
      <c r="I1142" s="31">
        <f>VLOOKUP($C1142,'Four Factors - Road'!$B:$O,8,FALSE)</f>
        <v>0.252</v>
      </c>
      <c r="J1142" s="31">
        <f>VLOOKUP($C1142,'Four Factors - Road'!$B:$O,9,FALSE)/100</f>
        <v>0.13600000000000001</v>
      </c>
      <c r="K1142" s="31">
        <f>VLOOKUP($C1142,'Four Factors - Road'!$B:$O,10,FALSE)/100</f>
        <v>0.26200000000000001</v>
      </c>
      <c r="L1142" s="31">
        <f>VLOOKUP($C1142,'Four Factors - Road'!$B:$O,11,FALSE)/100</f>
        <v>0.51</v>
      </c>
      <c r="M1142" s="31">
        <f>VLOOKUP($C1142,'Four Factors - Road'!$B:$O,12,FALSE)</f>
        <v>0.29499999999999998</v>
      </c>
      <c r="N1142" s="31">
        <f>VLOOKUP($C1142,'Four Factors - Road'!$B:$O,13,FALSE)/100</f>
        <v>0.126</v>
      </c>
      <c r="O1142" s="31">
        <f>VLOOKUP($C1142,'Four Factors - Road'!$B:$O,14,FALSE)/100</f>
        <v>0.248</v>
      </c>
      <c r="P1142" s="17">
        <f>VLOOKUP($C1142,'Advanced - Road'!B:T,18,FALSE)</f>
        <v>100.08</v>
      </c>
      <c r="Q1142" s="17">
        <f>(P1142+'Advanced - Road'!$S$33)/2</f>
        <v>99.429904671115352</v>
      </c>
      <c r="R1142" s="31">
        <f t="shared" ref="R1142" si="11159">AVERAGE(H1142,L1143)</f>
        <v>0.501</v>
      </c>
      <c r="S1142" s="31">
        <f t="shared" ref="S1142" si="11160">AVERAGE(I1142,M1143)</f>
        <v>0.23749999999999999</v>
      </c>
      <c r="T1142" s="31">
        <f t="shared" ref="T1142" si="11161">AVERAGE(J1142,N1143)</f>
        <v>0.14800000000000002</v>
      </c>
      <c r="U1142" s="31">
        <f t="shared" ref="U1142" si="11162">AVERAGE(K1142,O1143)</f>
        <v>0.255</v>
      </c>
      <c r="V1142" s="17">
        <f>Q1142*Q1143/'Advanced - Home'!$S$33</f>
        <v>99.658563598619168</v>
      </c>
      <c r="W1142" s="17">
        <f t="shared" ref="W1142" si="11163">AVERAGE(V1142:V1143)</f>
        <v>99.656486176733182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0.51200000000000001</v>
      </c>
      <c r="I1143" s="31">
        <f>VLOOKUP($C1143,'Four Factors - Home'!$B:$O,8,FALSE)</f>
        <v>0.30199999999999999</v>
      </c>
      <c r="J1143" s="31">
        <f>VLOOKUP($C1143,'Four Factors - Home'!$B:$O,9,FALSE)/100</f>
        <v>0.152</v>
      </c>
      <c r="K1143" s="31">
        <f>VLOOKUP($C1143,'Four Factors - Home'!$B:$O,10,FALSE)/100</f>
        <v>0.247</v>
      </c>
      <c r="L1143" s="31">
        <f>VLOOKUP($C1143,'Four Factors - Home'!$B:$O,11,FALSE)/100</f>
        <v>0.52300000000000002</v>
      </c>
      <c r="M1143" s="31">
        <f>VLOOKUP($C1143,'Four Factors - Home'!$B:$O,12,FALSE)</f>
        <v>0.223</v>
      </c>
      <c r="N1143" s="31">
        <f>VLOOKUP($C1143,'Four Factors - Home'!$B:$O,13,FALSE)/100</f>
        <v>0.16</v>
      </c>
      <c r="O1143" s="31">
        <f>VLOOKUP($C1143,'Four Factors - Home'!$B:$O,14,FALSE)/100</f>
        <v>0.248</v>
      </c>
      <c r="P1143" s="17">
        <f>VLOOKUP($C1143,'Advanced - Home'!B:T,18,FALSE)</f>
        <v>99.23</v>
      </c>
      <c r="Q1143" s="17">
        <f>(P1143+'Advanced - Home'!$S$33)/2</f>
        <v>99.002845567206862</v>
      </c>
      <c r="R1143" s="31">
        <f t="shared" ref="R1143" si="11171">AVERAGE(H1143,L1142)</f>
        <v>0.51100000000000001</v>
      </c>
      <c r="S1143" s="31">
        <f t="shared" ref="S1143" si="11172">AVERAGE(I1143,M1142)</f>
        <v>0.29849999999999999</v>
      </c>
      <c r="T1143" s="31">
        <f t="shared" ref="T1143" si="11173">AVERAGE(J1143,N1142)</f>
        <v>0.13900000000000001</v>
      </c>
      <c r="U1143" s="31">
        <f t="shared" ref="U1143" si="11174">AVERAGE(K1143,O1142)</f>
        <v>0.2475</v>
      </c>
      <c r="V1143" s="17">
        <f>Q1143*Q1142/'Advanced - Road'!$S$33</f>
        <v>99.654408754847211</v>
      </c>
      <c r="W1143" s="17">
        <f t="shared" ref="W1143" si="11175">W1142</f>
        <v>99.656486176733182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0.47899999999999998</v>
      </c>
      <c r="I1144" s="32">
        <f>VLOOKUP($C1144,'Four Factors - Road'!$B:$O,8,FALSE)</f>
        <v>0.252</v>
      </c>
      <c r="J1144" s="32">
        <f>VLOOKUP($C1144,'Four Factors - Road'!$B:$O,9,FALSE)/100</f>
        <v>0.13600000000000001</v>
      </c>
      <c r="K1144" s="32">
        <f>VLOOKUP($C1144,'Four Factors - Road'!$B:$O,10,FALSE)/100</f>
        <v>0.26200000000000001</v>
      </c>
      <c r="L1144" s="32">
        <f>VLOOKUP($C1144,'Four Factors - Road'!$B:$O,11,FALSE)/100</f>
        <v>0.51</v>
      </c>
      <c r="M1144" s="32">
        <f>VLOOKUP($C1144,'Four Factors - Road'!$B:$O,12,FALSE)</f>
        <v>0.29499999999999998</v>
      </c>
      <c r="N1144" s="32">
        <f>VLOOKUP($C1144,'Four Factors - Road'!$B:$O,13,FALSE)/100</f>
        <v>0.126</v>
      </c>
      <c r="O1144" s="32">
        <f>VLOOKUP($C1144,'Four Factors - Road'!$B:$O,14,FALSE)/100</f>
        <v>0.248</v>
      </c>
      <c r="P1144" s="21">
        <f>VLOOKUP($C1144,'Advanced - Road'!B:T,18,FALSE)</f>
        <v>100.08</v>
      </c>
      <c r="Q1144" s="21">
        <f>(P1144+'Advanced - Road'!$S$33)/2</f>
        <v>99.429904671115352</v>
      </c>
      <c r="R1144" s="32">
        <f t="shared" ref="R1144" si="11179">AVERAGE(H1144,L1145)</f>
        <v>0.49349999999999999</v>
      </c>
      <c r="S1144" s="32">
        <f t="shared" ref="S1144" si="11180">AVERAGE(I1144,M1145)</f>
        <v>0.26450000000000001</v>
      </c>
      <c r="T1144" s="32">
        <f t="shared" ref="T1144" si="11181">AVERAGE(J1144,N1145)</f>
        <v>0.13150000000000001</v>
      </c>
      <c r="U1144" s="32">
        <f t="shared" ref="U1144" si="11182">AVERAGE(K1144,O1145)</f>
        <v>0.2525</v>
      </c>
      <c r="V1144" s="21">
        <f>Q1144*Q1145/'Advanced - Home'!$S$33</f>
        <v>101.49061786645694</v>
      </c>
      <c r="W1144" s="21">
        <f t="shared" ref="W1144" si="11183">AVERAGE(V1144:V1145)</f>
        <v>101.48850225468044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0.499</v>
      </c>
      <c r="I1145" s="32">
        <f>VLOOKUP($C1145,'Four Factors - Home'!$B:$O,8,FALSE)</f>
        <v>0.28399999999999997</v>
      </c>
      <c r="J1145" s="32">
        <f>VLOOKUP($C1145,'Four Factors - Home'!$B:$O,9,FALSE)/100</f>
        <v>0.16600000000000001</v>
      </c>
      <c r="K1145" s="32">
        <f>VLOOKUP($C1145,'Four Factors - Home'!$B:$O,10,FALSE)/100</f>
        <v>0.20399999999999999</v>
      </c>
      <c r="L1145" s="32">
        <f>VLOOKUP($C1145,'Four Factors - Home'!$B:$O,11,FALSE)/100</f>
        <v>0.50800000000000001</v>
      </c>
      <c r="M1145" s="32">
        <f>VLOOKUP($C1145,'Four Factors - Home'!$B:$O,12,FALSE)</f>
        <v>0.27700000000000002</v>
      </c>
      <c r="N1145" s="32">
        <f>VLOOKUP($C1145,'Four Factors - Home'!$B:$O,13,FALSE)/100</f>
        <v>0.127</v>
      </c>
      <c r="O1145" s="32">
        <f>VLOOKUP($C1145,'Four Factors - Home'!$B:$O,14,FALSE)/100</f>
        <v>0.24299999999999999</v>
      </c>
      <c r="P1145" s="21">
        <f>VLOOKUP($C1145,'Advanced - Home'!B:T,18,FALSE)</f>
        <v>102.87</v>
      </c>
      <c r="Q1145" s="21">
        <f>(P1145+'Advanced - Home'!$S$33)/2</f>
        <v>100.82284556720685</v>
      </c>
      <c r="R1145" s="32">
        <f t="shared" ref="R1145" si="11191">AVERAGE(H1145,L1144)</f>
        <v>0.50449999999999995</v>
      </c>
      <c r="S1145" s="32">
        <f t="shared" ref="S1145" si="11192">AVERAGE(I1145,M1144)</f>
        <v>0.28949999999999998</v>
      </c>
      <c r="T1145" s="32">
        <f t="shared" ref="T1145" si="11193">AVERAGE(J1145,N1144)</f>
        <v>0.14600000000000002</v>
      </c>
      <c r="U1145" s="32">
        <f t="shared" ref="U1145" si="11194">AVERAGE(K1145,O1144)</f>
        <v>0.22599999999999998</v>
      </c>
      <c r="V1145" s="21">
        <f>Q1145*Q1144/'Advanced - Road'!$S$33</f>
        <v>101.48638664290395</v>
      </c>
      <c r="W1145" s="21">
        <f t="shared" ref="W1145" si="11195">W1144</f>
        <v>101.48850225468044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0.47899999999999998</v>
      </c>
      <c r="I1146" s="31">
        <f>VLOOKUP($C1146,'Four Factors - Road'!$B:$O,8,FALSE)</f>
        <v>0.252</v>
      </c>
      <c r="J1146" s="31">
        <f>VLOOKUP($C1146,'Four Factors - Road'!$B:$O,9,FALSE)/100</f>
        <v>0.13600000000000001</v>
      </c>
      <c r="K1146" s="31">
        <f>VLOOKUP($C1146,'Four Factors - Road'!$B:$O,10,FALSE)/100</f>
        <v>0.26200000000000001</v>
      </c>
      <c r="L1146" s="31">
        <f>VLOOKUP($C1146,'Four Factors - Road'!$B:$O,11,FALSE)/100</f>
        <v>0.51</v>
      </c>
      <c r="M1146" s="31">
        <f>VLOOKUP($C1146,'Four Factors - Road'!$B:$O,12,FALSE)</f>
        <v>0.29499999999999998</v>
      </c>
      <c r="N1146" s="31">
        <f>VLOOKUP($C1146,'Four Factors - Road'!$B:$O,13,FALSE)/100</f>
        <v>0.126</v>
      </c>
      <c r="O1146" s="31">
        <f>VLOOKUP($C1146,'Four Factors - Road'!$B:$O,14,FALSE)/100</f>
        <v>0.248</v>
      </c>
      <c r="P1146" s="17">
        <f>VLOOKUP($C1146,'Advanced - Road'!B:T,18,FALSE)</f>
        <v>100.08</v>
      </c>
      <c r="Q1146" s="17">
        <f>(P1146+'Advanced - Road'!$S$33)/2</f>
        <v>99.429904671115352</v>
      </c>
      <c r="R1146" s="31">
        <f t="shared" ref="R1146" si="11199">AVERAGE(H1146,L1147)</f>
        <v>0.48899999999999999</v>
      </c>
      <c r="S1146" s="31">
        <f t="shared" ref="S1146" si="11200">AVERAGE(I1146,M1147)</f>
        <v>0.2545</v>
      </c>
      <c r="T1146" s="31">
        <f t="shared" ref="T1146" si="11201">AVERAGE(J1146,N1147)</f>
        <v>0.13650000000000001</v>
      </c>
      <c r="U1146" s="31">
        <f t="shared" ref="U1146" si="11202">AVERAGE(K1146,O1147)</f>
        <v>0.25750000000000001</v>
      </c>
      <c r="V1146" s="17">
        <f>Q1146*Q1147/'Advanced - Home'!$S$33</f>
        <v>99.880020707918234</v>
      </c>
      <c r="W1146" s="17">
        <f t="shared" ref="W1146" si="11203">AVERAGE(V1146:V1147)</f>
        <v>99.877938669671863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106</v>
      </c>
      <c r="Z1146" s="19">
        <f t="shared" ref="Z1146" si="11204">Y1147-Y1146</f>
        <v>5</v>
      </c>
      <c r="AA1146" s="19">
        <f t="shared" ref="AA1146" si="11205">Y1146+Y1147</f>
        <v>217</v>
      </c>
      <c r="AB1146" s="4">
        <f t="shared" ref="AB1146" si="11206">D1146-Z1146</f>
        <v>-5</v>
      </c>
      <c r="AC1146" s="4">
        <f t="shared" ref="AC1146" si="11207">AA1146-E1146</f>
        <v>217</v>
      </c>
      <c r="AD1146" s="4">
        <f t="shared" si="10927"/>
        <v>106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0.53100000000000003</v>
      </c>
      <c r="I1147" s="31">
        <f>VLOOKUP($C1147,'Four Factors - Home'!$B:$O,8,FALSE)</f>
        <v>0.26100000000000001</v>
      </c>
      <c r="J1147" s="31">
        <f>VLOOKUP($C1147,'Four Factors - Home'!$B:$O,9,FALSE)/100</f>
        <v>0.14000000000000001</v>
      </c>
      <c r="K1147" s="31">
        <f>VLOOKUP($C1147,'Four Factors - Home'!$B:$O,10,FALSE)/100</f>
        <v>0.22899999999999998</v>
      </c>
      <c r="L1147" s="31">
        <f>VLOOKUP($C1147,'Four Factors - Home'!$B:$O,11,FALSE)/100</f>
        <v>0.499</v>
      </c>
      <c r="M1147" s="31">
        <f>VLOOKUP($C1147,'Four Factors - Home'!$B:$O,12,FALSE)</f>
        <v>0.25700000000000001</v>
      </c>
      <c r="N1147" s="31">
        <f>VLOOKUP($C1147,'Four Factors - Home'!$B:$O,13,FALSE)/100</f>
        <v>0.13699999999999998</v>
      </c>
      <c r="O1147" s="31">
        <f>VLOOKUP($C1147,'Four Factors - Home'!$B:$O,14,FALSE)/100</f>
        <v>0.253</v>
      </c>
      <c r="P1147" s="17">
        <f>VLOOKUP($C1147,'Advanced - Home'!B:T,18,FALSE)</f>
        <v>99.67</v>
      </c>
      <c r="Q1147" s="17">
        <f>(P1147+'Advanced - Home'!$S$33)/2</f>
        <v>99.222845567206861</v>
      </c>
      <c r="R1147" s="31">
        <f t="shared" ref="R1147" si="11211">AVERAGE(H1147,L1146)</f>
        <v>0.52049999999999996</v>
      </c>
      <c r="S1147" s="31">
        <f t="shared" ref="S1147" si="11212">AVERAGE(I1147,M1146)</f>
        <v>0.27800000000000002</v>
      </c>
      <c r="T1147" s="31">
        <f t="shared" ref="T1147" si="11213">AVERAGE(J1147,N1146)</f>
        <v>0.13300000000000001</v>
      </c>
      <c r="U1147" s="31">
        <f t="shared" ref="U1147" si="11214">AVERAGE(K1147,O1146)</f>
        <v>0.23849999999999999</v>
      </c>
      <c r="V1147" s="17">
        <f>Q1147*Q1146/'Advanced - Road'!$S$33</f>
        <v>99.875856631425492</v>
      </c>
      <c r="W1147" s="17">
        <f t="shared" ref="W1147" si="11215">W1146</f>
        <v>99.877938669671863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-5</v>
      </c>
      <c r="AA1147" s="19">
        <f t="shared" ref="AA1147" si="11217">AA1146</f>
        <v>217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0.47899999999999998</v>
      </c>
      <c r="I1148" s="32">
        <f>VLOOKUP($C1148,'Four Factors - Road'!$B:$O,8,FALSE)</f>
        <v>0.252</v>
      </c>
      <c r="J1148" s="32">
        <f>VLOOKUP($C1148,'Four Factors - Road'!$B:$O,9,FALSE)/100</f>
        <v>0.13600000000000001</v>
      </c>
      <c r="K1148" s="32">
        <f>VLOOKUP($C1148,'Four Factors - Road'!$B:$O,10,FALSE)/100</f>
        <v>0.26200000000000001</v>
      </c>
      <c r="L1148" s="32">
        <f>VLOOKUP($C1148,'Four Factors - Road'!$B:$O,11,FALSE)/100</f>
        <v>0.51</v>
      </c>
      <c r="M1148" s="32">
        <f>VLOOKUP($C1148,'Four Factors - Road'!$B:$O,12,FALSE)</f>
        <v>0.29499999999999998</v>
      </c>
      <c r="N1148" s="32">
        <f>VLOOKUP($C1148,'Four Factors - Road'!$B:$O,13,FALSE)/100</f>
        <v>0.126</v>
      </c>
      <c r="O1148" s="32">
        <f>VLOOKUP($C1148,'Four Factors - Road'!$B:$O,14,FALSE)/100</f>
        <v>0.248</v>
      </c>
      <c r="P1148" s="21">
        <f>VLOOKUP($C1148,'Advanced - Road'!B:T,18,FALSE)</f>
        <v>100.08</v>
      </c>
      <c r="Q1148" s="21">
        <f>(P1148+'Advanced - Road'!$S$33)/2</f>
        <v>99.429904671115352</v>
      </c>
      <c r="R1148" s="32">
        <f t="shared" ref="R1148" si="11219">AVERAGE(H1148,L1149)</f>
        <v>0.49149999999999999</v>
      </c>
      <c r="S1148" s="32">
        <f t="shared" ref="S1148" si="11220">AVERAGE(I1148,M1149)</f>
        <v>0.22500000000000001</v>
      </c>
      <c r="T1148" s="32">
        <f t="shared" ref="T1148" si="11221">AVERAGE(J1148,N1149)</f>
        <v>0.13350000000000001</v>
      </c>
      <c r="U1148" s="32">
        <f t="shared" ref="U1148" si="11222">AVERAGE(K1148,O1149)</f>
        <v>0.23</v>
      </c>
      <c r="V1148" s="21">
        <f>Q1148*Q1149/'Advanced - Home'!$S$33</f>
        <v>99.185450683298427</v>
      </c>
      <c r="W1148" s="21">
        <f t="shared" ref="W1148" si="11223">AVERAGE(V1148:V1149)</f>
        <v>99.183383123636929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0.504</v>
      </c>
      <c r="I1149" s="32">
        <f>VLOOKUP($C1149,'Four Factors - Home'!$B:$O,8,FALSE)</f>
        <v>0.29599999999999999</v>
      </c>
      <c r="J1149" s="32">
        <f>VLOOKUP($C1149,'Four Factors - Home'!$B:$O,9,FALSE)/100</f>
        <v>0.114</v>
      </c>
      <c r="K1149" s="32">
        <f>VLOOKUP($C1149,'Four Factors - Home'!$B:$O,10,FALSE)/100</f>
        <v>0.20499999999999999</v>
      </c>
      <c r="L1149" s="32">
        <f>VLOOKUP($C1149,'Four Factors - Home'!$B:$O,11,FALSE)/100</f>
        <v>0.504</v>
      </c>
      <c r="M1149" s="32">
        <f>VLOOKUP($C1149,'Four Factors - Home'!$B:$O,12,FALSE)</f>
        <v>0.19800000000000001</v>
      </c>
      <c r="N1149" s="32">
        <f>VLOOKUP($C1149,'Four Factors - Home'!$B:$O,13,FALSE)/100</f>
        <v>0.13100000000000001</v>
      </c>
      <c r="O1149" s="32">
        <f>VLOOKUP($C1149,'Four Factors - Home'!$B:$O,14,FALSE)/100</f>
        <v>0.19800000000000001</v>
      </c>
      <c r="P1149" s="21">
        <f>VLOOKUP($C1149,'Advanced - Home'!B:T,18,FALSE)</f>
        <v>98.29</v>
      </c>
      <c r="Q1149" s="21">
        <f>(P1149+'Advanced - Home'!$S$33)/2</f>
        <v>98.532845567206863</v>
      </c>
      <c r="R1149" s="32">
        <f t="shared" ref="R1149" si="11231">AVERAGE(H1149,L1148)</f>
        <v>0.50700000000000001</v>
      </c>
      <c r="S1149" s="32">
        <f t="shared" ref="S1149" si="11232">AVERAGE(I1149,M1148)</f>
        <v>0.29549999999999998</v>
      </c>
      <c r="T1149" s="32">
        <f t="shared" ref="T1149" si="11233">AVERAGE(J1149,N1148)</f>
        <v>0.12</v>
      </c>
      <c r="U1149" s="32">
        <f t="shared" ref="U1149" si="11234">AVERAGE(K1149,O1148)</f>
        <v>0.22649999999999998</v>
      </c>
      <c r="V1149" s="21">
        <f>Q1149*Q1148/'Advanced - Road'!$S$33</f>
        <v>99.181315563975417</v>
      </c>
      <c r="W1149" s="21">
        <f t="shared" ref="W1149" si="11235">W1148</f>
        <v>99.183383123636929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0.47899999999999998</v>
      </c>
      <c r="I1150" s="31">
        <f>VLOOKUP($C1150,'Four Factors - Road'!$B:$O,8,FALSE)</f>
        <v>0.252</v>
      </c>
      <c r="J1150" s="31">
        <f>VLOOKUP($C1150,'Four Factors - Road'!$B:$O,9,FALSE)/100</f>
        <v>0.13600000000000001</v>
      </c>
      <c r="K1150" s="31">
        <f>VLOOKUP($C1150,'Four Factors - Road'!$B:$O,10,FALSE)/100</f>
        <v>0.26200000000000001</v>
      </c>
      <c r="L1150" s="31">
        <f>VLOOKUP($C1150,'Four Factors - Road'!$B:$O,11,FALSE)/100</f>
        <v>0.51</v>
      </c>
      <c r="M1150" s="31">
        <f>VLOOKUP($C1150,'Four Factors - Road'!$B:$O,12,FALSE)</f>
        <v>0.29499999999999998</v>
      </c>
      <c r="N1150" s="31">
        <f>VLOOKUP($C1150,'Four Factors - Road'!$B:$O,13,FALSE)/100</f>
        <v>0.126</v>
      </c>
      <c r="O1150" s="31">
        <f>VLOOKUP($C1150,'Four Factors - Road'!$B:$O,14,FALSE)/100</f>
        <v>0.248</v>
      </c>
      <c r="P1150" s="17">
        <f>VLOOKUP($C1150,'Advanced - Road'!B:T,18,FALSE)</f>
        <v>100.08</v>
      </c>
      <c r="Q1150" s="17">
        <f>(P1150+'Advanced - Road'!$S$33)/2</f>
        <v>99.429904671115352</v>
      </c>
      <c r="R1150" s="31">
        <f t="shared" ref="R1150" si="11239">AVERAGE(H1150,L1151)</f>
        <v>0.4965</v>
      </c>
      <c r="S1150" s="31">
        <f t="shared" ref="S1150" si="11240">AVERAGE(I1150,M1151)</f>
        <v>0.23949999999999999</v>
      </c>
      <c r="T1150" s="31">
        <f t="shared" ref="T1150" si="11241">AVERAGE(J1150,N1151)</f>
        <v>0.13700000000000001</v>
      </c>
      <c r="U1150" s="31">
        <f t="shared" ref="U1150" si="11242">AVERAGE(K1150,O1151)</f>
        <v>0.23650000000000002</v>
      </c>
      <c r="V1150" s="17">
        <f>Q1150*Q1151/'Advanced - Home'!$S$33</f>
        <v>98.772735161422887</v>
      </c>
      <c r="W1150" s="17">
        <f t="shared" ref="W1150" si="11243">AVERAGE(V1150:V1151)</f>
        <v>98.770676204978471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</v>
      </c>
      <c r="I1151" s="31">
        <f>VLOOKUP($C1151,'Four Factors - Home'!$B:$O,8,FALSE)</f>
        <v>0.27500000000000002</v>
      </c>
      <c r="J1151" s="31">
        <f>VLOOKUP($C1151,'Four Factors - Home'!$B:$O,9,FALSE)/100</f>
        <v>0.13100000000000001</v>
      </c>
      <c r="K1151" s="31">
        <f>VLOOKUP($C1151,'Four Factors - Home'!$B:$O,10,FALSE)/100</f>
        <v>0.28999999999999998</v>
      </c>
      <c r="L1151" s="31">
        <f>VLOOKUP($C1151,'Four Factors - Home'!$B:$O,11,FALSE)/100</f>
        <v>0.51400000000000001</v>
      </c>
      <c r="M1151" s="31">
        <f>VLOOKUP($C1151,'Four Factors - Home'!$B:$O,12,FALSE)</f>
        <v>0.22700000000000001</v>
      </c>
      <c r="N1151" s="31">
        <f>VLOOKUP($C1151,'Four Factors - Home'!$B:$O,13,FALSE)/100</f>
        <v>0.13800000000000001</v>
      </c>
      <c r="O1151" s="31">
        <f>VLOOKUP($C1151,'Four Factors - Home'!$B:$O,14,FALSE)/100</f>
        <v>0.21100000000000002</v>
      </c>
      <c r="P1151" s="17">
        <f>VLOOKUP($C1151,'Advanced - Home'!B:T,18,FALSE)</f>
        <v>97.47</v>
      </c>
      <c r="Q1151" s="17">
        <f>(P1151+'Advanced - Home'!$S$33)/2</f>
        <v>98.122845567206866</v>
      </c>
      <c r="R1151" s="31">
        <f t="shared" ref="R1151" si="11251">AVERAGE(H1151,L1150)</f>
        <v>0.49</v>
      </c>
      <c r="S1151" s="31">
        <f t="shared" ref="S1151" si="11252">AVERAGE(I1151,M1150)</f>
        <v>0.28500000000000003</v>
      </c>
      <c r="T1151" s="31">
        <f t="shared" ref="T1151" si="11253">AVERAGE(J1151,N1150)</f>
        <v>0.1285</v>
      </c>
      <c r="U1151" s="31">
        <f t="shared" ref="U1151" si="11254">AVERAGE(K1151,O1150)</f>
        <v>0.26900000000000002</v>
      </c>
      <c r="V1151" s="17">
        <f>Q1151*Q1150/'Advanced - Road'!$S$33</f>
        <v>98.768617248534056</v>
      </c>
      <c r="W1151" s="17">
        <f t="shared" ref="W1151" si="11255">W1150</f>
        <v>98.770676204978471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0.47899999999999998</v>
      </c>
      <c r="I1152" s="32">
        <f>VLOOKUP($C1152,'Four Factors - Road'!$B:$O,8,FALSE)</f>
        <v>0.252</v>
      </c>
      <c r="J1152" s="32">
        <f>VLOOKUP($C1152,'Four Factors - Road'!$B:$O,9,FALSE)/100</f>
        <v>0.13600000000000001</v>
      </c>
      <c r="K1152" s="32">
        <f>VLOOKUP($C1152,'Four Factors - Road'!$B:$O,10,FALSE)/100</f>
        <v>0.26200000000000001</v>
      </c>
      <c r="L1152" s="32">
        <f>VLOOKUP($C1152,'Four Factors - Road'!$B:$O,11,FALSE)/100</f>
        <v>0.51</v>
      </c>
      <c r="M1152" s="32">
        <f>VLOOKUP($C1152,'Four Factors - Road'!$B:$O,12,FALSE)</f>
        <v>0.29499999999999998</v>
      </c>
      <c r="N1152" s="32">
        <f>VLOOKUP($C1152,'Four Factors - Road'!$B:$O,13,FALSE)/100</f>
        <v>0.126</v>
      </c>
      <c r="O1152" s="32">
        <f>VLOOKUP($C1152,'Four Factors - Road'!$B:$O,14,FALSE)/100</f>
        <v>0.248</v>
      </c>
      <c r="P1152" s="21">
        <f>VLOOKUP($C1152,'Advanced - Road'!B:T,18,FALSE)</f>
        <v>100.08</v>
      </c>
      <c r="Q1152" s="21">
        <f>(P1152+'Advanced - Road'!$S$33)/2</f>
        <v>99.429904671115352</v>
      </c>
      <c r="R1152" s="32">
        <f t="shared" ref="R1152" si="11259">AVERAGE(H1152,L1153)</f>
        <v>0.48749999999999999</v>
      </c>
      <c r="S1152" s="32">
        <f t="shared" ref="S1152" si="11260">AVERAGE(I1152,M1153)</f>
        <v>0.23099999999999998</v>
      </c>
      <c r="T1152" s="32">
        <f t="shared" ref="T1152" si="11261">AVERAGE(J1152,N1153)</f>
        <v>0.13100000000000001</v>
      </c>
      <c r="U1152" s="32">
        <f t="shared" ref="U1152" si="11262">AVERAGE(K1152,O1153)</f>
        <v>0.249</v>
      </c>
      <c r="V1152" s="21">
        <f>Q1152*Q1153/'Advanced - Home'!$S$33</f>
        <v>99.291146121827524</v>
      </c>
      <c r="W1152" s="21">
        <f t="shared" ref="W1152" si="11263">AVERAGE(V1152:V1153)</f>
        <v>99.289076358903088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105</v>
      </c>
      <c r="Z1152" s="23">
        <f t="shared" ref="Z1152" si="11264">Y1153-Y1152</f>
        <v>8</v>
      </c>
      <c r="AA1152" s="23">
        <f t="shared" ref="AA1152" si="11265">Y1152+Y1153</f>
        <v>218</v>
      </c>
      <c r="AB1152" s="22">
        <f t="shared" ref="AB1152" si="11266">D1152-Z1152</f>
        <v>-8</v>
      </c>
      <c r="AC1152" s="22">
        <f t="shared" ref="AC1152" si="11267">AA1152-E1152</f>
        <v>218</v>
      </c>
      <c r="AD1152" s="22">
        <f t="shared" si="10927"/>
        <v>105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0.55700000000000005</v>
      </c>
      <c r="I1153" s="32">
        <f>VLOOKUP($C1153,'Four Factors - Home'!$B:$O,8,FALSE)</f>
        <v>0.28000000000000003</v>
      </c>
      <c r="J1153" s="32">
        <f>VLOOKUP($C1153,'Four Factors - Home'!$B:$O,9,FALSE)/100</f>
        <v>0.13</v>
      </c>
      <c r="K1153" s="32">
        <f>VLOOKUP($C1153,'Four Factors - Home'!$B:$O,10,FALSE)/100</f>
        <v>0.23399999999999999</v>
      </c>
      <c r="L1153" s="32">
        <f>VLOOKUP($C1153,'Four Factors - Home'!$B:$O,11,FALSE)/100</f>
        <v>0.496</v>
      </c>
      <c r="M1153" s="32">
        <f>VLOOKUP($C1153,'Four Factors - Home'!$B:$O,12,FALSE)</f>
        <v>0.21</v>
      </c>
      <c r="N1153" s="32">
        <f>VLOOKUP($C1153,'Four Factors - Home'!$B:$O,13,FALSE)/100</f>
        <v>0.126</v>
      </c>
      <c r="O1153" s="32">
        <f>VLOOKUP($C1153,'Four Factors - Home'!$B:$O,14,FALSE)/100</f>
        <v>0.23600000000000002</v>
      </c>
      <c r="P1153" s="21">
        <f>VLOOKUP($C1153,'Advanced - Home'!B:T,18,FALSE)</f>
        <v>98.5</v>
      </c>
      <c r="Q1153" s="21">
        <f>(P1153+'Advanced - Home'!$S$33)/2</f>
        <v>98.637845567206853</v>
      </c>
      <c r="R1153" s="32">
        <f t="shared" ref="R1153" si="11271">AVERAGE(H1153,L1152)</f>
        <v>0.53350000000000009</v>
      </c>
      <c r="S1153" s="32">
        <f t="shared" ref="S1153" si="11272">AVERAGE(I1153,M1152)</f>
        <v>0.28749999999999998</v>
      </c>
      <c r="T1153" s="32">
        <f t="shared" ref="T1153" si="11273">AVERAGE(J1153,N1152)</f>
        <v>0.128</v>
      </c>
      <c r="U1153" s="32">
        <f t="shared" ref="U1153" si="11274">AVERAGE(K1153,O1152)</f>
        <v>0.24099999999999999</v>
      </c>
      <c r="V1153" s="21">
        <f>Q1153*Q1152/'Advanced - Road'!$S$33</f>
        <v>99.287006595978667</v>
      </c>
      <c r="W1153" s="21">
        <f t="shared" ref="W1153" si="11275">W1152</f>
        <v>99.289076358903088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-8</v>
      </c>
      <c r="AA1153" s="23">
        <f t="shared" ref="AA1153" si="11277">AA1152</f>
        <v>218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0.47899999999999998</v>
      </c>
      <c r="I1154" s="31">
        <f>VLOOKUP($C1154,'Four Factors - Road'!$B:$O,8,FALSE)</f>
        <v>0.252</v>
      </c>
      <c r="J1154" s="31">
        <f>VLOOKUP($C1154,'Four Factors - Road'!$B:$O,9,FALSE)/100</f>
        <v>0.13600000000000001</v>
      </c>
      <c r="K1154" s="31">
        <f>VLOOKUP($C1154,'Four Factors - Road'!$B:$O,10,FALSE)/100</f>
        <v>0.26200000000000001</v>
      </c>
      <c r="L1154" s="31">
        <f>VLOOKUP($C1154,'Four Factors - Road'!$B:$O,11,FALSE)/100</f>
        <v>0.51</v>
      </c>
      <c r="M1154" s="31">
        <f>VLOOKUP($C1154,'Four Factors - Road'!$B:$O,12,FALSE)</f>
        <v>0.29499999999999998</v>
      </c>
      <c r="N1154" s="31">
        <f>VLOOKUP($C1154,'Four Factors - Road'!$B:$O,13,FALSE)/100</f>
        <v>0.126</v>
      </c>
      <c r="O1154" s="31">
        <f>VLOOKUP($C1154,'Four Factors - Road'!$B:$O,14,FALSE)/100</f>
        <v>0.248</v>
      </c>
      <c r="P1154" s="17">
        <f>VLOOKUP($C1154,'Advanced - Road'!B:T,18,FALSE)</f>
        <v>100.08</v>
      </c>
      <c r="Q1154" s="17">
        <f>(P1154+'Advanced - Road'!$S$33)/2</f>
        <v>99.429904671115352</v>
      </c>
      <c r="R1154" s="31">
        <f t="shared" ref="R1154" si="11279">AVERAGE(H1154,L1155)</f>
        <v>0.49099999999999999</v>
      </c>
      <c r="S1154" s="31">
        <f t="shared" ref="S1154" si="11280">AVERAGE(I1154,M1155)</f>
        <v>0.26350000000000001</v>
      </c>
      <c r="T1154" s="31">
        <f t="shared" ref="T1154" si="11281">AVERAGE(J1154,N1155)</f>
        <v>0.14650000000000002</v>
      </c>
      <c r="U1154" s="31">
        <f t="shared" ref="U1154" si="11282">AVERAGE(K1154,O1155)</f>
        <v>0.24149999999999999</v>
      </c>
      <c r="V1154" s="17">
        <f>Q1154*Q1155/'Advanced - Home'!$S$33</f>
        <v>97.026243867632445</v>
      </c>
      <c r="W1154" s="17">
        <f t="shared" ref="W1154" si="11283">AVERAGE(V1154:V1155)</f>
        <v>97.024221317484745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5</v>
      </c>
      <c r="AA1154" s="19">
        <f t="shared" ref="AA1154" si="11285">Y1154+Y1155</f>
        <v>209</v>
      </c>
      <c r="AB1154" s="4">
        <f t="shared" ref="AB1154" si="11286">D1154-Z1154</f>
        <v>-5</v>
      </c>
      <c r="AC1154" s="4">
        <f t="shared" ref="AC1154" si="11287">AA1154-E1154</f>
        <v>209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0.51500000000000001</v>
      </c>
      <c r="I1155" s="31">
        <f>VLOOKUP($C1155,'Four Factors - Home'!$B:$O,8,FALSE)</f>
        <v>0.255</v>
      </c>
      <c r="J1155" s="31">
        <f>VLOOKUP($C1155,'Four Factors - Home'!$B:$O,9,FALSE)/100</f>
        <v>0.129</v>
      </c>
      <c r="K1155" s="31">
        <f>VLOOKUP($C1155,'Four Factors - Home'!$B:$O,10,FALSE)/100</f>
        <v>0.188</v>
      </c>
      <c r="L1155" s="31">
        <f>VLOOKUP($C1155,'Four Factors - Home'!$B:$O,11,FALSE)/100</f>
        <v>0.503</v>
      </c>
      <c r="M1155" s="31">
        <f>VLOOKUP($C1155,'Four Factors - Home'!$B:$O,12,FALSE)</f>
        <v>0.27500000000000002</v>
      </c>
      <c r="N1155" s="31">
        <f>VLOOKUP($C1155,'Four Factors - Home'!$B:$O,13,FALSE)/100</f>
        <v>0.157</v>
      </c>
      <c r="O1155" s="31">
        <f>VLOOKUP($C1155,'Four Factors - Home'!$B:$O,14,FALSE)/100</f>
        <v>0.221</v>
      </c>
      <c r="P1155" s="17">
        <f>VLOOKUP($C1155,'Advanced - Home'!B:T,18,FALSE)</f>
        <v>94</v>
      </c>
      <c r="Q1155" s="17">
        <f>(P1155+'Advanced - Home'!$S$33)/2</f>
        <v>96.387845567206853</v>
      </c>
      <c r="R1155" s="31">
        <f t="shared" ref="R1155" si="11291">AVERAGE(H1155,L1154)</f>
        <v>0.51249999999999996</v>
      </c>
      <c r="S1155" s="31">
        <f t="shared" ref="S1155" si="11292">AVERAGE(I1155,M1154)</f>
        <v>0.27500000000000002</v>
      </c>
      <c r="T1155" s="31">
        <f t="shared" ref="T1155" si="11293">AVERAGE(J1155,N1154)</f>
        <v>0.1275</v>
      </c>
      <c r="U1155" s="31">
        <f t="shared" ref="U1155" si="11294">AVERAGE(K1155,O1154)</f>
        <v>0.218</v>
      </c>
      <c r="V1155" s="17">
        <f>Q1155*Q1154/'Advanced - Road'!$S$33</f>
        <v>97.022198767337045</v>
      </c>
      <c r="W1155" s="17">
        <f t="shared" ref="W1155" si="11295">W1154</f>
        <v>97.024221317484745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107</v>
      </c>
      <c r="Z1155" s="19">
        <f t="shared" ref="Z1155" si="11296">-Z1154</f>
        <v>-5</v>
      </c>
      <c r="AA1155" s="19">
        <f t="shared" ref="AA1155" si="11297">AA1154</f>
        <v>209</v>
      </c>
      <c r="AB1155" s="4"/>
      <c r="AC1155" s="4"/>
      <c r="AD1155" s="4">
        <f t="shared" si="10927"/>
        <v>107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0.47899999999999998</v>
      </c>
      <c r="I1156" s="32">
        <f>VLOOKUP($C1156,'Four Factors - Road'!$B:$O,8,FALSE)</f>
        <v>0.252</v>
      </c>
      <c r="J1156" s="32">
        <f>VLOOKUP($C1156,'Four Factors - Road'!$B:$O,9,FALSE)/100</f>
        <v>0.13600000000000001</v>
      </c>
      <c r="K1156" s="32">
        <f>VLOOKUP($C1156,'Four Factors - Road'!$B:$O,10,FALSE)/100</f>
        <v>0.26200000000000001</v>
      </c>
      <c r="L1156" s="32">
        <f>VLOOKUP($C1156,'Four Factors - Road'!$B:$O,11,FALSE)/100</f>
        <v>0.51</v>
      </c>
      <c r="M1156" s="32">
        <f>VLOOKUP($C1156,'Four Factors - Road'!$B:$O,12,FALSE)</f>
        <v>0.29499999999999998</v>
      </c>
      <c r="N1156" s="32">
        <f>VLOOKUP($C1156,'Four Factors - Road'!$B:$O,13,FALSE)/100</f>
        <v>0.126</v>
      </c>
      <c r="O1156" s="32">
        <f>VLOOKUP($C1156,'Four Factors - Road'!$B:$O,14,FALSE)/100</f>
        <v>0.248</v>
      </c>
      <c r="P1156" s="21">
        <f>VLOOKUP($C1156,'Advanced - Road'!B:T,18,FALSE)</f>
        <v>100.08</v>
      </c>
      <c r="Q1156" s="21">
        <f>(P1156+'Advanced - Road'!$S$33)/2</f>
        <v>99.429904671115352</v>
      </c>
      <c r="R1156" s="32">
        <f t="shared" ref="R1156" si="11299">AVERAGE(H1156,L1157)</f>
        <v>0.50550000000000006</v>
      </c>
      <c r="S1156" s="32">
        <f t="shared" ref="S1156" si="11300">AVERAGE(I1156,M1157)</f>
        <v>0.2535</v>
      </c>
      <c r="T1156" s="32">
        <f t="shared" ref="T1156" si="11301">AVERAGE(J1156,N1157)</f>
        <v>0.127</v>
      </c>
      <c r="U1156" s="32">
        <f t="shared" ref="U1156" si="11302">AVERAGE(K1156,O1157)</f>
        <v>0.23650000000000002</v>
      </c>
      <c r="V1156" s="21">
        <f>Q1156*Q1157/'Advanced - Home'!$S$33</f>
        <v>100.09644470109689</v>
      </c>
      <c r="W1156" s="21">
        <f t="shared" ref="W1156" si="11303">AVERAGE(V1156:V1157)</f>
        <v>100.09435815140741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0.54500000000000004</v>
      </c>
      <c r="I1157" s="32">
        <f>VLOOKUP($C1157,'Four Factors - Home'!$B:$O,8,FALSE)</f>
        <v>0.28699999999999998</v>
      </c>
      <c r="J1157" s="32">
        <f>VLOOKUP($C1157,'Four Factors - Home'!$B:$O,9,FALSE)/100</f>
        <v>0.14599999999999999</v>
      </c>
      <c r="K1157" s="32">
        <f>VLOOKUP($C1157,'Four Factors - Home'!$B:$O,10,FALSE)/100</f>
        <v>0.27399999999999997</v>
      </c>
      <c r="L1157" s="32">
        <f>VLOOKUP($C1157,'Four Factors - Home'!$B:$O,11,FALSE)/100</f>
        <v>0.53200000000000003</v>
      </c>
      <c r="M1157" s="32">
        <f>VLOOKUP($C1157,'Four Factors - Home'!$B:$O,12,FALSE)</f>
        <v>0.255</v>
      </c>
      <c r="N1157" s="32">
        <f>VLOOKUP($C1157,'Four Factors - Home'!$B:$O,13,FALSE)/100</f>
        <v>0.11800000000000001</v>
      </c>
      <c r="O1157" s="32">
        <f>VLOOKUP($C1157,'Four Factors - Home'!$B:$O,14,FALSE)/100</f>
        <v>0.21100000000000002</v>
      </c>
      <c r="P1157" s="21">
        <f>VLOOKUP($C1157,'Advanced - Home'!B:T,18,FALSE)</f>
        <v>100.1</v>
      </c>
      <c r="Q1157" s="21">
        <f>(P1157+'Advanced - Home'!$S$33)/2</f>
        <v>99.437845567206864</v>
      </c>
      <c r="R1157" s="32">
        <f t="shared" ref="R1157" si="11311">AVERAGE(H1157,L1156)</f>
        <v>0.52750000000000008</v>
      </c>
      <c r="S1157" s="32">
        <f t="shared" ref="S1157" si="11312">AVERAGE(I1157,M1156)</f>
        <v>0.29099999999999998</v>
      </c>
      <c r="T1157" s="32">
        <f t="shared" ref="T1157" si="11313">AVERAGE(J1157,N1156)</f>
        <v>0.13600000000000001</v>
      </c>
      <c r="U1157" s="32">
        <f t="shared" ref="U1157" si="11314">AVERAGE(K1157,O1156)</f>
        <v>0.26100000000000001</v>
      </c>
      <c r="V1157" s="21">
        <f>Q1157*Q1156/'Advanced - Road'!$S$33</f>
        <v>100.09227160171793</v>
      </c>
      <c r="W1157" s="21">
        <f t="shared" ref="W1157" si="11315">W1156</f>
        <v>100.09435815140741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0.47899999999999998</v>
      </c>
      <c r="I1158" s="31">
        <f>VLOOKUP($C1158,'Four Factors - Road'!$B:$O,8,FALSE)</f>
        <v>0.252</v>
      </c>
      <c r="J1158" s="31">
        <f>VLOOKUP($C1158,'Four Factors - Road'!$B:$O,9,FALSE)/100</f>
        <v>0.13600000000000001</v>
      </c>
      <c r="K1158" s="31">
        <f>VLOOKUP($C1158,'Four Factors - Road'!$B:$O,10,FALSE)/100</f>
        <v>0.26200000000000001</v>
      </c>
      <c r="L1158" s="31">
        <f>VLOOKUP($C1158,'Four Factors - Road'!$B:$O,11,FALSE)/100</f>
        <v>0.51</v>
      </c>
      <c r="M1158" s="31">
        <f>VLOOKUP($C1158,'Four Factors - Road'!$B:$O,12,FALSE)</f>
        <v>0.29499999999999998</v>
      </c>
      <c r="N1158" s="31">
        <f>VLOOKUP($C1158,'Four Factors - Road'!$B:$O,13,FALSE)/100</f>
        <v>0.126</v>
      </c>
      <c r="O1158" s="31">
        <f>VLOOKUP($C1158,'Four Factors - Road'!$B:$O,14,FALSE)/100</f>
        <v>0.248</v>
      </c>
      <c r="P1158" s="17">
        <f>VLOOKUP($C1158,'Advanced - Road'!B:T,18,FALSE)</f>
        <v>100.08</v>
      </c>
      <c r="Q1158" s="17">
        <f>(P1158+'Advanced - Road'!$S$33)/2</f>
        <v>99.429904671115352</v>
      </c>
      <c r="R1158" s="31">
        <f t="shared" ref="R1158" si="11319">AVERAGE(H1158,L1159)</f>
        <v>0.48399999999999999</v>
      </c>
      <c r="S1158" s="31">
        <f t="shared" ref="S1158" si="11320">AVERAGE(I1158,M1159)</f>
        <v>0.25900000000000001</v>
      </c>
      <c r="T1158" s="31">
        <f t="shared" ref="T1158" si="11321">AVERAGE(J1158,N1159)</f>
        <v>0.13600000000000001</v>
      </c>
      <c r="U1158" s="31">
        <f t="shared" ref="U1158" si="11322">AVERAGE(K1158,O1159)</f>
        <v>0.22500000000000001</v>
      </c>
      <c r="V1158" s="17">
        <f>Q1158*Q1159/'Advanced - Home'!$S$33</f>
        <v>99.03445719968542</v>
      </c>
      <c r="W1158" s="17">
        <f t="shared" ref="W1158" si="11323">AVERAGE(V1158:V1159)</f>
        <v>99.032392787542364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103</v>
      </c>
      <c r="Z1158" s="19">
        <f t="shared" ref="Z1158" si="11324">Y1159-Y1158</f>
        <v>6</v>
      </c>
      <c r="AA1158" s="19">
        <f t="shared" ref="AA1158" si="11325">Y1158+Y1159</f>
        <v>212</v>
      </c>
      <c r="AB1158" s="4">
        <f t="shared" ref="AB1158" si="11326">D1158-Z1158</f>
        <v>-6</v>
      </c>
      <c r="AC1158" s="4">
        <f t="shared" ref="AC1158" si="11327">AA1158-E1158</f>
        <v>212</v>
      </c>
      <c r="AD1158" s="4">
        <f t="shared" si="10927"/>
        <v>103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</v>
      </c>
      <c r="I1159" s="31">
        <f>VLOOKUP($C1159,'Four Factors - Home'!$B:$O,8,FALSE)</f>
        <v>0.22600000000000001</v>
      </c>
      <c r="J1159" s="31">
        <f>VLOOKUP($C1159,'Four Factors - Home'!$B:$O,9,FALSE)/100</f>
        <v>0.12</v>
      </c>
      <c r="K1159" s="31">
        <f>VLOOKUP($C1159,'Four Factors - Home'!$B:$O,10,FALSE)/100</f>
        <v>0.24100000000000002</v>
      </c>
      <c r="L1159" s="31">
        <f>VLOOKUP($C1159,'Four Factors - Home'!$B:$O,11,FALSE)/100</f>
        <v>0.48899999999999999</v>
      </c>
      <c r="M1159" s="31">
        <f>VLOOKUP($C1159,'Four Factors - Home'!$B:$O,12,FALSE)</f>
        <v>0.26600000000000001</v>
      </c>
      <c r="N1159" s="31">
        <f>VLOOKUP($C1159,'Four Factors - Home'!$B:$O,13,FALSE)/100</f>
        <v>0.13600000000000001</v>
      </c>
      <c r="O1159" s="31">
        <f>VLOOKUP($C1159,'Four Factors - Home'!$B:$O,14,FALSE)/100</f>
        <v>0.188</v>
      </c>
      <c r="P1159" s="17">
        <f>VLOOKUP($C1159,'Advanced - Home'!B:T,18,FALSE)</f>
        <v>97.99</v>
      </c>
      <c r="Q1159" s="17">
        <f>(P1159+'Advanced - Home'!$S$33)/2</f>
        <v>98.382845567206857</v>
      </c>
      <c r="R1159" s="31">
        <f t="shared" ref="R1159" si="11331">AVERAGE(H1159,L1158)</f>
        <v>0.505</v>
      </c>
      <c r="S1159" s="31">
        <f t="shared" ref="S1159" si="11332">AVERAGE(I1159,M1158)</f>
        <v>0.26050000000000001</v>
      </c>
      <c r="T1159" s="31">
        <f t="shared" ref="T1159" si="11333">AVERAGE(J1159,N1158)</f>
        <v>0.123</v>
      </c>
      <c r="U1159" s="31">
        <f t="shared" ref="U1159" si="11334">AVERAGE(K1159,O1158)</f>
        <v>0.2445</v>
      </c>
      <c r="V1159" s="17">
        <f>Q1159*Q1158/'Advanced - Road'!$S$33</f>
        <v>99.030328375399293</v>
      </c>
      <c r="W1159" s="17">
        <f t="shared" ref="W1159" si="11335">W1158</f>
        <v>99.032392787542364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-6</v>
      </c>
      <c r="AA1159" s="19">
        <f t="shared" ref="AA1159" si="11337">AA1158</f>
        <v>212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0.47899999999999998</v>
      </c>
      <c r="I1160" s="32">
        <f>VLOOKUP($C1160,'Four Factors - Road'!$B:$O,8,FALSE)</f>
        <v>0.252</v>
      </c>
      <c r="J1160" s="32">
        <f>VLOOKUP($C1160,'Four Factors - Road'!$B:$O,9,FALSE)/100</f>
        <v>0.13600000000000001</v>
      </c>
      <c r="K1160" s="32">
        <f>VLOOKUP($C1160,'Four Factors - Road'!$B:$O,10,FALSE)/100</f>
        <v>0.26200000000000001</v>
      </c>
      <c r="L1160" s="32">
        <f>VLOOKUP($C1160,'Four Factors - Road'!$B:$O,11,FALSE)/100</f>
        <v>0.51</v>
      </c>
      <c r="M1160" s="32">
        <f>VLOOKUP($C1160,'Four Factors - Road'!$B:$O,12,FALSE)</f>
        <v>0.29499999999999998</v>
      </c>
      <c r="N1160" s="32">
        <f>VLOOKUP($C1160,'Four Factors - Road'!$B:$O,13,FALSE)/100</f>
        <v>0.126</v>
      </c>
      <c r="O1160" s="32">
        <f>VLOOKUP($C1160,'Four Factors - Road'!$B:$O,14,FALSE)/100</f>
        <v>0.248</v>
      </c>
      <c r="P1160" s="21">
        <f>VLOOKUP($C1160,'Advanced - Road'!B:T,18,FALSE)</f>
        <v>100.08</v>
      </c>
      <c r="Q1160" s="21">
        <f>(P1160+'Advanced - Road'!$S$33)/2</f>
        <v>99.429904671115352</v>
      </c>
      <c r="R1160" s="32">
        <f t="shared" ref="R1160" si="11339">AVERAGE(H1160,L1161)</f>
        <v>0.47699999999999998</v>
      </c>
      <c r="S1160" s="32">
        <f t="shared" ref="S1160" si="11340">AVERAGE(I1160,M1161)</f>
        <v>0.2515</v>
      </c>
      <c r="T1160" s="32">
        <f t="shared" ref="T1160" si="11341">AVERAGE(J1160,N1161)</f>
        <v>0.14050000000000001</v>
      </c>
      <c r="U1160" s="32">
        <f t="shared" ref="U1160" si="11342">AVERAGE(K1160,O1161)</f>
        <v>0.25</v>
      </c>
      <c r="V1160" s="21">
        <f>Q1160*Q1161/'Advanced - Home'!$S$33</f>
        <v>101.3043925700009</v>
      </c>
      <c r="W1160" s="21">
        <f t="shared" ref="W1160" si="11343">AVERAGE(V1160:V1161)</f>
        <v>101.30228084016383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105</v>
      </c>
      <c r="Z1160" s="23">
        <f t="shared" ref="Z1160" si="11344">Y1161-Y1160</f>
        <v>11</v>
      </c>
      <c r="AA1160" s="23">
        <f t="shared" ref="AA1160" si="11345">Y1160+Y1161</f>
        <v>221</v>
      </c>
      <c r="AB1160" s="22">
        <f t="shared" ref="AB1160" si="11346">D1160-Z1160</f>
        <v>-11</v>
      </c>
      <c r="AC1160" s="22">
        <f t="shared" ref="AC1160" si="11347">AA1160-E1160</f>
        <v>221</v>
      </c>
      <c r="AD1160" s="22">
        <f t="shared" si="10927"/>
        <v>105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0.58599999999999997</v>
      </c>
      <c r="I1161" s="32">
        <f>VLOOKUP($C1161,'Four Factors - Home'!$B:$O,8,FALSE)</f>
        <v>0.255</v>
      </c>
      <c r="J1161" s="32">
        <f>VLOOKUP($C1161,'Four Factors - Home'!$B:$O,9,FALSE)/100</f>
        <v>0.14300000000000002</v>
      </c>
      <c r="K1161" s="32">
        <f>VLOOKUP($C1161,'Four Factors - Home'!$B:$O,10,FALSE)/100</f>
        <v>0.22600000000000001</v>
      </c>
      <c r="L1161" s="32">
        <f>VLOOKUP($C1161,'Four Factors - Home'!$B:$O,11,FALSE)/100</f>
        <v>0.47499999999999998</v>
      </c>
      <c r="M1161" s="32">
        <f>VLOOKUP($C1161,'Four Factors - Home'!$B:$O,12,FALSE)</f>
        <v>0.251</v>
      </c>
      <c r="N1161" s="32">
        <f>VLOOKUP($C1161,'Four Factors - Home'!$B:$O,13,FALSE)/100</f>
        <v>0.14499999999999999</v>
      </c>
      <c r="O1161" s="32">
        <f>VLOOKUP($C1161,'Four Factors - Home'!$B:$O,14,FALSE)/100</f>
        <v>0.23800000000000002</v>
      </c>
      <c r="P1161" s="21">
        <f>VLOOKUP($C1161,'Advanced - Home'!B:T,18,FALSE)</f>
        <v>102.5</v>
      </c>
      <c r="Q1161" s="21">
        <f>(P1161+'Advanced - Home'!$S$33)/2</f>
        <v>100.63784556720685</v>
      </c>
      <c r="R1161" s="32">
        <f t="shared" ref="R1161" si="11351">AVERAGE(H1161,L1160)</f>
        <v>0.54800000000000004</v>
      </c>
      <c r="S1161" s="32">
        <f t="shared" ref="S1161" si="11352">AVERAGE(I1161,M1160)</f>
        <v>0.27500000000000002</v>
      </c>
      <c r="T1161" s="32">
        <f t="shared" ref="T1161" si="11353">AVERAGE(J1161,N1160)</f>
        <v>0.13450000000000001</v>
      </c>
      <c r="U1161" s="32">
        <f t="shared" ref="U1161" si="11354">AVERAGE(K1161,O1160)</f>
        <v>0.23699999999999999</v>
      </c>
      <c r="V1161" s="21">
        <f>Q1161*Q1160/'Advanced - Road'!$S$33</f>
        <v>101.30016911032676</v>
      </c>
      <c r="W1161" s="21">
        <f t="shared" ref="W1161" si="11355">W1160</f>
        <v>101.30228084016383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-11</v>
      </c>
      <c r="AA1161" s="23">
        <f t="shared" ref="AA1161" si="11357">AA1160</f>
        <v>221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0.47899999999999998</v>
      </c>
      <c r="I1162" s="31">
        <f>VLOOKUP($C1162,'Four Factors - Road'!$B:$O,8,FALSE)</f>
        <v>0.252</v>
      </c>
      <c r="J1162" s="31">
        <f>VLOOKUP($C1162,'Four Factors - Road'!$B:$O,9,FALSE)/100</f>
        <v>0.13600000000000001</v>
      </c>
      <c r="K1162" s="31">
        <f>VLOOKUP($C1162,'Four Factors - Road'!$B:$O,10,FALSE)/100</f>
        <v>0.26200000000000001</v>
      </c>
      <c r="L1162" s="31">
        <f>VLOOKUP($C1162,'Four Factors - Road'!$B:$O,11,FALSE)/100</f>
        <v>0.51</v>
      </c>
      <c r="M1162" s="31">
        <f>VLOOKUP($C1162,'Four Factors - Road'!$B:$O,12,FALSE)</f>
        <v>0.29499999999999998</v>
      </c>
      <c r="N1162" s="31">
        <f>VLOOKUP($C1162,'Four Factors - Road'!$B:$O,13,FALSE)/100</f>
        <v>0.126</v>
      </c>
      <c r="O1162" s="31">
        <f>VLOOKUP($C1162,'Four Factors - Road'!$B:$O,14,FALSE)/100</f>
        <v>0.248</v>
      </c>
      <c r="P1162" s="17">
        <f>VLOOKUP($C1162,'Advanced - Road'!B:T,18,FALSE)</f>
        <v>100.08</v>
      </c>
      <c r="Q1162" s="17">
        <f>(P1162+'Advanced - Road'!$S$33)/2</f>
        <v>99.429904671115352</v>
      </c>
      <c r="R1162" s="31">
        <f t="shared" ref="R1162" si="11359">AVERAGE(H1162,L1163)</f>
        <v>0.497</v>
      </c>
      <c r="S1162" s="31">
        <f t="shared" ref="S1162" si="11360">AVERAGE(I1162,M1163)</f>
        <v>0.2445</v>
      </c>
      <c r="T1162" s="31">
        <f t="shared" ref="T1162" si="11361">AVERAGE(J1162,N1163)</f>
        <v>0.14450000000000002</v>
      </c>
      <c r="U1162" s="31">
        <f t="shared" ref="U1162" si="11362">AVERAGE(K1162,O1163)</f>
        <v>0.252</v>
      </c>
      <c r="V1162" s="17">
        <f>Q1162*Q1163/'Advanced - Home'!$S$33</f>
        <v>101.28929322163962</v>
      </c>
      <c r="W1162" s="17">
        <f t="shared" ref="W1162" si="11363">AVERAGE(V1162:V1163)</f>
        <v>101.2871818065544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0.54700000000000004</v>
      </c>
      <c r="I1163" s="31">
        <f>VLOOKUP($C1163,'Four Factors - Home'!$B:$O,8,FALSE)</f>
        <v>0.316</v>
      </c>
      <c r="J1163" s="31">
        <f>VLOOKUP($C1163,'Four Factors - Home'!$B:$O,9,FALSE)/100</f>
        <v>0.13500000000000001</v>
      </c>
      <c r="K1163" s="31">
        <f>VLOOKUP($C1163,'Four Factors - Home'!$B:$O,10,FALSE)/100</f>
        <v>0.253</v>
      </c>
      <c r="L1163" s="31">
        <f>VLOOKUP($C1163,'Four Factors - Home'!$B:$O,11,FALSE)/100</f>
        <v>0.51500000000000001</v>
      </c>
      <c r="M1163" s="31">
        <f>VLOOKUP($C1163,'Four Factors - Home'!$B:$O,12,FALSE)</f>
        <v>0.23699999999999999</v>
      </c>
      <c r="N1163" s="31">
        <f>VLOOKUP($C1163,'Four Factors - Home'!$B:$O,13,FALSE)/100</f>
        <v>0.153</v>
      </c>
      <c r="O1163" s="31">
        <f>VLOOKUP($C1163,'Four Factors - Home'!$B:$O,14,FALSE)/100</f>
        <v>0.24199999999999999</v>
      </c>
      <c r="P1163" s="17">
        <f>VLOOKUP($C1163,'Advanced - Home'!B:T,18,FALSE)</f>
        <v>102.47</v>
      </c>
      <c r="Q1163" s="17">
        <f>(P1163+'Advanced - Home'!$S$33)/2</f>
        <v>100.62284556720687</v>
      </c>
      <c r="R1163" s="31">
        <f t="shared" ref="R1163" si="11371">AVERAGE(H1163,L1162)</f>
        <v>0.52849999999999997</v>
      </c>
      <c r="S1163" s="31">
        <f t="shared" ref="S1163" si="11372">AVERAGE(I1163,M1162)</f>
        <v>0.30549999999999999</v>
      </c>
      <c r="T1163" s="31">
        <f t="shared" ref="T1163" si="11373">AVERAGE(J1163,N1162)</f>
        <v>0.1305</v>
      </c>
      <c r="U1163" s="31">
        <f t="shared" ref="U1163" si="11374">AVERAGE(K1163,O1162)</f>
        <v>0.2505</v>
      </c>
      <c r="V1163" s="17">
        <f>Q1163*Q1162/'Advanced - Road'!$S$33</f>
        <v>101.28507039146916</v>
      </c>
      <c r="W1163" s="17">
        <f t="shared" ref="W1163" si="11375">W1162</f>
        <v>101.2871818065544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0.47899999999999998</v>
      </c>
      <c r="I1164" s="32">
        <f>VLOOKUP($C1164,'Four Factors - Road'!$B:$O,8,FALSE)</f>
        <v>0.252</v>
      </c>
      <c r="J1164" s="32">
        <f>VLOOKUP($C1164,'Four Factors - Road'!$B:$O,9,FALSE)/100</f>
        <v>0.13600000000000001</v>
      </c>
      <c r="K1164" s="32">
        <f>VLOOKUP($C1164,'Four Factors - Road'!$B:$O,10,FALSE)/100</f>
        <v>0.26200000000000001</v>
      </c>
      <c r="L1164" s="32">
        <f>VLOOKUP($C1164,'Four Factors - Road'!$B:$O,11,FALSE)/100</f>
        <v>0.51</v>
      </c>
      <c r="M1164" s="32">
        <f>VLOOKUP($C1164,'Four Factors - Road'!$B:$O,12,FALSE)</f>
        <v>0.29499999999999998</v>
      </c>
      <c r="N1164" s="32">
        <f>VLOOKUP($C1164,'Four Factors - Road'!$B:$O,13,FALSE)/100</f>
        <v>0.126</v>
      </c>
      <c r="O1164" s="32">
        <f>VLOOKUP($C1164,'Four Factors - Road'!$B:$O,14,FALSE)/100</f>
        <v>0.248</v>
      </c>
      <c r="P1164" s="21">
        <f>VLOOKUP($C1164,'Advanced - Road'!B:T,18,FALSE)</f>
        <v>100.08</v>
      </c>
      <c r="Q1164" s="21">
        <f>(P1164+'Advanced - Road'!$S$33)/2</f>
        <v>99.429904671115352</v>
      </c>
      <c r="R1164" s="32">
        <f t="shared" ref="R1164" si="11379">AVERAGE(H1164,L1165)</f>
        <v>0.48599999999999999</v>
      </c>
      <c r="S1164" s="32">
        <f t="shared" ref="S1164" si="11380">AVERAGE(I1164,M1165)</f>
        <v>0.26200000000000001</v>
      </c>
      <c r="T1164" s="32">
        <f t="shared" ref="T1164" si="11381">AVERAGE(J1164,N1165)</f>
        <v>0.14100000000000001</v>
      </c>
      <c r="U1164" s="32">
        <f t="shared" ref="U1164" si="11382">AVERAGE(K1164,O1165)</f>
        <v>0.2505</v>
      </c>
      <c r="V1164" s="21">
        <f>Q1164*Q1165/'Advanced - Home'!$S$33</f>
        <v>99.08478836088976</v>
      </c>
      <c r="W1164" s="21">
        <f t="shared" ref="W1164" si="11383">AVERAGE(V1164:V1165)</f>
        <v>99.082722899573881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104</v>
      </c>
      <c r="Z1164" s="23">
        <f t="shared" ref="Z1164" si="11384">Y1165-Y1164</f>
        <v>6</v>
      </c>
      <c r="AA1164" s="23">
        <f t="shared" ref="AA1164" si="11385">Y1164+Y1165</f>
        <v>214</v>
      </c>
      <c r="AB1164" s="22">
        <f t="shared" ref="AB1164" si="11386">D1164-Z1164</f>
        <v>-6</v>
      </c>
      <c r="AC1164" s="22">
        <f t="shared" ref="AC1164" si="11387">AA1164-E1164</f>
        <v>214</v>
      </c>
      <c r="AD1164" s="22">
        <f t="shared" si="10927"/>
        <v>104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0.52500000000000002</v>
      </c>
      <c r="I1165" s="32">
        <f>VLOOKUP($C1165,'Four Factors - Home'!$B:$O,8,FALSE)</f>
        <v>0.251</v>
      </c>
      <c r="J1165" s="32">
        <f>VLOOKUP($C1165,'Four Factors - Home'!$B:$O,9,FALSE)/100</f>
        <v>0.129</v>
      </c>
      <c r="K1165" s="32">
        <f>VLOOKUP($C1165,'Four Factors - Home'!$B:$O,10,FALSE)/100</f>
        <v>0.19699999999999998</v>
      </c>
      <c r="L1165" s="32">
        <f>VLOOKUP($C1165,'Four Factors - Home'!$B:$O,11,FALSE)/100</f>
        <v>0.49299999999999999</v>
      </c>
      <c r="M1165" s="32">
        <f>VLOOKUP($C1165,'Four Factors - Home'!$B:$O,12,FALSE)</f>
        <v>0.27200000000000002</v>
      </c>
      <c r="N1165" s="32">
        <f>VLOOKUP($C1165,'Four Factors - Home'!$B:$O,13,FALSE)/100</f>
        <v>0.14599999999999999</v>
      </c>
      <c r="O1165" s="32">
        <f>VLOOKUP($C1165,'Four Factors - Home'!$B:$O,14,FALSE)/100</f>
        <v>0.23899999999999999</v>
      </c>
      <c r="P1165" s="21">
        <f>VLOOKUP($C1165,'Advanced - Home'!B:T,18,FALSE)</f>
        <v>98.09</v>
      </c>
      <c r="Q1165" s="21">
        <f>(P1165+'Advanced - Home'!$S$33)/2</f>
        <v>98.432845567206869</v>
      </c>
      <c r="R1165" s="32">
        <f t="shared" ref="R1165" si="11391">AVERAGE(H1165,L1164)</f>
        <v>0.51750000000000007</v>
      </c>
      <c r="S1165" s="32">
        <f t="shared" ref="S1165" si="11392">AVERAGE(I1165,M1164)</f>
        <v>0.27300000000000002</v>
      </c>
      <c r="T1165" s="32">
        <f t="shared" ref="T1165" si="11393">AVERAGE(J1165,N1164)</f>
        <v>0.1275</v>
      </c>
      <c r="U1165" s="32">
        <f t="shared" ref="U1165" si="11394">AVERAGE(K1165,O1164)</f>
        <v>0.22249999999999998</v>
      </c>
      <c r="V1165" s="21">
        <f>Q1165*Q1164/'Advanced - Road'!$S$33</f>
        <v>99.080657438258001</v>
      </c>
      <c r="W1165" s="21">
        <f t="shared" ref="W1165" si="11395">W1164</f>
        <v>99.082722899573881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110</v>
      </c>
      <c r="Z1165" s="23">
        <f t="shared" ref="Z1165" si="11396">-Z1164</f>
        <v>-6</v>
      </c>
      <c r="AA1165" s="23">
        <f t="shared" ref="AA1165" si="11397">AA1164</f>
        <v>214</v>
      </c>
      <c r="AB1165" s="22"/>
      <c r="AC1165" s="22"/>
      <c r="AD1165" s="22">
        <f t="shared" si="10927"/>
        <v>110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0.47899999999999998</v>
      </c>
      <c r="I1166" s="31">
        <f>VLOOKUP($C1166,'Four Factors - Road'!$B:$O,8,FALSE)</f>
        <v>0.252</v>
      </c>
      <c r="J1166" s="31">
        <f>VLOOKUP($C1166,'Four Factors - Road'!$B:$O,9,FALSE)/100</f>
        <v>0.13600000000000001</v>
      </c>
      <c r="K1166" s="31">
        <f>VLOOKUP($C1166,'Four Factors - Road'!$B:$O,10,FALSE)/100</f>
        <v>0.26200000000000001</v>
      </c>
      <c r="L1166" s="31">
        <f>VLOOKUP($C1166,'Four Factors - Road'!$B:$O,11,FALSE)/100</f>
        <v>0.51</v>
      </c>
      <c r="M1166" s="31">
        <f>VLOOKUP($C1166,'Four Factors - Road'!$B:$O,12,FALSE)</f>
        <v>0.29499999999999998</v>
      </c>
      <c r="N1166" s="31">
        <f>VLOOKUP($C1166,'Four Factors - Road'!$B:$O,13,FALSE)/100</f>
        <v>0.126</v>
      </c>
      <c r="O1166" s="31">
        <f>VLOOKUP($C1166,'Four Factors - Road'!$B:$O,14,FALSE)/100</f>
        <v>0.248</v>
      </c>
      <c r="P1166" s="17">
        <f>VLOOKUP($C1166,'Advanced - Road'!B:T,18,FALSE)</f>
        <v>100.08</v>
      </c>
      <c r="Q1166" s="17">
        <f>(P1166+'Advanced - Road'!$S$33)/2</f>
        <v>99.429904671115352</v>
      </c>
      <c r="R1166" s="31">
        <f t="shared" ref="R1166" si="11399">AVERAGE(H1166,L1167)</f>
        <v>0.48299999999999998</v>
      </c>
      <c r="S1166" s="31">
        <f t="shared" ref="S1166" si="11400">AVERAGE(I1166,M1167)</f>
        <v>0.26450000000000001</v>
      </c>
      <c r="T1166" s="31">
        <f t="shared" ref="T1166" si="11401">AVERAGE(J1166,N1167)</f>
        <v>0.14150000000000001</v>
      </c>
      <c r="U1166" s="31">
        <f t="shared" ref="U1166" si="11402">AVERAGE(K1166,O1167)</f>
        <v>0.2485</v>
      </c>
      <c r="V1166" s="17">
        <f>Q1166*Q1167/'Advanced - Home'!$S$33</f>
        <v>99.22571561226188</v>
      </c>
      <c r="W1166" s="17">
        <f t="shared" ref="W1166" si="11403">AVERAGE(V1166:V1167)</f>
        <v>99.223647213262126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0.31</v>
      </c>
      <c r="J1167" s="31">
        <f>VLOOKUP($C1167,'Four Factors - Home'!$B:$O,9,FALSE)/100</f>
        <v>0.13600000000000001</v>
      </c>
      <c r="K1167" s="31">
        <f>VLOOKUP($C1167,'Four Factors - Home'!$B:$O,10,FALSE)/100</f>
        <v>0.21600000000000003</v>
      </c>
      <c r="L1167" s="31">
        <f>VLOOKUP($C1167,'Four Factors - Home'!$B:$O,11,FALSE)/100</f>
        <v>0.48700000000000004</v>
      </c>
      <c r="M1167" s="31">
        <f>VLOOKUP($C1167,'Four Factors - Home'!$B:$O,12,FALSE)</f>
        <v>0.27700000000000002</v>
      </c>
      <c r="N1167" s="31">
        <f>VLOOKUP($C1167,'Four Factors - Home'!$B:$O,13,FALSE)/100</f>
        <v>0.14699999999999999</v>
      </c>
      <c r="O1167" s="31">
        <f>VLOOKUP($C1167,'Four Factors - Home'!$B:$O,14,FALSE)/100</f>
        <v>0.23499999999999999</v>
      </c>
      <c r="P1167" s="17">
        <f>VLOOKUP($C1167,'Advanced - Home'!B:T,18,FALSE)</f>
        <v>98.37</v>
      </c>
      <c r="Q1167" s="17">
        <f>(P1167+'Advanced - Home'!$S$33)/2</f>
        <v>98.572845567206855</v>
      </c>
      <c r="R1167" s="31">
        <f t="shared" ref="R1167" si="11411">AVERAGE(H1167,L1166)</f>
        <v>0.52500000000000002</v>
      </c>
      <c r="S1167" s="31">
        <f t="shared" ref="S1167" si="11412">AVERAGE(I1167,M1166)</f>
        <v>0.30249999999999999</v>
      </c>
      <c r="T1167" s="31">
        <f t="shared" ref="T1167" si="11413">AVERAGE(J1167,N1166)</f>
        <v>0.13100000000000001</v>
      </c>
      <c r="U1167" s="31">
        <f t="shared" ref="U1167" si="11414">AVERAGE(K1167,O1166)</f>
        <v>0.23200000000000001</v>
      </c>
      <c r="V1167" s="17">
        <f>Q1167*Q1166/'Advanced - Road'!$S$33</f>
        <v>99.221578814262358</v>
      </c>
      <c r="W1167" s="17">
        <f t="shared" ref="W1167" si="11415">W1166</f>
        <v>99.223647213262126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0.47899999999999998</v>
      </c>
      <c r="I1168" s="32">
        <f>VLOOKUP($C1168,'Four Factors - Road'!$B:$O,8,FALSE)</f>
        <v>0.252</v>
      </c>
      <c r="J1168" s="32">
        <f>VLOOKUP($C1168,'Four Factors - Road'!$B:$O,9,FALSE)/100</f>
        <v>0.13600000000000001</v>
      </c>
      <c r="K1168" s="32">
        <f>VLOOKUP($C1168,'Four Factors - Road'!$B:$O,10,FALSE)/100</f>
        <v>0.26200000000000001</v>
      </c>
      <c r="L1168" s="32">
        <f>VLOOKUP($C1168,'Four Factors - Road'!$B:$O,11,FALSE)/100</f>
        <v>0.51</v>
      </c>
      <c r="M1168" s="32">
        <f>VLOOKUP($C1168,'Four Factors - Road'!$B:$O,12,FALSE)</f>
        <v>0.29499999999999998</v>
      </c>
      <c r="N1168" s="32">
        <f>VLOOKUP($C1168,'Four Factors - Road'!$B:$O,13,FALSE)/100</f>
        <v>0.126</v>
      </c>
      <c r="O1168" s="32">
        <f>VLOOKUP($C1168,'Four Factors - Road'!$B:$O,14,FALSE)/100</f>
        <v>0.248</v>
      </c>
      <c r="P1168" s="21">
        <f>VLOOKUP($C1168,'Advanced - Road'!B:T,18,FALSE)</f>
        <v>100.08</v>
      </c>
      <c r="Q1168" s="21">
        <f>(P1168+'Advanced - Road'!$S$33)/2</f>
        <v>99.429904671115352</v>
      </c>
      <c r="R1168" s="32">
        <f t="shared" ref="R1168" si="11419">AVERAGE(H1168,L1169)</f>
        <v>0.50700000000000001</v>
      </c>
      <c r="S1168" s="32">
        <f t="shared" ref="S1168" si="11420">AVERAGE(I1168,M1169)</f>
        <v>0.26450000000000001</v>
      </c>
      <c r="T1168" s="32">
        <f t="shared" ref="T1168" si="11421">AVERAGE(J1168,N1169)</f>
        <v>0.13950000000000001</v>
      </c>
      <c r="U1168" s="32">
        <f t="shared" ref="U1168" si="11422">AVERAGE(K1168,O1169)</f>
        <v>0.247</v>
      </c>
      <c r="V1168" s="21">
        <f>Q1168*Q1169/'Advanced - Home'!$S$33</f>
        <v>100.25247130083032</v>
      </c>
      <c r="W1168" s="21">
        <f t="shared" ref="W1168" si="11423">AVERAGE(V1168:V1169)</f>
        <v>100.25038149870511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109</v>
      </c>
      <c r="Z1168" s="23">
        <f t="shared" ref="Z1168" si="11424">Y1169-Y1168</f>
        <v>2</v>
      </c>
      <c r="AA1168" s="23">
        <f t="shared" ref="AA1168" si="11425">Y1168+Y1169</f>
        <v>220</v>
      </c>
      <c r="AB1168" s="22">
        <f t="shared" ref="AB1168" si="11426">D1168-Z1168</f>
        <v>-2</v>
      </c>
      <c r="AC1168" s="22">
        <f t="shared" ref="AC1168" si="11427">AA1168-E1168</f>
        <v>220</v>
      </c>
      <c r="AD1168" s="22">
        <f t="shared" si="10927"/>
        <v>109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0.51800000000000002</v>
      </c>
      <c r="I1169" s="32">
        <f>VLOOKUP($C1169,'Four Factors - Home'!$B:$O,8,FALSE)</f>
        <v>0.26300000000000001</v>
      </c>
      <c r="J1169" s="32">
        <f>VLOOKUP($C1169,'Four Factors - Home'!$B:$O,9,FALSE)/100</f>
        <v>0.14499999999999999</v>
      </c>
      <c r="K1169" s="32">
        <f>VLOOKUP($C1169,'Four Factors - Home'!$B:$O,10,FALSE)/100</f>
        <v>0.26100000000000001</v>
      </c>
      <c r="L1169" s="32">
        <f>VLOOKUP($C1169,'Four Factors - Home'!$B:$O,11,FALSE)/100</f>
        <v>0.53500000000000003</v>
      </c>
      <c r="M1169" s="32">
        <f>VLOOKUP($C1169,'Four Factors - Home'!$B:$O,12,FALSE)</f>
        <v>0.27700000000000002</v>
      </c>
      <c r="N1169" s="32">
        <f>VLOOKUP($C1169,'Four Factors - Home'!$B:$O,13,FALSE)/100</f>
        <v>0.14300000000000002</v>
      </c>
      <c r="O1169" s="32">
        <f>VLOOKUP($C1169,'Four Factors - Home'!$B:$O,14,FALSE)/100</f>
        <v>0.23199999999999998</v>
      </c>
      <c r="P1169" s="21">
        <f>VLOOKUP($C1169,'Advanced - Home'!B:T,18,FALSE)</f>
        <v>100.41</v>
      </c>
      <c r="Q1169" s="21">
        <f>(P1169+'Advanced - Home'!$S$33)/2</f>
        <v>99.592845567206865</v>
      </c>
      <c r="R1169" s="32">
        <f t="shared" ref="R1169" si="11431">AVERAGE(H1169,L1168)</f>
        <v>0.51400000000000001</v>
      </c>
      <c r="S1169" s="32">
        <f t="shared" ref="S1169" si="11432">AVERAGE(I1169,M1168)</f>
        <v>0.27900000000000003</v>
      </c>
      <c r="T1169" s="32">
        <f t="shared" ref="T1169" si="11433">AVERAGE(J1169,N1168)</f>
        <v>0.13550000000000001</v>
      </c>
      <c r="U1169" s="32">
        <f t="shared" ref="U1169" si="11434">AVERAGE(K1169,O1168)</f>
        <v>0.2545</v>
      </c>
      <c r="V1169" s="21">
        <f>Q1169*Q1168/'Advanced - Road'!$S$33</f>
        <v>100.24829169657988</v>
      </c>
      <c r="W1169" s="21">
        <f t="shared" ref="W1169" si="11435">W1168</f>
        <v>100.25038149870511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111</v>
      </c>
      <c r="Z1169" s="23">
        <f t="shared" ref="Z1169" si="11436">-Z1168</f>
        <v>-2</v>
      </c>
      <c r="AA1169" s="23">
        <f t="shared" ref="AA1169" si="11437">AA1168</f>
        <v>220</v>
      </c>
      <c r="AB1169" s="22"/>
      <c r="AC1169" s="22"/>
      <c r="AD1169" s="22">
        <f t="shared" si="10927"/>
        <v>111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0.47899999999999998</v>
      </c>
      <c r="I1170" s="31">
        <f>VLOOKUP($C1170,'Four Factors - Road'!$B:$O,8,FALSE)</f>
        <v>0.252</v>
      </c>
      <c r="J1170" s="31">
        <f>VLOOKUP($C1170,'Four Factors - Road'!$B:$O,9,FALSE)/100</f>
        <v>0.13600000000000001</v>
      </c>
      <c r="K1170" s="31">
        <f>VLOOKUP($C1170,'Four Factors - Road'!$B:$O,10,FALSE)/100</f>
        <v>0.26200000000000001</v>
      </c>
      <c r="L1170" s="31">
        <f>VLOOKUP($C1170,'Four Factors - Road'!$B:$O,11,FALSE)/100</f>
        <v>0.51</v>
      </c>
      <c r="M1170" s="31">
        <f>VLOOKUP($C1170,'Four Factors - Road'!$B:$O,12,FALSE)</f>
        <v>0.29499999999999998</v>
      </c>
      <c r="N1170" s="31">
        <f>VLOOKUP($C1170,'Four Factors - Road'!$B:$O,13,FALSE)/100</f>
        <v>0.126</v>
      </c>
      <c r="O1170" s="31">
        <f>VLOOKUP($C1170,'Four Factors - Road'!$B:$O,14,FALSE)/100</f>
        <v>0.248</v>
      </c>
      <c r="P1170" s="17">
        <f>VLOOKUP($C1170,'Advanced - Road'!B:T,18,FALSE)</f>
        <v>100.08</v>
      </c>
      <c r="Q1170" s="17">
        <f>(P1170+'Advanced - Road'!$S$33)/2</f>
        <v>99.429904671115352</v>
      </c>
      <c r="R1170" s="31">
        <f t="shared" ref="R1170" si="11439">AVERAGE(H1170,L1171)</f>
        <v>0.48499999999999999</v>
      </c>
      <c r="S1170" s="31">
        <f t="shared" ref="S1170" si="11440">AVERAGE(I1170,M1171)</f>
        <v>0.30299999999999999</v>
      </c>
      <c r="T1170" s="31">
        <f t="shared" ref="T1170" si="11441">AVERAGE(J1170,N1171)</f>
        <v>0.14500000000000002</v>
      </c>
      <c r="U1170" s="31">
        <f t="shared" ref="U1170" si="11442">AVERAGE(K1170,O1171)</f>
        <v>0.23699999999999999</v>
      </c>
      <c r="V1170" s="17">
        <f>Q1170*Q1171/'Advanced - Home'!$S$33</f>
        <v>97.907039188708296</v>
      </c>
      <c r="W1170" s="17">
        <f t="shared" ref="W1170" si="11443">AVERAGE(V1170:V1171)</f>
        <v>97.904998278036317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4</v>
      </c>
      <c r="AA1170" s="19">
        <f t="shared" ref="AA1170" si="11445">Y1170+Y1171</f>
        <v>210</v>
      </c>
      <c r="AB1170" s="4">
        <f t="shared" ref="AB1170" si="11446">D1170-Z1170</f>
        <v>-4</v>
      </c>
      <c r="AC1170" s="4">
        <f t="shared" ref="AC1170" si="11447">AA1170-E1170</f>
        <v>210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0.47299999999999998</v>
      </c>
      <c r="I1171" s="31">
        <f>VLOOKUP($C1171,'Four Factors - Home'!$B:$O,8,FALSE)</f>
        <v>0.30299999999999999</v>
      </c>
      <c r="J1171" s="31">
        <f>VLOOKUP($C1171,'Four Factors - Home'!$B:$O,9,FALSE)/100</f>
        <v>0.14000000000000001</v>
      </c>
      <c r="K1171" s="31">
        <f>VLOOKUP($C1171,'Four Factors - Home'!$B:$O,10,FALSE)/100</f>
        <v>0.26500000000000001</v>
      </c>
      <c r="L1171" s="31">
        <f>VLOOKUP($C1171,'Four Factors - Home'!$B:$O,11,FALSE)/100</f>
        <v>0.49099999999999999</v>
      </c>
      <c r="M1171" s="31">
        <f>VLOOKUP($C1171,'Four Factors - Home'!$B:$O,12,FALSE)</f>
        <v>0.35399999999999998</v>
      </c>
      <c r="N1171" s="31">
        <f>VLOOKUP($C1171,'Four Factors - Home'!$B:$O,13,FALSE)/100</f>
        <v>0.154</v>
      </c>
      <c r="O1171" s="31">
        <f>VLOOKUP($C1171,'Four Factors - Home'!$B:$O,14,FALSE)/100</f>
        <v>0.21199999999999999</v>
      </c>
      <c r="P1171" s="17">
        <f>VLOOKUP($C1171,'Advanced - Home'!B:T,18,FALSE)</f>
        <v>95.75</v>
      </c>
      <c r="Q1171" s="17">
        <f>(P1171+'Advanced - Home'!$S$33)/2</f>
        <v>97.262845567206853</v>
      </c>
      <c r="R1171" s="31">
        <f t="shared" ref="R1171" si="11451">AVERAGE(H1171,L1170)</f>
        <v>0.49149999999999999</v>
      </c>
      <c r="S1171" s="31">
        <f t="shared" ref="S1171" si="11452">AVERAGE(I1171,M1170)</f>
        <v>0.29899999999999999</v>
      </c>
      <c r="T1171" s="31">
        <f t="shared" ref="T1171" si="11453">AVERAGE(J1171,N1170)</f>
        <v>0.13300000000000001</v>
      </c>
      <c r="U1171" s="31">
        <f t="shared" ref="U1171" si="11454">AVERAGE(K1171,O1170)</f>
        <v>0.25650000000000001</v>
      </c>
      <c r="V1171" s="17">
        <f>Q1171*Q1170/'Advanced - Road'!$S$33</f>
        <v>97.902957367364351</v>
      </c>
      <c r="W1171" s="17">
        <f t="shared" ref="W1171" si="11455">W1170</f>
        <v>97.904998278036317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107</v>
      </c>
      <c r="Z1171" s="19">
        <f t="shared" ref="Z1171" si="11456">-Z1170</f>
        <v>-4</v>
      </c>
      <c r="AA1171" s="19">
        <f t="shared" ref="AA1171" si="11457">AA1170</f>
        <v>210</v>
      </c>
      <c r="AB1171" s="4"/>
      <c r="AC1171" s="4"/>
      <c r="AD1171" s="4">
        <f t="shared" si="10927"/>
        <v>107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0.47899999999999998</v>
      </c>
      <c r="I1172" s="32">
        <f>VLOOKUP($C1172,'Four Factors - Road'!$B:$O,8,FALSE)</f>
        <v>0.252</v>
      </c>
      <c r="J1172" s="32">
        <f>VLOOKUP($C1172,'Four Factors - Road'!$B:$O,9,FALSE)/100</f>
        <v>0.13600000000000001</v>
      </c>
      <c r="K1172" s="32">
        <f>VLOOKUP($C1172,'Four Factors - Road'!$B:$O,10,FALSE)/100</f>
        <v>0.26200000000000001</v>
      </c>
      <c r="L1172" s="32">
        <f>VLOOKUP($C1172,'Four Factors - Road'!$B:$O,11,FALSE)/100</f>
        <v>0.51</v>
      </c>
      <c r="M1172" s="32">
        <f>VLOOKUP($C1172,'Four Factors - Road'!$B:$O,12,FALSE)</f>
        <v>0.29499999999999998</v>
      </c>
      <c r="N1172" s="32">
        <f>VLOOKUP($C1172,'Four Factors - Road'!$B:$O,13,FALSE)/100</f>
        <v>0.126</v>
      </c>
      <c r="O1172" s="32">
        <f>VLOOKUP($C1172,'Four Factors - Road'!$B:$O,14,FALSE)/100</f>
        <v>0.248</v>
      </c>
      <c r="P1172" s="21">
        <f>VLOOKUP($C1172,'Advanced - Road'!B:T,18,FALSE)</f>
        <v>100.08</v>
      </c>
      <c r="Q1172" s="21">
        <f>(P1172+'Advanced - Road'!$S$33)/2</f>
        <v>99.429904671115352</v>
      </c>
      <c r="R1172" s="32">
        <f t="shared" ref="R1172" si="11459">AVERAGE(H1172,L1173)</f>
        <v>0.48499999999999999</v>
      </c>
      <c r="S1172" s="32">
        <f t="shared" ref="S1172" si="11460">AVERAGE(I1172,M1173)</f>
        <v>0.25850000000000001</v>
      </c>
      <c r="T1172" s="32">
        <f t="shared" ref="T1172" si="11461">AVERAGE(J1172,N1173)</f>
        <v>0.13500000000000001</v>
      </c>
      <c r="U1172" s="32">
        <f t="shared" ref="U1172" si="11462">AVERAGE(K1172,O1173)</f>
        <v>0.24399999999999999</v>
      </c>
      <c r="V1172" s="21">
        <f>Q1172*Q1173/'Advanced - Home'!$S$33</f>
        <v>99.02942408356499</v>
      </c>
      <c r="W1172" s="21">
        <f t="shared" ref="W1172" si="11463">AVERAGE(V1172:V1173)</f>
        <v>99.02735977633921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6</v>
      </c>
      <c r="AA1172" s="23">
        <f t="shared" ref="AA1172" si="11465">Y1172+Y1173</f>
        <v>216</v>
      </c>
      <c r="AB1172" s="22">
        <f t="shared" ref="AB1172" si="11466">D1172-Z1172</f>
        <v>-6</v>
      </c>
      <c r="AC1172" s="22">
        <f t="shared" ref="AC1172" si="11467">AA1172-E1172</f>
        <v>216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0.53700000000000003</v>
      </c>
      <c r="I1173" s="32">
        <f>VLOOKUP($C1173,'Four Factors - Home'!$B:$O,8,FALSE)</f>
        <v>0.27100000000000002</v>
      </c>
      <c r="J1173" s="32">
        <f>VLOOKUP($C1173,'Four Factors - Home'!$B:$O,9,FALSE)/100</f>
        <v>0.13800000000000001</v>
      </c>
      <c r="K1173" s="32">
        <f>VLOOKUP($C1173,'Four Factors - Home'!$B:$O,10,FALSE)/100</f>
        <v>0.22699999999999998</v>
      </c>
      <c r="L1173" s="32">
        <f>VLOOKUP($C1173,'Four Factors - Home'!$B:$O,11,FALSE)/100</f>
        <v>0.49099999999999999</v>
      </c>
      <c r="M1173" s="32">
        <f>VLOOKUP($C1173,'Four Factors - Home'!$B:$O,12,FALSE)</f>
        <v>0.26500000000000001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0.22600000000000001</v>
      </c>
      <c r="P1173" s="21">
        <f>VLOOKUP($C1173,'Advanced - Home'!B:T,18,FALSE)</f>
        <v>97.98</v>
      </c>
      <c r="Q1173" s="21">
        <f>(P1173+'Advanced - Home'!$S$33)/2</f>
        <v>98.377845567206862</v>
      </c>
      <c r="R1173" s="32">
        <f t="shared" ref="R1173" si="11471">AVERAGE(H1173,L1172)</f>
        <v>0.52350000000000008</v>
      </c>
      <c r="S1173" s="32">
        <f t="shared" ref="S1173" si="11472">AVERAGE(I1173,M1172)</f>
        <v>0.28300000000000003</v>
      </c>
      <c r="T1173" s="32">
        <f t="shared" ref="T1173" si="11473">AVERAGE(J1173,N1172)</f>
        <v>0.13200000000000001</v>
      </c>
      <c r="U1173" s="32">
        <f t="shared" ref="U1173" si="11474">AVERAGE(K1173,O1172)</f>
        <v>0.23749999999999999</v>
      </c>
      <c r="V1173" s="21">
        <f>Q1173*Q1172/'Advanced - Road'!$S$33</f>
        <v>99.025295469113431</v>
      </c>
      <c r="W1173" s="21">
        <f t="shared" ref="W1173" si="11475">W1172</f>
        <v>99.02735977633921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111</v>
      </c>
      <c r="Z1173" s="23">
        <f t="shared" ref="Z1173" si="11476">-Z1172</f>
        <v>-6</v>
      </c>
      <c r="AA1173" s="23">
        <f t="shared" ref="AA1173" si="11477">AA1172</f>
        <v>216</v>
      </c>
      <c r="AB1173" s="22"/>
      <c r="AC1173" s="22"/>
      <c r="AD1173" s="22">
        <f t="shared" si="10927"/>
        <v>111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0.47899999999999998</v>
      </c>
      <c r="I1174" s="31">
        <f>VLOOKUP($C1174,'Four Factors - Road'!$B:$O,8,FALSE)</f>
        <v>0.252</v>
      </c>
      <c r="J1174" s="31">
        <f>VLOOKUP($C1174,'Four Factors - Road'!$B:$O,9,FALSE)/100</f>
        <v>0.13600000000000001</v>
      </c>
      <c r="K1174" s="31">
        <f>VLOOKUP($C1174,'Four Factors - Road'!$B:$O,10,FALSE)/100</f>
        <v>0.26200000000000001</v>
      </c>
      <c r="L1174" s="31">
        <f>VLOOKUP($C1174,'Four Factors - Road'!$B:$O,11,FALSE)/100</f>
        <v>0.51</v>
      </c>
      <c r="M1174" s="31">
        <f>VLOOKUP($C1174,'Four Factors - Road'!$B:$O,12,FALSE)</f>
        <v>0.29499999999999998</v>
      </c>
      <c r="N1174" s="31">
        <f>VLOOKUP($C1174,'Four Factors - Road'!$B:$O,13,FALSE)/100</f>
        <v>0.126</v>
      </c>
      <c r="O1174" s="31">
        <f>VLOOKUP($C1174,'Four Factors - Road'!$B:$O,14,FALSE)/100</f>
        <v>0.248</v>
      </c>
      <c r="P1174" s="17">
        <f>VLOOKUP($C1174,'Advanced - Road'!B:T,18,FALSE)</f>
        <v>100.08</v>
      </c>
      <c r="Q1174" s="17">
        <f>(P1174+'Advanced - Road'!$S$33)/2</f>
        <v>99.429904671115352</v>
      </c>
      <c r="R1174" s="31">
        <f t="shared" ref="R1174" si="11479">AVERAGE(H1174,L1175)</f>
        <v>0.5</v>
      </c>
      <c r="S1174" s="31">
        <f t="shared" ref="S1174" si="11480">AVERAGE(I1174,M1175)</f>
        <v>0.27449999999999997</v>
      </c>
      <c r="T1174" s="31">
        <f t="shared" ref="T1174" si="11481">AVERAGE(J1174,N1175)</f>
        <v>0.14950000000000002</v>
      </c>
      <c r="U1174" s="31">
        <f t="shared" ref="U1174" si="11482">AVERAGE(K1174,O1175)</f>
        <v>0.248</v>
      </c>
      <c r="V1174" s="17">
        <f>Q1174*Q1175/'Advanced - Home'!$S$33</f>
        <v>99.02439096744456</v>
      </c>
      <c r="W1174" s="17">
        <f t="shared" ref="W1174" si="11483">AVERAGE(V1174:V1175)</f>
        <v>99.022326765136057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105</v>
      </c>
      <c r="Z1174" s="19">
        <f t="shared" ref="Z1174" si="11484">Y1175-Y1174</f>
        <v>6</v>
      </c>
      <c r="AA1174" s="19">
        <f t="shared" ref="AA1174" si="11485">Y1174+Y1175</f>
        <v>216</v>
      </c>
      <c r="AB1174" s="4">
        <f t="shared" ref="AB1174" si="11486">D1174-Z1174</f>
        <v>-6</v>
      </c>
      <c r="AC1174" s="4">
        <f t="shared" ref="AC1174" si="11487">AA1174-E1174</f>
        <v>216</v>
      </c>
      <c r="AD1174" s="4">
        <f t="shared" si="10927"/>
        <v>105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0.53400000000000003</v>
      </c>
      <c r="I1175" s="31">
        <f>VLOOKUP($C1175,'Four Factors - Home'!$B:$O,8,FALSE)</f>
        <v>0.30099999999999999</v>
      </c>
      <c r="J1175" s="31">
        <f>VLOOKUP($C1175,'Four Factors - Home'!$B:$O,9,FALSE)/100</f>
        <v>0.14199999999999999</v>
      </c>
      <c r="K1175" s="31">
        <f>VLOOKUP($C1175,'Four Factors - Home'!$B:$O,10,FALSE)/100</f>
        <v>0.214</v>
      </c>
      <c r="L1175" s="31">
        <f>VLOOKUP($C1175,'Four Factors - Home'!$B:$O,11,FALSE)/100</f>
        <v>0.52100000000000002</v>
      </c>
      <c r="M1175" s="31">
        <f>VLOOKUP($C1175,'Four Factors - Home'!$B:$O,12,FALSE)</f>
        <v>0.29699999999999999</v>
      </c>
      <c r="N1175" s="31">
        <f>VLOOKUP($C1175,'Four Factors - Home'!$B:$O,13,FALSE)/100</f>
        <v>0.16300000000000001</v>
      </c>
      <c r="O1175" s="31">
        <f>VLOOKUP($C1175,'Four Factors - Home'!$B:$O,14,FALSE)/100</f>
        <v>0.23399999999999999</v>
      </c>
      <c r="P1175" s="17">
        <f>VLOOKUP($C1175,'Advanced - Home'!B:T,18,FALSE)</f>
        <v>97.97</v>
      </c>
      <c r="Q1175" s="17">
        <f>(P1175+'Advanced - Home'!$S$33)/2</f>
        <v>98.372845567206866</v>
      </c>
      <c r="R1175" s="31">
        <f t="shared" ref="R1175" si="11491">AVERAGE(H1175,L1174)</f>
        <v>0.52200000000000002</v>
      </c>
      <c r="S1175" s="31">
        <f t="shared" ref="S1175" si="11492">AVERAGE(I1175,M1174)</f>
        <v>0.29799999999999999</v>
      </c>
      <c r="T1175" s="31">
        <f t="shared" ref="T1175" si="11493">AVERAGE(J1175,N1174)</f>
        <v>0.13400000000000001</v>
      </c>
      <c r="U1175" s="31">
        <f t="shared" ref="U1175" si="11494">AVERAGE(K1175,O1174)</f>
        <v>0.23099999999999998</v>
      </c>
      <c r="V1175" s="17">
        <f>Q1175*Q1174/'Advanced - Road'!$S$33</f>
        <v>99.020262562827568</v>
      </c>
      <c r="W1175" s="17">
        <f t="shared" ref="W1175" si="11495">W1174</f>
        <v>99.022326765136057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-6</v>
      </c>
      <c r="AA1175" s="19">
        <f t="shared" ref="AA1175" si="11497">AA1174</f>
        <v>216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0.47899999999999998</v>
      </c>
      <c r="I1176" s="32">
        <f>VLOOKUP($C1176,'Four Factors - Road'!$B:$O,8,FALSE)</f>
        <v>0.252</v>
      </c>
      <c r="J1176" s="32">
        <f>VLOOKUP($C1176,'Four Factors - Road'!$B:$O,9,FALSE)/100</f>
        <v>0.13600000000000001</v>
      </c>
      <c r="K1176" s="32">
        <f>VLOOKUP($C1176,'Four Factors - Road'!$B:$O,10,FALSE)/100</f>
        <v>0.26200000000000001</v>
      </c>
      <c r="L1176" s="32">
        <f>VLOOKUP($C1176,'Four Factors - Road'!$B:$O,11,FALSE)/100</f>
        <v>0.51</v>
      </c>
      <c r="M1176" s="32">
        <f>VLOOKUP($C1176,'Four Factors - Road'!$B:$O,12,FALSE)</f>
        <v>0.29499999999999998</v>
      </c>
      <c r="N1176" s="32">
        <f>VLOOKUP($C1176,'Four Factors - Road'!$B:$O,13,FALSE)/100</f>
        <v>0.126</v>
      </c>
      <c r="O1176" s="32">
        <f>VLOOKUP($C1176,'Four Factors - Road'!$B:$O,14,FALSE)/100</f>
        <v>0.248</v>
      </c>
      <c r="P1176" s="21">
        <f>VLOOKUP($C1176,'Advanced - Road'!B:T,18,FALSE)</f>
        <v>100.08</v>
      </c>
      <c r="Q1176" s="21">
        <f>(P1176+'Advanced - Road'!$S$33)/2</f>
        <v>99.429904671115352</v>
      </c>
      <c r="R1176" s="32">
        <f t="shared" ref="R1176" si="11499">AVERAGE(H1176,L1177)</f>
        <v>0.50249999999999995</v>
      </c>
      <c r="S1176" s="32">
        <f t="shared" ref="S1176" si="11500">AVERAGE(I1176,M1177)</f>
        <v>0.26200000000000001</v>
      </c>
      <c r="T1176" s="32">
        <f t="shared" ref="T1176" si="11501">AVERAGE(J1176,N1177)</f>
        <v>0.14400000000000002</v>
      </c>
      <c r="U1176" s="32">
        <f t="shared" ref="U1176" si="11502">AVERAGE(K1176,O1177)</f>
        <v>0.23949999999999999</v>
      </c>
      <c r="V1176" s="21">
        <f>Q1176*Q1177/'Advanced - Home'!$S$33</f>
        <v>98.440549497474251</v>
      </c>
      <c r="W1176" s="21">
        <f t="shared" ref="W1176" si="11503">AVERAGE(V1176:V1177)</f>
        <v>98.438497465570421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105</v>
      </c>
      <c r="Z1176" s="23">
        <f t="shared" ref="Z1176" si="11504">Y1177-Y1176</f>
        <v>5</v>
      </c>
      <c r="AA1176" s="23">
        <f t="shared" ref="AA1176" si="11505">Y1176+Y1177</f>
        <v>215</v>
      </c>
      <c r="AB1176" s="22">
        <f t="shared" ref="AB1176" si="11506">D1176-Z1176</f>
        <v>-5</v>
      </c>
      <c r="AC1176" s="22">
        <f t="shared" ref="AC1176" si="11507">AA1176-E1176</f>
        <v>215</v>
      </c>
      <c r="AD1176" s="22">
        <f t="shared" si="10927"/>
        <v>105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0.29299999999999998</v>
      </c>
      <c r="J1177" s="32">
        <f>VLOOKUP($C1177,'Four Factors - Home'!$B:$O,9,FALSE)/100</f>
        <v>0.14899999999999999</v>
      </c>
      <c r="K1177" s="32">
        <f>VLOOKUP($C1177,'Four Factors - Home'!$B:$O,10,FALSE)/100</f>
        <v>0.27100000000000002</v>
      </c>
      <c r="L1177" s="32">
        <f>VLOOKUP($C1177,'Four Factors - Home'!$B:$O,11,FALSE)/100</f>
        <v>0.52600000000000002</v>
      </c>
      <c r="M1177" s="32">
        <f>VLOOKUP($C1177,'Four Factors - Home'!$B:$O,12,FALSE)</f>
        <v>0.27200000000000002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96.81</v>
      </c>
      <c r="Q1177" s="21">
        <f>(P1177+'Advanced - Home'!$S$33)/2</f>
        <v>97.792845567206854</v>
      </c>
      <c r="R1177" s="32">
        <f t="shared" ref="R1177" si="11511">AVERAGE(H1177,L1176)</f>
        <v>0.51700000000000002</v>
      </c>
      <c r="S1177" s="32">
        <f t="shared" ref="S1177" si="11512">AVERAGE(I1177,M1176)</f>
        <v>0.29399999999999998</v>
      </c>
      <c r="T1177" s="32">
        <f t="shared" ref="T1177" si="11513">AVERAGE(J1177,N1176)</f>
        <v>0.13750000000000001</v>
      </c>
      <c r="U1177" s="32">
        <f t="shared" ref="U1177" si="11514">AVERAGE(K1177,O1176)</f>
        <v>0.25950000000000001</v>
      </c>
      <c r="V1177" s="21">
        <f>Q1177*Q1176/'Advanced - Road'!$S$33</f>
        <v>98.436445433666591</v>
      </c>
      <c r="W1177" s="21">
        <f t="shared" ref="W1177" si="11515">W1176</f>
        <v>98.438497465570421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-5</v>
      </c>
      <c r="AA1177" s="23">
        <f t="shared" ref="AA1177" si="11517">AA1176</f>
        <v>215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0.47899999999999998</v>
      </c>
      <c r="I1178" s="31">
        <f>VLOOKUP($C1178,'Four Factors - Road'!$B:$O,8,FALSE)</f>
        <v>0.252</v>
      </c>
      <c r="J1178" s="31">
        <f>VLOOKUP($C1178,'Four Factors - Road'!$B:$O,9,FALSE)/100</f>
        <v>0.13600000000000001</v>
      </c>
      <c r="K1178" s="31">
        <f>VLOOKUP($C1178,'Four Factors - Road'!$B:$O,10,FALSE)/100</f>
        <v>0.26200000000000001</v>
      </c>
      <c r="L1178" s="31">
        <f>VLOOKUP($C1178,'Four Factors - Road'!$B:$O,11,FALSE)/100</f>
        <v>0.51</v>
      </c>
      <c r="M1178" s="31">
        <f>VLOOKUP($C1178,'Four Factors - Road'!$B:$O,12,FALSE)</f>
        <v>0.29499999999999998</v>
      </c>
      <c r="N1178" s="31">
        <f>VLOOKUP($C1178,'Four Factors - Road'!$B:$O,13,FALSE)/100</f>
        <v>0.126</v>
      </c>
      <c r="O1178" s="31">
        <f>VLOOKUP($C1178,'Four Factors - Road'!$B:$O,14,FALSE)/100</f>
        <v>0.248</v>
      </c>
      <c r="P1178" s="17">
        <f>VLOOKUP($C1178,'Advanced - Road'!B:T,18,FALSE)</f>
        <v>100.08</v>
      </c>
      <c r="Q1178" s="17">
        <f>(P1178+'Advanced - Road'!$S$33)/2</f>
        <v>99.429904671115352</v>
      </c>
      <c r="R1178" s="31">
        <f t="shared" ref="R1178" si="11519">AVERAGE(H1178,L1179)</f>
        <v>0.49049999999999999</v>
      </c>
      <c r="S1178" s="31">
        <f t="shared" ref="S1178" si="11520">AVERAGE(I1178,M1179)</f>
        <v>0.249</v>
      </c>
      <c r="T1178" s="31">
        <f t="shared" ref="T1178" si="11521">AVERAGE(J1178,N1179)</f>
        <v>0.13450000000000001</v>
      </c>
      <c r="U1178" s="31">
        <f t="shared" ref="U1178" si="11522">AVERAGE(K1178,O1179)</f>
        <v>0.24199999999999999</v>
      </c>
      <c r="V1178" s="17">
        <f>Q1178*Q1179/'Advanced - Home'!$S$33</f>
        <v>100.31286869427552</v>
      </c>
      <c r="W1178" s="17">
        <f t="shared" ref="W1178" si="11523">AVERAGE(V1178:V1179)</f>
        <v>100.31077763314293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106</v>
      </c>
      <c r="Z1178" s="19">
        <f t="shared" ref="Z1178" si="11524">Y1179-Y1178</f>
        <v>4</v>
      </c>
      <c r="AA1178" s="19">
        <f t="shared" ref="AA1178" si="11525">Y1178+Y1179</f>
        <v>216</v>
      </c>
      <c r="AB1178" s="4">
        <f t="shared" ref="AB1178" si="11526">D1178-Z1178</f>
        <v>-4</v>
      </c>
      <c r="AC1178" s="4">
        <f t="shared" ref="AC1178" si="11527">AA1178-E1178</f>
        <v>216</v>
      </c>
      <c r="AD1178" s="4">
        <f t="shared" si="10927"/>
        <v>106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0.50900000000000001</v>
      </c>
      <c r="I1179" s="31">
        <f>VLOOKUP($C1179,'Four Factors - Home'!$B:$O,8,FALSE)</f>
        <v>0.26100000000000001</v>
      </c>
      <c r="J1179" s="31">
        <f>VLOOKUP($C1179,'Four Factors - Home'!$B:$O,9,FALSE)/100</f>
        <v>0.12300000000000001</v>
      </c>
      <c r="K1179" s="31">
        <f>VLOOKUP($C1179,'Four Factors - Home'!$B:$O,10,FALSE)/100</f>
        <v>0.184</v>
      </c>
      <c r="L1179" s="31">
        <f>VLOOKUP($C1179,'Four Factors - Home'!$B:$O,11,FALSE)/100</f>
        <v>0.502</v>
      </c>
      <c r="M1179" s="31">
        <f>VLOOKUP($C1179,'Four Factors - Home'!$B:$O,12,FALSE)</f>
        <v>0.246</v>
      </c>
      <c r="N1179" s="31">
        <f>VLOOKUP($C1179,'Four Factors - Home'!$B:$O,13,FALSE)/100</f>
        <v>0.13300000000000001</v>
      </c>
      <c r="O1179" s="31">
        <f>VLOOKUP($C1179,'Four Factors - Home'!$B:$O,14,FALSE)/100</f>
        <v>0.222</v>
      </c>
      <c r="P1179" s="17">
        <f>VLOOKUP($C1179,'Advanced - Home'!B:T,18,FALSE)</f>
        <v>100.53</v>
      </c>
      <c r="Q1179" s="17">
        <f>(P1179+'Advanced - Home'!$S$33)/2</f>
        <v>99.652845567206867</v>
      </c>
      <c r="R1179" s="31">
        <f t="shared" ref="R1179" si="11531">AVERAGE(H1179,L1178)</f>
        <v>0.50950000000000006</v>
      </c>
      <c r="S1179" s="31">
        <f t="shared" ref="S1179" si="11532">AVERAGE(I1179,M1178)</f>
        <v>0.27800000000000002</v>
      </c>
      <c r="T1179" s="31">
        <f t="shared" ref="T1179" si="11533">AVERAGE(J1179,N1178)</f>
        <v>0.1245</v>
      </c>
      <c r="U1179" s="31">
        <f t="shared" ref="U1179" si="11534">AVERAGE(K1179,O1178)</f>
        <v>0.216</v>
      </c>
      <c r="V1179" s="17">
        <f>Q1179*Q1178/'Advanced - Road'!$S$33</f>
        <v>100.30868657201034</v>
      </c>
      <c r="W1179" s="17">
        <f t="shared" ref="W1179" si="11535">W1178</f>
        <v>100.31077763314293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110</v>
      </c>
      <c r="Z1179" s="19">
        <f t="shared" ref="Z1179" si="11536">-Z1178</f>
        <v>-4</v>
      </c>
      <c r="AA1179" s="19">
        <f t="shared" ref="AA1179" si="11537">AA1178</f>
        <v>216</v>
      </c>
      <c r="AB1179" s="4"/>
      <c r="AC1179" s="4"/>
      <c r="AD1179" s="4">
        <f t="shared" si="10927"/>
        <v>110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0.47899999999999998</v>
      </c>
      <c r="I1180" s="32">
        <f>VLOOKUP($C1180,'Four Factors - Road'!$B:$O,8,FALSE)</f>
        <v>0.252</v>
      </c>
      <c r="J1180" s="32">
        <f>VLOOKUP($C1180,'Four Factors - Road'!$B:$O,9,FALSE)/100</f>
        <v>0.13600000000000001</v>
      </c>
      <c r="K1180" s="32">
        <f>VLOOKUP($C1180,'Four Factors - Road'!$B:$O,10,FALSE)/100</f>
        <v>0.26200000000000001</v>
      </c>
      <c r="L1180" s="32">
        <f>VLOOKUP($C1180,'Four Factors - Road'!$B:$O,11,FALSE)/100</f>
        <v>0.51</v>
      </c>
      <c r="M1180" s="32">
        <f>VLOOKUP($C1180,'Four Factors - Road'!$B:$O,12,FALSE)</f>
        <v>0.29499999999999998</v>
      </c>
      <c r="N1180" s="32">
        <f>VLOOKUP($C1180,'Four Factors - Road'!$B:$O,13,FALSE)/100</f>
        <v>0.126</v>
      </c>
      <c r="O1180" s="32">
        <f>VLOOKUP($C1180,'Four Factors - Road'!$B:$O,14,FALSE)/100</f>
        <v>0.248</v>
      </c>
      <c r="P1180" s="21">
        <f>VLOOKUP($C1180,'Advanced - Road'!B:T,18,FALSE)</f>
        <v>100.08</v>
      </c>
      <c r="Q1180" s="21">
        <f>(P1180+'Advanced - Road'!$S$33)/2</f>
        <v>99.429904671115352</v>
      </c>
      <c r="R1180" s="32">
        <f t="shared" ref="R1180" si="11539">AVERAGE(H1180,L1181)</f>
        <v>0.49249999999999999</v>
      </c>
      <c r="S1180" s="32">
        <f t="shared" ref="S1180" si="11540">AVERAGE(I1180,M1181)</f>
        <v>0.25850000000000001</v>
      </c>
      <c r="T1180" s="32">
        <f t="shared" ref="T1180" si="11541">AVERAGE(J1180,N1181)</f>
        <v>0.13300000000000001</v>
      </c>
      <c r="U1180" s="32">
        <f t="shared" ref="U1180" si="11542">AVERAGE(K1180,O1181)</f>
        <v>0.26549999999999996</v>
      </c>
      <c r="V1180" s="21">
        <f>Q1180*Q1181/'Advanced - Home'!$S$33</f>
        <v>99.10492082537148</v>
      </c>
      <c r="W1180" s="21">
        <f t="shared" ref="W1180" si="11543">AVERAGE(V1180:V1181)</f>
        <v>99.102854944386479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0.51700000000000002</v>
      </c>
      <c r="I1181" s="32">
        <f>VLOOKUP($C1181,'Four Factors - Home'!$B:$O,8,FALSE)</f>
        <v>0.23</v>
      </c>
      <c r="J1181" s="32">
        <f>VLOOKUP($C1181,'Four Factors - Home'!$B:$O,9,FALSE)/100</f>
        <v>0.14300000000000002</v>
      </c>
      <c r="K1181" s="32">
        <f>VLOOKUP($C1181,'Four Factors - Home'!$B:$O,10,FALSE)/100</f>
        <v>0.26700000000000002</v>
      </c>
      <c r="L1181" s="32">
        <f>VLOOKUP($C1181,'Four Factors - Home'!$B:$O,11,FALSE)/100</f>
        <v>0.50600000000000001</v>
      </c>
      <c r="M1181" s="32">
        <f>VLOOKUP($C1181,'Four Factors - Home'!$B:$O,12,FALSE)</f>
        <v>0.26500000000000001</v>
      </c>
      <c r="N1181" s="32">
        <f>VLOOKUP($C1181,'Four Factors - Home'!$B:$O,13,FALSE)/100</f>
        <v>0.13</v>
      </c>
      <c r="O1181" s="32">
        <f>VLOOKUP($C1181,'Four Factors - Home'!$B:$O,14,FALSE)/100</f>
        <v>0.26899999999999996</v>
      </c>
      <c r="P1181" s="21">
        <f>VLOOKUP($C1181,'Advanced - Home'!B:T,18,FALSE)</f>
        <v>98.13</v>
      </c>
      <c r="Q1181" s="21">
        <f>(P1181+'Advanced - Home'!$S$33)/2</f>
        <v>98.45284556720685</v>
      </c>
      <c r="R1181" s="32">
        <f t="shared" ref="R1181" si="11551">AVERAGE(H1181,L1180)</f>
        <v>0.51350000000000007</v>
      </c>
      <c r="S1181" s="32">
        <f t="shared" ref="S1181" si="11552">AVERAGE(I1181,M1180)</f>
        <v>0.26250000000000001</v>
      </c>
      <c r="T1181" s="32">
        <f t="shared" ref="T1181" si="11553">AVERAGE(J1181,N1180)</f>
        <v>0.13450000000000001</v>
      </c>
      <c r="U1181" s="32">
        <f t="shared" ref="U1181" si="11554">AVERAGE(K1181,O1180)</f>
        <v>0.25750000000000001</v>
      </c>
      <c r="V1181" s="21">
        <f>Q1181*Q1180/'Advanced - Road'!$S$33</f>
        <v>99.100789063401464</v>
      </c>
      <c r="W1181" s="21">
        <f t="shared" ref="W1181" si="11555">W1180</f>
        <v>99.102854944386479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0.47899999999999998</v>
      </c>
      <c r="I1182" s="31">
        <f>VLOOKUP($C1182,'Four Factors - Road'!$B:$O,8,FALSE)</f>
        <v>0.252</v>
      </c>
      <c r="J1182" s="31">
        <f>VLOOKUP($C1182,'Four Factors - Road'!$B:$O,9,FALSE)/100</f>
        <v>0.13600000000000001</v>
      </c>
      <c r="K1182" s="31">
        <f>VLOOKUP($C1182,'Four Factors - Road'!$B:$O,10,FALSE)/100</f>
        <v>0.26200000000000001</v>
      </c>
      <c r="L1182" s="31">
        <f>VLOOKUP($C1182,'Four Factors - Road'!$B:$O,11,FALSE)/100</f>
        <v>0.51</v>
      </c>
      <c r="M1182" s="31">
        <f>VLOOKUP($C1182,'Four Factors - Road'!$B:$O,12,FALSE)</f>
        <v>0.29499999999999998</v>
      </c>
      <c r="N1182" s="31">
        <f>VLOOKUP($C1182,'Four Factors - Road'!$B:$O,13,FALSE)/100</f>
        <v>0.126</v>
      </c>
      <c r="O1182" s="31">
        <f>VLOOKUP($C1182,'Four Factors - Road'!$B:$O,14,FALSE)/100</f>
        <v>0.248</v>
      </c>
      <c r="P1182" s="17">
        <f>VLOOKUP($C1182,'Advanced - Road'!B:T,18,FALSE)</f>
        <v>100.08</v>
      </c>
      <c r="Q1182" s="17">
        <f>(P1182+'Advanced - Road'!$S$33)/2</f>
        <v>99.429904671115352</v>
      </c>
      <c r="R1182" s="31">
        <f t="shared" ref="R1182" si="11559">AVERAGE(H1182,L1183)</f>
        <v>0.48949999999999999</v>
      </c>
      <c r="S1182" s="31">
        <f t="shared" ref="S1182" si="11560">AVERAGE(I1182,M1183)</f>
        <v>0.26100000000000001</v>
      </c>
      <c r="T1182" s="31">
        <f t="shared" ref="T1182" si="11561">AVERAGE(J1182,N1183)</f>
        <v>0.13550000000000001</v>
      </c>
      <c r="U1182" s="31">
        <f t="shared" ref="U1182" si="11562">AVERAGE(K1182,O1183)</f>
        <v>0.24299999999999999</v>
      </c>
      <c r="V1182" s="17">
        <f>Q1182*Q1183/'Advanced - Home'!$S$33</f>
        <v>100.22730572022814</v>
      </c>
      <c r="W1182" s="17">
        <f t="shared" ref="W1182" si="11563">AVERAGE(V1182:V1183)</f>
        <v>100.22521644268934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0.52</v>
      </c>
      <c r="I1183" s="31">
        <f>VLOOKUP($C1183,'Four Factors - Home'!$B:$O,8,FALSE)</f>
        <v>0.30199999999999999</v>
      </c>
      <c r="J1183" s="31">
        <f>VLOOKUP($C1183,'Four Factors - Home'!$B:$O,9,FALSE)/100</f>
        <v>0.14599999999999999</v>
      </c>
      <c r="K1183" s="31">
        <f>VLOOKUP($C1183,'Four Factors - Home'!$B:$O,10,FALSE)/100</f>
        <v>0.27300000000000002</v>
      </c>
      <c r="L1183" s="31">
        <f>VLOOKUP($C1183,'Four Factors - Home'!$B:$O,11,FALSE)/100</f>
        <v>0.5</v>
      </c>
      <c r="M1183" s="31">
        <f>VLOOKUP($C1183,'Four Factors - Home'!$B:$O,12,FALSE)</f>
        <v>0.27</v>
      </c>
      <c r="N1183" s="31">
        <f>VLOOKUP($C1183,'Four Factors - Home'!$B:$O,13,FALSE)/100</f>
        <v>0.13500000000000001</v>
      </c>
      <c r="O1183" s="31">
        <f>VLOOKUP($C1183,'Four Factors - Home'!$B:$O,14,FALSE)/100</f>
        <v>0.22399999999999998</v>
      </c>
      <c r="P1183" s="17">
        <f>VLOOKUP($C1183,'Advanced - Home'!B:T,18,FALSE)</f>
        <v>100.36</v>
      </c>
      <c r="Q1183" s="17">
        <f>(P1183+'Advanced - Home'!$S$33)/2</f>
        <v>99.567845567206859</v>
      </c>
      <c r="R1183" s="31">
        <f t="shared" ref="R1183" si="11573">AVERAGE(H1183,L1182)</f>
        <v>0.51500000000000001</v>
      </c>
      <c r="S1183" s="31">
        <f t="shared" ref="S1183" si="11574">AVERAGE(I1183,M1182)</f>
        <v>0.29849999999999999</v>
      </c>
      <c r="T1183" s="31">
        <f t="shared" ref="T1183" si="11575">AVERAGE(J1183,N1182)</f>
        <v>0.13600000000000001</v>
      </c>
      <c r="U1183" s="31">
        <f t="shared" ref="U1183" si="11576">AVERAGE(K1183,O1182)</f>
        <v>0.26050000000000001</v>
      </c>
      <c r="V1183" s="17">
        <f>Q1183*Q1182/'Advanced - Road'!$S$33</f>
        <v>100.22312716515053</v>
      </c>
      <c r="W1183" s="17">
        <f t="shared" ref="W1183" si="11577">W1182</f>
        <v>100.22521644268934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0.47899999999999998</v>
      </c>
      <c r="I1184" s="32">
        <f>VLOOKUP($C1184,'Four Factors - Road'!$B:$O,8,FALSE)</f>
        <v>0.252</v>
      </c>
      <c r="J1184" s="32">
        <f>VLOOKUP($C1184,'Four Factors - Road'!$B:$O,9,FALSE)/100</f>
        <v>0.13600000000000001</v>
      </c>
      <c r="K1184" s="32">
        <f>VLOOKUP($C1184,'Four Factors - Road'!$B:$O,10,FALSE)/100</f>
        <v>0.26200000000000001</v>
      </c>
      <c r="L1184" s="32">
        <f>VLOOKUP($C1184,'Four Factors - Road'!$B:$O,11,FALSE)/100</f>
        <v>0.51</v>
      </c>
      <c r="M1184" s="32">
        <f>VLOOKUP($C1184,'Four Factors - Road'!$B:$O,12,FALSE)</f>
        <v>0.29499999999999998</v>
      </c>
      <c r="N1184" s="32">
        <f>VLOOKUP($C1184,'Four Factors - Road'!$B:$O,13,FALSE)/100</f>
        <v>0.126</v>
      </c>
      <c r="O1184" s="32">
        <f>VLOOKUP($C1184,'Four Factors - Road'!$B:$O,14,FALSE)/100</f>
        <v>0.248</v>
      </c>
      <c r="P1184" s="21">
        <f>VLOOKUP($C1184,'Advanced - Road'!B:T,18,FALSE)</f>
        <v>100.08</v>
      </c>
      <c r="Q1184" s="21">
        <f>(P1184+'Advanced - Road'!$S$33)/2</f>
        <v>99.429904671115352</v>
      </c>
      <c r="R1184" s="32">
        <f t="shared" ref="R1184" si="11581">AVERAGE(H1184,L1185)</f>
        <v>0.49349999999999999</v>
      </c>
      <c r="S1184" s="32">
        <f t="shared" ref="S1184" si="11582">AVERAGE(I1184,M1185)</f>
        <v>0.26100000000000001</v>
      </c>
      <c r="T1184" s="32">
        <f t="shared" ref="T1184" si="11583">AVERAGE(J1184,N1185)</f>
        <v>0.13700000000000001</v>
      </c>
      <c r="U1184" s="32">
        <f t="shared" ref="U1184" si="11584">AVERAGE(K1184,O1185)</f>
        <v>0.245</v>
      </c>
      <c r="V1184" s="21">
        <f>Q1184*Q1185/'Advanced - Home'!$S$33</f>
        <v>98.863331251590694</v>
      </c>
      <c r="W1184" s="21">
        <f t="shared" ref="W1184" si="11585">AVERAGE(V1184:V1185)</f>
        <v>98.861270406635214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105</v>
      </c>
      <c r="Z1184" s="23">
        <f t="shared" ref="Z1184" si="11586">Y1185-Y1184</f>
        <v>2</v>
      </c>
      <c r="AA1184" s="23">
        <f t="shared" ref="AA1184" si="11587">Y1184+Y1185</f>
        <v>212</v>
      </c>
      <c r="AB1184" s="22">
        <f t="shared" ref="AB1184" si="11588">D1184-Z1184</f>
        <v>-2</v>
      </c>
      <c r="AC1184" s="22">
        <f t="shared" ref="AC1184" si="11589">AA1184-E1184</f>
        <v>212</v>
      </c>
      <c r="AD1184" s="22">
        <f t="shared" si="11569"/>
        <v>105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0.47499999999999998</v>
      </c>
      <c r="I1185" s="32">
        <f>VLOOKUP($C1185,'Four Factors - Home'!$B:$O,8,FALSE)</f>
        <v>0.26700000000000002</v>
      </c>
      <c r="J1185" s="32">
        <f>VLOOKUP($C1185,'Four Factors - Home'!$B:$O,9,FALSE)/100</f>
        <v>0.13100000000000001</v>
      </c>
      <c r="K1185" s="32">
        <f>VLOOKUP($C1185,'Four Factors - Home'!$B:$O,10,FALSE)/100</f>
        <v>0.23199999999999998</v>
      </c>
      <c r="L1185" s="32">
        <f>VLOOKUP($C1185,'Four Factors - Home'!$B:$O,11,FALSE)/100</f>
        <v>0.50800000000000001</v>
      </c>
      <c r="M1185" s="32">
        <f>VLOOKUP($C1185,'Four Factors - Home'!$B:$O,12,FALSE)</f>
        <v>0.27</v>
      </c>
      <c r="N1185" s="32">
        <f>VLOOKUP($C1185,'Four Factors - Home'!$B:$O,13,FALSE)/100</f>
        <v>0.13800000000000001</v>
      </c>
      <c r="O1185" s="32">
        <f>VLOOKUP($C1185,'Four Factors - Home'!$B:$O,14,FALSE)/100</f>
        <v>0.22800000000000001</v>
      </c>
      <c r="P1185" s="21">
        <f>VLOOKUP($C1185,'Advanced - Home'!B:T,18,FALSE)</f>
        <v>97.65</v>
      </c>
      <c r="Q1185" s="21">
        <f>(P1185+'Advanced - Home'!$S$33)/2</f>
        <v>98.21284556720687</v>
      </c>
      <c r="R1185" s="32">
        <f t="shared" ref="R1185" si="11593">AVERAGE(H1185,L1184)</f>
        <v>0.49249999999999999</v>
      </c>
      <c r="S1185" s="32">
        <f t="shared" ref="S1185" si="11594">AVERAGE(I1185,M1184)</f>
        <v>0.28100000000000003</v>
      </c>
      <c r="T1185" s="32">
        <f t="shared" ref="T1185" si="11595">AVERAGE(J1185,N1184)</f>
        <v>0.1285</v>
      </c>
      <c r="U1185" s="32">
        <f t="shared" ref="U1185" si="11596">AVERAGE(K1185,O1184)</f>
        <v>0.24</v>
      </c>
      <c r="V1185" s="21">
        <f>Q1185*Q1184/'Advanced - Road'!$S$33</f>
        <v>98.85920956167972</v>
      </c>
      <c r="W1185" s="21">
        <f t="shared" ref="W1185" si="11597">W1184</f>
        <v>98.861270406635214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107</v>
      </c>
      <c r="Z1185" s="23">
        <f t="shared" ref="Z1185" si="11598">-Z1184</f>
        <v>-2</v>
      </c>
      <c r="AA1185" s="23">
        <f t="shared" ref="AA1185" si="11599">AA1184</f>
        <v>212</v>
      </c>
      <c r="AB1185" s="22"/>
      <c r="AC1185" s="22"/>
      <c r="AD1185" s="22">
        <f t="shared" si="11569"/>
        <v>107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0.47899999999999998</v>
      </c>
      <c r="I1186" s="31">
        <f>VLOOKUP($C1186,'Four Factors - Road'!$B:$O,8,FALSE)</f>
        <v>0.252</v>
      </c>
      <c r="J1186" s="31">
        <f>VLOOKUP($C1186,'Four Factors - Road'!$B:$O,9,FALSE)/100</f>
        <v>0.13600000000000001</v>
      </c>
      <c r="K1186" s="31">
        <f>VLOOKUP($C1186,'Four Factors - Road'!$B:$O,10,FALSE)/100</f>
        <v>0.26200000000000001</v>
      </c>
      <c r="L1186" s="31">
        <f>VLOOKUP($C1186,'Four Factors - Road'!$B:$O,11,FALSE)/100</f>
        <v>0.51</v>
      </c>
      <c r="M1186" s="31">
        <f>VLOOKUP($C1186,'Four Factors - Road'!$B:$O,12,FALSE)</f>
        <v>0.29499999999999998</v>
      </c>
      <c r="N1186" s="31">
        <f>VLOOKUP($C1186,'Four Factors - Road'!$B:$O,13,FALSE)/100</f>
        <v>0.126</v>
      </c>
      <c r="O1186" s="31">
        <f>VLOOKUP($C1186,'Four Factors - Road'!$B:$O,14,FALSE)/100</f>
        <v>0.248</v>
      </c>
      <c r="P1186" s="17">
        <f>VLOOKUP($C1186,'Advanced - Road'!B:T,18,FALSE)</f>
        <v>100.08</v>
      </c>
      <c r="Q1186" s="17">
        <f>(P1186+'Advanced - Road'!$S$33)/2</f>
        <v>99.429904671115352</v>
      </c>
      <c r="R1186" s="31">
        <f t="shared" ref="R1186" si="11601">AVERAGE(H1186,L1187)</f>
        <v>0.48599999999999999</v>
      </c>
      <c r="S1186" s="31">
        <f t="shared" ref="S1186" si="11602">AVERAGE(I1186,M1187)</f>
        <v>0.28149999999999997</v>
      </c>
      <c r="T1186" s="31">
        <f t="shared" ref="T1186" si="11603">AVERAGE(J1186,N1187)</f>
        <v>0.13950000000000001</v>
      </c>
      <c r="U1186" s="31">
        <f t="shared" ref="U1186" si="11604">AVERAGE(K1186,O1187)</f>
        <v>0.247</v>
      </c>
      <c r="V1186" s="17">
        <f>Q1186*Q1187/'Advanced - Home'!$S$33</f>
        <v>100.39339855220244</v>
      </c>
      <c r="W1186" s="17">
        <f t="shared" ref="W1186" si="11605">AVERAGE(V1186:V1187)</f>
        <v>100.39130581239334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106</v>
      </c>
      <c r="Z1186" s="19">
        <f t="shared" ref="Z1186" si="11606">Y1187-Y1186</f>
        <v>2</v>
      </c>
      <c r="AA1186" s="19">
        <f t="shared" ref="AA1186" si="11607">Y1186+Y1187</f>
        <v>214</v>
      </c>
      <c r="AB1186" s="4">
        <f t="shared" ref="AB1186" si="11608">D1186-Z1186</f>
        <v>-2</v>
      </c>
      <c r="AC1186" s="4">
        <f t="shared" ref="AC1186" si="11609">AA1186-E1186</f>
        <v>214</v>
      </c>
      <c r="AD1186" s="4">
        <f t="shared" si="11569"/>
        <v>106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0.50900000000000001</v>
      </c>
      <c r="I1187" s="31">
        <f>VLOOKUP($C1187,'Four Factors - Home'!$B:$O,8,FALSE)</f>
        <v>0.26500000000000001</v>
      </c>
      <c r="J1187" s="31">
        <f>VLOOKUP($C1187,'Four Factors - Home'!$B:$O,9,FALSE)/100</f>
        <v>0.16500000000000001</v>
      </c>
      <c r="K1187" s="31">
        <f>VLOOKUP($C1187,'Four Factors - Home'!$B:$O,10,FALSE)/100</f>
        <v>0.217</v>
      </c>
      <c r="L1187" s="31">
        <f>VLOOKUP($C1187,'Four Factors - Home'!$B:$O,11,FALSE)/100</f>
        <v>0.49299999999999999</v>
      </c>
      <c r="M1187" s="31">
        <f>VLOOKUP($C1187,'Four Factors - Home'!$B:$O,12,FALSE)</f>
        <v>0.311</v>
      </c>
      <c r="N1187" s="31">
        <f>VLOOKUP($C1187,'Four Factors - Home'!$B:$O,13,FALSE)/100</f>
        <v>0.14300000000000002</v>
      </c>
      <c r="O1187" s="31">
        <f>VLOOKUP($C1187,'Four Factors - Home'!$B:$O,14,FALSE)/100</f>
        <v>0.23199999999999998</v>
      </c>
      <c r="P1187" s="17">
        <f>VLOOKUP($C1187,'Advanced - Home'!B:T,18,FALSE)</f>
        <v>100.69</v>
      </c>
      <c r="Q1187" s="17">
        <f>(P1187+'Advanced - Home'!$S$33)/2</f>
        <v>99.732845567206851</v>
      </c>
      <c r="R1187" s="31">
        <f t="shared" ref="R1187" si="11613">AVERAGE(H1187,L1186)</f>
        <v>0.50950000000000006</v>
      </c>
      <c r="S1187" s="31">
        <f t="shared" ref="S1187" si="11614">AVERAGE(I1187,M1186)</f>
        <v>0.28000000000000003</v>
      </c>
      <c r="T1187" s="31">
        <f t="shared" ref="T1187" si="11615">AVERAGE(J1187,N1186)</f>
        <v>0.14550000000000002</v>
      </c>
      <c r="U1187" s="31">
        <f t="shared" ref="U1187" si="11616">AVERAGE(K1187,O1186)</f>
        <v>0.23249999999999998</v>
      </c>
      <c r="V1187" s="17">
        <f>Q1187*Q1186/'Advanced - Road'!$S$33</f>
        <v>100.38921307258424</v>
      </c>
      <c r="W1187" s="17">
        <f t="shared" ref="W1187" si="11617">W1186</f>
        <v>100.39130581239334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-2</v>
      </c>
      <c r="AA1187" s="19">
        <f t="shared" ref="AA1187" si="11619">AA1186</f>
        <v>214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0.47899999999999998</v>
      </c>
      <c r="I1188" s="32">
        <f>VLOOKUP($C1188,'Four Factors - Road'!$B:$O,8,FALSE)</f>
        <v>0.252</v>
      </c>
      <c r="J1188" s="32">
        <f>VLOOKUP($C1188,'Four Factors - Road'!$B:$O,9,FALSE)/100</f>
        <v>0.13600000000000001</v>
      </c>
      <c r="K1188" s="32">
        <f>VLOOKUP($C1188,'Four Factors - Road'!$B:$O,10,FALSE)/100</f>
        <v>0.26200000000000001</v>
      </c>
      <c r="L1188" s="32">
        <f>VLOOKUP($C1188,'Four Factors - Road'!$B:$O,11,FALSE)/100</f>
        <v>0.51</v>
      </c>
      <c r="M1188" s="32">
        <f>VLOOKUP($C1188,'Four Factors - Road'!$B:$O,12,FALSE)</f>
        <v>0.29499999999999998</v>
      </c>
      <c r="N1188" s="32">
        <f>VLOOKUP($C1188,'Four Factors - Road'!$B:$O,13,FALSE)/100</f>
        <v>0.126</v>
      </c>
      <c r="O1188" s="32">
        <f>VLOOKUP($C1188,'Four Factors - Road'!$B:$O,14,FALSE)/100</f>
        <v>0.248</v>
      </c>
      <c r="P1188" s="21">
        <f>VLOOKUP($C1188,'Advanced - Road'!B:T,18,FALSE)</f>
        <v>100.08</v>
      </c>
      <c r="Q1188" s="21">
        <f>(P1188+'Advanced - Road'!$S$33)/2</f>
        <v>99.429904671115352</v>
      </c>
      <c r="R1188" s="32">
        <f t="shared" ref="R1188" si="11621">AVERAGE(H1188,L1189)</f>
        <v>0.4965</v>
      </c>
      <c r="S1188" s="32">
        <f t="shared" ref="S1188" si="11622">AVERAGE(I1188,M1189)</f>
        <v>0.29449999999999998</v>
      </c>
      <c r="T1188" s="32">
        <f t="shared" ref="T1188" si="11623">AVERAGE(J1188,N1189)</f>
        <v>0.13950000000000001</v>
      </c>
      <c r="U1188" s="32">
        <f t="shared" ref="U1188" si="11624">AVERAGE(K1188,O1189)</f>
        <v>0.24149999999999999</v>
      </c>
      <c r="V1188" s="21">
        <f>Q1188*Q1189/'Advanced - Home'!$S$33</f>
        <v>101.42518735689133</v>
      </c>
      <c r="W1188" s="21">
        <f t="shared" ref="W1188" si="11625">AVERAGE(V1188:V1189)</f>
        <v>101.42307310903949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0.49700000000000005</v>
      </c>
      <c r="I1189" s="32">
        <f>VLOOKUP($C1189,'Four Factors - Home'!$B:$O,8,FALSE)</f>
        <v>0.29599999999999999</v>
      </c>
      <c r="J1189" s="32">
        <f>VLOOKUP($C1189,'Four Factors - Home'!$B:$O,9,FALSE)/100</f>
        <v>0.151</v>
      </c>
      <c r="K1189" s="32">
        <f>VLOOKUP($C1189,'Four Factors - Home'!$B:$O,10,FALSE)/100</f>
        <v>0.26500000000000001</v>
      </c>
      <c r="L1189" s="32">
        <f>VLOOKUP($C1189,'Four Factors - Home'!$B:$O,11,FALSE)/100</f>
        <v>0.51400000000000001</v>
      </c>
      <c r="M1189" s="32">
        <f>VLOOKUP($C1189,'Four Factors - Home'!$B:$O,12,FALSE)</f>
        <v>0.33700000000000002</v>
      </c>
      <c r="N1189" s="32">
        <f>VLOOKUP($C1189,'Four Factors - Home'!$B:$O,13,FALSE)/100</f>
        <v>0.14300000000000002</v>
      </c>
      <c r="O1189" s="32">
        <f>VLOOKUP($C1189,'Four Factors - Home'!$B:$O,14,FALSE)/100</f>
        <v>0.221</v>
      </c>
      <c r="P1189" s="21">
        <f>VLOOKUP($C1189,'Advanced - Home'!B:T,18,FALSE)</f>
        <v>102.74</v>
      </c>
      <c r="Q1189" s="21">
        <f>(P1189+'Advanced - Home'!$S$33)/2</f>
        <v>100.75784556720686</v>
      </c>
      <c r="R1189" s="32">
        <f t="shared" ref="R1189" si="11633">AVERAGE(H1189,L1188)</f>
        <v>0.50350000000000006</v>
      </c>
      <c r="S1189" s="32">
        <f t="shared" ref="S1189" si="11634">AVERAGE(I1189,M1188)</f>
        <v>0.29549999999999998</v>
      </c>
      <c r="T1189" s="32">
        <f t="shared" ref="T1189" si="11635">AVERAGE(J1189,N1188)</f>
        <v>0.13850000000000001</v>
      </c>
      <c r="U1189" s="32">
        <f t="shared" ref="U1189" si="11636">AVERAGE(K1189,O1188)</f>
        <v>0.25650000000000001</v>
      </c>
      <c r="V1189" s="21">
        <f>Q1189*Q1188/'Advanced - Road'!$S$33</f>
        <v>101.42095886118766</v>
      </c>
      <c r="W1189" s="21">
        <f t="shared" ref="W1189" si="11637">W1188</f>
        <v>101.42307310903949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0.47899999999999998</v>
      </c>
      <c r="I1190" s="31">
        <f>VLOOKUP($C1190,'Four Factors - Road'!$B:$O,8,FALSE)</f>
        <v>0.252</v>
      </c>
      <c r="J1190" s="31">
        <f>VLOOKUP($C1190,'Four Factors - Road'!$B:$O,9,FALSE)/100</f>
        <v>0.13600000000000001</v>
      </c>
      <c r="K1190" s="31">
        <f>VLOOKUP($C1190,'Four Factors - Road'!$B:$O,10,FALSE)/100</f>
        <v>0.26200000000000001</v>
      </c>
      <c r="L1190" s="31">
        <f>VLOOKUP($C1190,'Four Factors - Road'!$B:$O,11,FALSE)/100</f>
        <v>0.51</v>
      </c>
      <c r="M1190" s="31">
        <f>VLOOKUP($C1190,'Four Factors - Road'!$B:$O,12,FALSE)</f>
        <v>0.29499999999999998</v>
      </c>
      <c r="N1190" s="31">
        <f>VLOOKUP($C1190,'Four Factors - Road'!$B:$O,13,FALSE)/100</f>
        <v>0.126</v>
      </c>
      <c r="O1190" s="31">
        <f>VLOOKUP($C1190,'Four Factors - Road'!$B:$O,14,FALSE)/100</f>
        <v>0.248</v>
      </c>
      <c r="P1190" s="17">
        <f>VLOOKUP($C1190,'Advanced - Road'!B:T,18,FALSE)</f>
        <v>100.08</v>
      </c>
      <c r="Q1190" s="17">
        <f>(P1190+'Advanced - Road'!$S$33)/2</f>
        <v>99.429904671115352</v>
      </c>
      <c r="R1190" s="31">
        <f t="shared" ref="R1190" si="11641">AVERAGE(H1190,L1191)</f>
        <v>0.49349999999999999</v>
      </c>
      <c r="S1190" s="31">
        <f t="shared" ref="S1190" si="11642">AVERAGE(I1190,M1191)</f>
        <v>0.28400000000000003</v>
      </c>
      <c r="T1190" s="31">
        <f t="shared" ref="T1190" si="11643">AVERAGE(J1190,N1191)</f>
        <v>0.13300000000000001</v>
      </c>
      <c r="U1190" s="31">
        <f t="shared" ref="U1190" si="11644">AVERAGE(K1190,O1191)</f>
        <v>0.245</v>
      </c>
      <c r="V1190" s="17">
        <f>Q1190*Q1191/'Advanced - Home'!$S$33</f>
        <v>99.537768811728768</v>
      </c>
      <c r="W1190" s="17">
        <f t="shared" ref="W1190" si="11645">AVERAGE(V1190:V1191)</f>
        <v>99.535693907857535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107</v>
      </c>
      <c r="Z1190" s="19">
        <f t="shared" ref="Z1190" si="11646">Y1191-Y1190</f>
        <v>4</v>
      </c>
      <c r="AA1190" s="19">
        <f t="shared" ref="AA1190" si="11647">Y1190+Y1191</f>
        <v>218</v>
      </c>
      <c r="AB1190" s="4">
        <f t="shared" ref="AB1190" si="11648">D1190-Z1190</f>
        <v>-4</v>
      </c>
      <c r="AC1190" s="4">
        <f t="shared" ref="AC1190" si="11649">AA1190-E1190</f>
        <v>218</v>
      </c>
      <c r="AD1190" s="4">
        <f t="shared" si="11569"/>
        <v>107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0.13600000000000001</v>
      </c>
      <c r="K1191" s="31">
        <f>VLOOKUP($C1191,'Four Factors - Home'!$B:$O,10,FALSE)/100</f>
        <v>0.23100000000000001</v>
      </c>
      <c r="L1191" s="31">
        <f>VLOOKUP($C1191,'Four Factors - Home'!$B:$O,11,FALSE)/100</f>
        <v>0.50800000000000001</v>
      </c>
      <c r="M1191" s="31">
        <f>VLOOKUP($C1191,'Four Factors - Home'!$B:$O,12,FALSE)</f>
        <v>0.316</v>
      </c>
      <c r="N1191" s="31">
        <f>VLOOKUP($C1191,'Four Factors - Home'!$B:$O,13,FALSE)/100</f>
        <v>0.13</v>
      </c>
      <c r="O1191" s="31">
        <f>VLOOKUP($C1191,'Four Factors - Home'!$B:$O,14,FALSE)/100</f>
        <v>0.22800000000000001</v>
      </c>
      <c r="P1191" s="17">
        <f>VLOOKUP($C1191,'Advanced - Home'!B:T,18,FALSE)</f>
        <v>98.99</v>
      </c>
      <c r="Q1191" s="17">
        <f>(P1191+'Advanced - Home'!$S$33)/2</f>
        <v>98.882845567206857</v>
      </c>
      <c r="R1191" s="31">
        <f t="shared" ref="R1191" si="11653">AVERAGE(H1191,L1190)</f>
        <v>0.52049999999999996</v>
      </c>
      <c r="S1191" s="31">
        <f t="shared" ref="S1191" si="11654">AVERAGE(I1191,M1190)</f>
        <v>0.28100000000000003</v>
      </c>
      <c r="T1191" s="31">
        <f t="shared" ref="T1191" si="11655">AVERAGE(J1191,N1190)</f>
        <v>0.13100000000000001</v>
      </c>
      <c r="U1191" s="31">
        <f t="shared" ref="U1191" si="11656">AVERAGE(K1191,O1190)</f>
        <v>0.23949999999999999</v>
      </c>
      <c r="V1191" s="17">
        <f>Q1191*Q1190/'Advanced - Road'!$S$33</f>
        <v>99.533619003986317</v>
      </c>
      <c r="W1191" s="17">
        <f t="shared" ref="W1191" si="11657">W1190</f>
        <v>99.535693907857535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-4</v>
      </c>
      <c r="AA1191" s="19">
        <f t="shared" ref="AA1191" si="11659">AA1190</f>
        <v>218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0.47899999999999998</v>
      </c>
      <c r="I1192" s="32">
        <f>VLOOKUP($C1192,'Four Factors - Road'!$B:$O,8,FALSE)</f>
        <v>0.252</v>
      </c>
      <c r="J1192" s="32">
        <f>VLOOKUP($C1192,'Four Factors - Road'!$B:$O,9,FALSE)/100</f>
        <v>0.13600000000000001</v>
      </c>
      <c r="K1192" s="32">
        <f>VLOOKUP($C1192,'Four Factors - Road'!$B:$O,10,FALSE)/100</f>
        <v>0.26200000000000001</v>
      </c>
      <c r="L1192" s="32">
        <f>VLOOKUP($C1192,'Four Factors - Road'!$B:$O,11,FALSE)/100</f>
        <v>0.51</v>
      </c>
      <c r="M1192" s="32">
        <f>VLOOKUP($C1192,'Four Factors - Road'!$B:$O,12,FALSE)</f>
        <v>0.29499999999999998</v>
      </c>
      <c r="N1192" s="32">
        <f>VLOOKUP($C1192,'Four Factors - Road'!$B:$O,13,FALSE)/100</f>
        <v>0.126</v>
      </c>
      <c r="O1192" s="32">
        <f>VLOOKUP($C1192,'Four Factors - Road'!$B:$O,14,FALSE)/100</f>
        <v>0.248</v>
      </c>
      <c r="P1192" s="21">
        <f>VLOOKUP($C1192,'Advanced - Road'!B:T,18,FALSE)</f>
        <v>100.08</v>
      </c>
      <c r="Q1192" s="21">
        <f>(P1192+'Advanced - Road'!$S$33)/2</f>
        <v>99.429904671115352</v>
      </c>
      <c r="R1192" s="32">
        <f t="shared" ref="R1192" si="11661">AVERAGE(H1192,L1193)</f>
        <v>0.503</v>
      </c>
      <c r="S1192" s="32">
        <f t="shared" ref="S1192" si="11662">AVERAGE(I1192,M1193)</f>
        <v>0.27249999999999996</v>
      </c>
      <c r="T1192" s="32">
        <f t="shared" ref="T1192" si="11663">AVERAGE(J1192,N1193)</f>
        <v>0.13950000000000001</v>
      </c>
      <c r="U1192" s="32">
        <f t="shared" ref="U1192" si="11664">AVERAGE(K1192,O1193)</f>
        <v>0.2455</v>
      </c>
      <c r="V1192" s="21">
        <f>Q1192*Q1193/'Advanced - Home'!$S$33</f>
        <v>98.90862929667459</v>
      </c>
      <c r="W1192" s="21">
        <f t="shared" ref="W1192" si="11665">AVERAGE(V1192:V1193)</f>
        <v>98.906567507463564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2</v>
      </c>
      <c r="AA1192" s="23">
        <f t="shared" ref="AA1192" si="11667">Y1192+Y1193</f>
        <v>216</v>
      </c>
      <c r="AB1192" s="22">
        <f t="shared" ref="AB1192" si="11668">D1192-Z1192</f>
        <v>-2</v>
      </c>
      <c r="AC1192" s="22">
        <f t="shared" ref="AC1192" si="11669">AA1192-E1192</f>
        <v>216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0.52900000000000003</v>
      </c>
      <c r="I1193" s="32">
        <f>VLOOKUP($C1193,'Four Factors - Home'!$B:$O,8,FALSE)</f>
        <v>0.29299999999999998</v>
      </c>
      <c r="J1193" s="32">
        <f>VLOOKUP($C1193,'Four Factors - Home'!$B:$O,9,FALSE)/100</f>
        <v>0.154</v>
      </c>
      <c r="K1193" s="32">
        <f>VLOOKUP($C1193,'Four Factors - Home'!$B:$O,10,FALSE)/100</f>
        <v>0.20300000000000001</v>
      </c>
      <c r="L1193" s="32">
        <f>VLOOKUP($C1193,'Four Factors - Home'!$B:$O,11,FALSE)/100</f>
        <v>0.52700000000000002</v>
      </c>
      <c r="M1193" s="32">
        <f>VLOOKUP($C1193,'Four Factors - Home'!$B:$O,12,FALSE)</f>
        <v>0.29299999999999998</v>
      </c>
      <c r="N1193" s="32">
        <f>VLOOKUP($C1193,'Four Factors - Home'!$B:$O,13,FALSE)/100</f>
        <v>0.14300000000000002</v>
      </c>
      <c r="O1193" s="32">
        <f>VLOOKUP($C1193,'Four Factors - Home'!$B:$O,14,FALSE)/100</f>
        <v>0.22899999999999998</v>
      </c>
      <c r="P1193" s="21">
        <f>VLOOKUP($C1193,'Advanced - Home'!B:T,18,FALSE)</f>
        <v>97.74</v>
      </c>
      <c r="Q1193" s="21">
        <f>(P1193+'Advanced - Home'!$S$33)/2</f>
        <v>98.257845567206857</v>
      </c>
      <c r="R1193" s="32">
        <f t="shared" ref="R1193" si="11673">AVERAGE(H1193,L1192)</f>
        <v>0.51950000000000007</v>
      </c>
      <c r="S1193" s="32">
        <f t="shared" ref="S1193" si="11674">AVERAGE(I1193,M1192)</f>
        <v>0.29399999999999998</v>
      </c>
      <c r="T1193" s="32">
        <f t="shared" ref="T1193" si="11675">AVERAGE(J1193,N1192)</f>
        <v>0.14000000000000001</v>
      </c>
      <c r="U1193" s="32">
        <f t="shared" ref="U1193" si="11676">AVERAGE(K1193,O1192)</f>
        <v>0.22550000000000001</v>
      </c>
      <c r="V1193" s="21">
        <f>Q1193*Q1192/'Advanced - Road'!$S$33</f>
        <v>98.904505718252537</v>
      </c>
      <c r="W1193" s="21">
        <f t="shared" ref="W1193" si="11677">W1192</f>
        <v>98.906567507463564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109</v>
      </c>
      <c r="Z1193" s="23">
        <f t="shared" ref="Z1193" si="11678">-Z1192</f>
        <v>-2</v>
      </c>
      <c r="AA1193" s="23">
        <f t="shared" ref="AA1193" si="11679">AA1192</f>
        <v>216</v>
      </c>
      <c r="AB1193" s="22"/>
      <c r="AC1193" s="22"/>
      <c r="AD1193" s="22">
        <f t="shared" si="11569"/>
        <v>109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0.47899999999999998</v>
      </c>
      <c r="I1194" s="31">
        <f>VLOOKUP($C1194,'Four Factors - Road'!$B:$O,8,FALSE)</f>
        <v>0.252</v>
      </c>
      <c r="J1194" s="31">
        <f>VLOOKUP($C1194,'Four Factors - Road'!$B:$O,9,FALSE)/100</f>
        <v>0.13600000000000001</v>
      </c>
      <c r="K1194" s="31">
        <f>VLOOKUP($C1194,'Four Factors - Road'!$B:$O,10,FALSE)/100</f>
        <v>0.26200000000000001</v>
      </c>
      <c r="L1194" s="31">
        <f>VLOOKUP($C1194,'Four Factors - Road'!$B:$O,11,FALSE)/100</f>
        <v>0.51</v>
      </c>
      <c r="M1194" s="31">
        <f>VLOOKUP($C1194,'Four Factors - Road'!$B:$O,12,FALSE)</f>
        <v>0.29499999999999998</v>
      </c>
      <c r="N1194" s="31">
        <f>VLOOKUP($C1194,'Four Factors - Road'!$B:$O,13,FALSE)/100</f>
        <v>0.126</v>
      </c>
      <c r="O1194" s="31">
        <f>VLOOKUP($C1194,'Four Factors - Road'!$B:$O,14,FALSE)/100</f>
        <v>0.248</v>
      </c>
      <c r="P1194" s="17">
        <f>VLOOKUP($C1194,'Advanced - Road'!B:T,18,FALSE)</f>
        <v>100.08</v>
      </c>
      <c r="Q1194" s="17">
        <f>(P1194+'Advanced - Road'!$S$33)/2</f>
        <v>99.429904671115352</v>
      </c>
      <c r="R1194" s="31">
        <f t="shared" ref="R1194" si="11681">AVERAGE(H1194,L1195)</f>
        <v>0.48399999999999999</v>
      </c>
      <c r="S1194" s="31">
        <f t="shared" ref="S1194" si="11682">AVERAGE(I1194,M1195)</f>
        <v>0.2525</v>
      </c>
      <c r="T1194" s="31">
        <f t="shared" ref="T1194" si="11683">AVERAGE(J1194,N1195)</f>
        <v>0.14300000000000002</v>
      </c>
      <c r="U1194" s="31">
        <f t="shared" ref="U1194" si="11684">AVERAGE(K1194,O1195)</f>
        <v>0.23799999999999999</v>
      </c>
      <c r="V1194" s="17">
        <f>Q1194*Q1195/'Advanced - Home'!$S$33</f>
        <v>98.767702045302443</v>
      </c>
      <c r="W1194" s="17">
        <f t="shared" ref="W1194" si="11685">AVERAGE(V1194:V1195)</f>
        <v>98.765643193775304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103</v>
      </c>
      <c r="Z1194" s="19">
        <f t="shared" ref="Z1194" si="11686">Y1195-Y1194</f>
        <v>8</v>
      </c>
      <c r="AA1194" s="19">
        <f t="shared" ref="AA1194" si="11687">Y1194+Y1195</f>
        <v>214</v>
      </c>
      <c r="AB1194" s="4">
        <f t="shared" ref="AB1194" si="11688">D1194-Z1194</f>
        <v>-8</v>
      </c>
      <c r="AC1194" s="4">
        <f t="shared" ref="AC1194" si="11689">AA1194-E1194</f>
        <v>214</v>
      </c>
      <c r="AD1194" s="4">
        <f t="shared" si="11569"/>
        <v>103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0.53500000000000003</v>
      </c>
      <c r="I1195" s="31">
        <f>VLOOKUP($C1195,'Four Factors - Home'!$B:$O,8,FALSE)</f>
        <v>0.28199999999999997</v>
      </c>
      <c r="J1195" s="31">
        <f>VLOOKUP($C1195,'Four Factors - Home'!$B:$O,9,FALSE)/100</f>
        <v>0.13900000000000001</v>
      </c>
      <c r="K1195" s="31">
        <f>VLOOKUP($C1195,'Four Factors - Home'!$B:$O,10,FALSE)/100</f>
        <v>0.22500000000000001</v>
      </c>
      <c r="L1195" s="31">
        <f>VLOOKUP($C1195,'Four Factors - Home'!$B:$O,11,FALSE)/100</f>
        <v>0.48899999999999999</v>
      </c>
      <c r="M1195" s="31">
        <f>VLOOKUP($C1195,'Four Factors - Home'!$B:$O,12,FALSE)</f>
        <v>0.253</v>
      </c>
      <c r="N1195" s="31">
        <f>VLOOKUP($C1195,'Four Factors - Home'!$B:$O,13,FALSE)/100</f>
        <v>0.15</v>
      </c>
      <c r="O1195" s="31">
        <f>VLOOKUP($C1195,'Four Factors - Home'!$B:$O,14,FALSE)/100</f>
        <v>0.214</v>
      </c>
      <c r="P1195" s="17">
        <f>VLOOKUP($C1195,'Advanced - Home'!B:T,18,FALSE)</f>
        <v>97.46</v>
      </c>
      <c r="Q1195" s="17">
        <f>(P1195+'Advanced - Home'!$S$33)/2</f>
        <v>98.117845567206857</v>
      </c>
      <c r="R1195" s="31">
        <f t="shared" ref="R1195" si="11693">AVERAGE(H1195,L1194)</f>
        <v>0.52249999999999996</v>
      </c>
      <c r="S1195" s="31">
        <f t="shared" ref="S1195" si="11694">AVERAGE(I1195,M1194)</f>
        <v>0.28849999999999998</v>
      </c>
      <c r="T1195" s="31">
        <f t="shared" ref="T1195" si="11695">AVERAGE(J1195,N1194)</f>
        <v>0.13250000000000001</v>
      </c>
      <c r="U1195" s="31">
        <f t="shared" ref="U1195" si="11696">AVERAGE(K1195,O1194)</f>
        <v>0.23649999999999999</v>
      </c>
      <c r="V1195" s="17">
        <f>Q1195*Q1194/'Advanced - Road'!$S$33</f>
        <v>98.763584342248166</v>
      </c>
      <c r="W1195" s="17">
        <f t="shared" ref="W1195" si="11697">W1194</f>
        <v>98.765643193775304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111</v>
      </c>
      <c r="Z1195" s="19">
        <f t="shared" ref="Z1195" si="11698">-Z1194</f>
        <v>-8</v>
      </c>
      <c r="AA1195" s="19">
        <f t="shared" ref="AA1195" si="11699">AA1194</f>
        <v>214</v>
      </c>
      <c r="AB1195" s="4"/>
      <c r="AC1195" s="4"/>
      <c r="AD1195" s="4">
        <f t="shared" si="11569"/>
        <v>111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0.47899999999999998</v>
      </c>
      <c r="I1196" s="32">
        <f>VLOOKUP($C1196,'Four Factors - Road'!$B:$O,8,FALSE)</f>
        <v>0.252</v>
      </c>
      <c r="J1196" s="32">
        <f>VLOOKUP($C1196,'Four Factors - Road'!$B:$O,9,FALSE)/100</f>
        <v>0.13600000000000001</v>
      </c>
      <c r="K1196" s="32">
        <f>VLOOKUP($C1196,'Four Factors - Road'!$B:$O,10,FALSE)/100</f>
        <v>0.26200000000000001</v>
      </c>
      <c r="L1196" s="32">
        <f>VLOOKUP($C1196,'Four Factors - Road'!$B:$O,11,FALSE)/100</f>
        <v>0.51</v>
      </c>
      <c r="M1196" s="32">
        <f>VLOOKUP($C1196,'Four Factors - Road'!$B:$O,12,FALSE)</f>
        <v>0.29499999999999998</v>
      </c>
      <c r="N1196" s="32">
        <f>VLOOKUP($C1196,'Four Factors - Road'!$B:$O,13,FALSE)/100</f>
        <v>0.126</v>
      </c>
      <c r="O1196" s="32">
        <f>VLOOKUP($C1196,'Four Factors - Road'!$B:$O,14,FALSE)/100</f>
        <v>0.248</v>
      </c>
      <c r="P1196" s="21">
        <f>VLOOKUP($C1196,'Advanced - Road'!B:T,18,FALSE)</f>
        <v>100.08</v>
      </c>
      <c r="Q1196" s="21">
        <f>(P1196+'Advanced - Road'!$S$33)/2</f>
        <v>99.429904671115352</v>
      </c>
      <c r="R1196" s="32">
        <f t="shared" ref="R1196" si="11701">AVERAGE(H1196,L1197)</f>
        <v>0.49099999999999999</v>
      </c>
      <c r="S1196" s="32">
        <f t="shared" ref="S1196" si="11702">AVERAGE(I1196,M1197)</f>
        <v>0.26050000000000001</v>
      </c>
      <c r="T1196" s="32">
        <f t="shared" ref="T1196" si="11703">AVERAGE(J1196,N1197)</f>
        <v>0.13900000000000001</v>
      </c>
      <c r="U1196" s="32">
        <f t="shared" ref="U1196" si="11704">AVERAGE(K1196,O1197)</f>
        <v>0.2505</v>
      </c>
      <c r="V1196" s="21">
        <f>Q1196*Q1197/'Advanced - Home'!$S$33</f>
        <v>98.787834509784162</v>
      </c>
      <c r="W1196" s="21">
        <f t="shared" ref="W1196" si="11705">AVERAGE(V1196:V1197)</f>
        <v>98.785775238587902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</v>
      </c>
      <c r="J1197" s="32">
        <f>VLOOKUP($C1197,'Four Factors - Home'!$B:$O,9,FALSE)/100</f>
        <v>0.129</v>
      </c>
      <c r="K1197" s="32">
        <f>VLOOKUP($C1197,'Four Factors - Home'!$B:$O,10,FALSE)/100</f>
        <v>0.26700000000000002</v>
      </c>
      <c r="L1197" s="32">
        <f>VLOOKUP($C1197,'Four Factors - Home'!$B:$O,11,FALSE)/100</f>
        <v>0.503</v>
      </c>
      <c r="M1197" s="32">
        <f>VLOOKUP($C1197,'Four Factors - Home'!$B:$O,12,FALSE)</f>
        <v>0.26900000000000002</v>
      </c>
      <c r="N1197" s="32">
        <f>VLOOKUP($C1197,'Four Factors - Home'!$B:$O,13,FALSE)/100</f>
        <v>0.14199999999999999</v>
      </c>
      <c r="O1197" s="32">
        <f>VLOOKUP($C1197,'Four Factors - Home'!$B:$O,14,FALSE)/100</f>
        <v>0.23899999999999999</v>
      </c>
      <c r="P1197" s="21">
        <f>VLOOKUP($C1197,'Advanced - Home'!B:T,18,FALSE)</f>
        <v>97.5</v>
      </c>
      <c r="Q1197" s="21">
        <f>(P1197+'Advanced - Home'!$S$33)/2</f>
        <v>98.137845567206853</v>
      </c>
      <c r="R1197" s="32">
        <f t="shared" ref="R1197" si="11713">AVERAGE(H1197,L1196)</f>
        <v>0.51800000000000002</v>
      </c>
      <c r="S1197" s="32">
        <f t="shared" ref="S1197" si="11714">AVERAGE(I1197,M1196)</f>
        <v>0.30249999999999999</v>
      </c>
      <c r="T1197" s="32">
        <f t="shared" ref="T1197" si="11715">AVERAGE(J1197,N1196)</f>
        <v>0.1275</v>
      </c>
      <c r="U1197" s="32">
        <f t="shared" ref="U1197" si="11716">AVERAGE(K1197,O1196)</f>
        <v>0.25750000000000001</v>
      </c>
      <c r="V1197" s="21">
        <f>Q1197*Q1196/'Advanced - Road'!$S$33</f>
        <v>98.783715967391643</v>
      </c>
      <c r="W1197" s="21">
        <f t="shared" ref="W1197" si="11717">W1196</f>
        <v>98.785775238587902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0.47899999999999998</v>
      </c>
      <c r="I1198" s="31">
        <f>VLOOKUP($C1198,'Four Factors - Road'!$B:$O,8,FALSE)</f>
        <v>0.252</v>
      </c>
      <c r="J1198" s="31">
        <f>VLOOKUP($C1198,'Four Factors - Road'!$B:$O,9,FALSE)/100</f>
        <v>0.13600000000000001</v>
      </c>
      <c r="K1198" s="31">
        <f>VLOOKUP($C1198,'Four Factors - Road'!$B:$O,10,FALSE)/100</f>
        <v>0.26200000000000001</v>
      </c>
      <c r="L1198" s="31">
        <f>VLOOKUP($C1198,'Four Factors - Road'!$B:$O,11,FALSE)/100</f>
        <v>0.51</v>
      </c>
      <c r="M1198" s="31">
        <f>VLOOKUP($C1198,'Four Factors - Road'!$B:$O,12,FALSE)</f>
        <v>0.29499999999999998</v>
      </c>
      <c r="N1198" s="31">
        <f>VLOOKUP($C1198,'Four Factors - Road'!$B:$O,13,FALSE)/100</f>
        <v>0.126</v>
      </c>
      <c r="O1198" s="31">
        <f>VLOOKUP($C1198,'Four Factors - Road'!$B:$O,14,FALSE)/100</f>
        <v>0.248</v>
      </c>
      <c r="P1198" s="17">
        <f>VLOOKUP($C1198,'Advanced - Road'!B:T,18,FALSE)</f>
        <v>100.08</v>
      </c>
      <c r="Q1198" s="17">
        <f>(P1198+'Advanced - Road'!$S$33)/2</f>
        <v>99.429904671115352</v>
      </c>
      <c r="R1198" s="31">
        <f t="shared" ref="R1198" si="11721">AVERAGE(H1198,L1199)</f>
        <v>0.48299999999999998</v>
      </c>
      <c r="S1198" s="31">
        <f t="shared" ref="S1198" si="11722">AVERAGE(I1198,M1199)</f>
        <v>0.2445</v>
      </c>
      <c r="T1198" s="31">
        <f t="shared" ref="T1198" si="11723">AVERAGE(J1198,N1199)</f>
        <v>0.13500000000000001</v>
      </c>
      <c r="U1198" s="31">
        <f t="shared" ref="U1198" si="11724">AVERAGE(K1198,O1199)</f>
        <v>0.23400000000000001</v>
      </c>
      <c r="V1198" s="17">
        <f>Q1198*Q1199/'Advanced - Home'!$S$33</f>
        <v>96.895382848501185</v>
      </c>
      <c r="W1198" s="17">
        <f t="shared" ref="W1198" si="11725">AVERAGE(V1198:V1199)</f>
        <v>96.89336302620282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7</v>
      </c>
      <c r="AA1198" s="19">
        <f t="shared" ref="AA1198" si="11727">Y1198+Y1199</f>
        <v>209</v>
      </c>
      <c r="AB1198" s="4">
        <f t="shared" ref="AB1198" si="11728">D1198-Z1198</f>
        <v>-7</v>
      </c>
      <c r="AC1198" s="4">
        <f t="shared" ref="AC1198" si="11729">AA1198-E1198</f>
        <v>209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0.52600000000000002</v>
      </c>
      <c r="I1199" s="31">
        <f>VLOOKUP($C1199,'Four Factors - Home'!$B:$O,8,FALSE)</f>
        <v>0.307</v>
      </c>
      <c r="J1199" s="31">
        <f>VLOOKUP($C1199,'Four Factors - Home'!$B:$O,9,FALSE)/100</f>
        <v>0.14499999999999999</v>
      </c>
      <c r="K1199" s="31">
        <f>VLOOKUP($C1199,'Four Factors - Home'!$B:$O,10,FALSE)/100</f>
        <v>0.217</v>
      </c>
      <c r="L1199" s="31">
        <f>VLOOKUP($C1199,'Four Factors - Home'!$B:$O,11,FALSE)/100</f>
        <v>0.48700000000000004</v>
      </c>
      <c r="M1199" s="31">
        <f>VLOOKUP($C1199,'Four Factors - Home'!$B:$O,12,FALSE)</f>
        <v>0.23699999999999999</v>
      </c>
      <c r="N1199" s="31">
        <f>VLOOKUP($C1199,'Four Factors - Home'!$B:$O,13,FALSE)/100</f>
        <v>0.13400000000000001</v>
      </c>
      <c r="O1199" s="31">
        <f>VLOOKUP($C1199,'Four Factors - Home'!$B:$O,14,FALSE)/100</f>
        <v>0.20600000000000002</v>
      </c>
      <c r="P1199" s="17">
        <f>VLOOKUP($C1199,'Advanced - Home'!B:T,18,FALSE)</f>
        <v>93.74</v>
      </c>
      <c r="Q1199" s="17">
        <f>(P1199+'Advanced - Home'!$S$33)/2</f>
        <v>96.257845567206857</v>
      </c>
      <c r="R1199" s="31">
        <f t="shared" ref="R1199" si="11733">AVERAGE(H1199,L1198)</f>
        <v>0.51800000000000002</v>
      </c>
      <c r="S1199" s="31">
        <f t="shared" ref="S1199" si="11734">AVERAGE(I1199,M1198)</f>
        <v>0.30099999999999999</v>
      </c>
      <c r="T1199" s="31">
        <f t="shared" ref="T1199" si="11735">AVERAGE(J1199,N1198)</f>
        <v>0.13550000000000001</v>
      </c>
      <c r="U1199" s="31">
        <f t="shared" ref="U1199" si="11736">AVERAGE(K1199,O1198)</f>
        <v>0.23249999999999998</v>
      </c>
      <c r="V1199" s="17">
        <f>Q1199*Q1198/'Advanced - Road'!$S$33</f>
        <v>96.891343203904441</v>
      </c>
      <c r="W1199" s="17">
        <f t="shared" ref="W1199" si="11737">W1198</f>
        <v>96.89336302620282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108</v>
      </c>
      <c r="Z1199" s="19">
        <f t="shared" ref="Z1199" si="11738">-Z1198</f>
        <v>-7</v>
      </c>
      <c r="AA1199" s="19">
        <f t="shared" ref="AA1199" si="11739">AA1198</f>
        <v>209</v>
      </c>
      <c r="AB1199" s="4"/>
      <c r="AC1199" s="4"/>
      <c r="AD1199" s="4">
        <f t="shared" si="11569"/>
        <v>108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0.47899999999999998</v>
      </c>
      <c r="I1200" s="32">
        <f>VLOOKUP($C1200,'Four Factors - Road'!$B:$O,8,FALSE)</f>
        <v>0.252</v>
      </c>
      <c r="J1200" s="32">
        <f>VLOOKUP($C1200,'Four Factors - Road'!$B:$O,9,FALSE)/100</f>
        <v>0.13600000000000001</v>
      </c>
      <c r="K1200" s="32">
        <f>VLOOKUP($C1200,'Four Factors - Road'!$B:$O,10,FALSE)/100</f>
        <v>0.26200000000000001</v>
      </c>
      <c r="L1200" s="32">
        <f>VLOOKUP($C1200,'Four Factors - Road'!$B:$O,11,FALSE)/100</f>
        <v>0.51</v>
      </c>
      <c r="M1200" s="32">
        <f>VLOOKUP($C1200,'Four Factors - Road'!$B:$O,12,FALSE)</f>
        <v>0.29499999999999998</v>
      </c>
      <c r="N1200" s="32">
        <f>VLOOKUP($C1200,'Four Factors - Road'!$B:$O,13,FALSE)/100</f>
        <v>0.126</v>
      </c>
      <c r="O1200" s="32">
        <f>VLOOKUP($C1200,'Four Factors - Road'!$B:$O,14,FALSE)/100</f>
        <v>0.248</v>
      </c>
      <c r="P1200" s="21">
        <f>VLOOKUP($C1200,'Advanced - Road'!B:T,18,FALSE)</f>
        <v>100.08</v>
      </c>
      <c r="Q1200" s="21">
        <f>(P1200+'Advanced - Road'!$S$33)/2</f>
        <v>99.429904671115352</v>
      </c>
      <c r="R1200" s="32">
        <f t="shared" ref="R1200" si="11741">AVERAGE(H1200,L1201)</f>
        <v>0.499</v>
      </c>
      <c r="S1200" s="32">
        <f t="shared" ref="S1200" si="11742">AVERAGE(I1200,M1201)</f>
        <v>0.27100000000000002</v>
      </c>
      <c r="T1200" s="32">
        <f t="shared" ref="T1200" si="11743">AVERAGE(J1200,N1201)</f>
        <v>0.14900000000000002</v>
      </c>
      <c r="U1200" s="32">
        <f t="shared" ref="U1200" si="11744">AVERAGE(K1200,O1201)</f>
        <v>0.25850000000000001</v>
      </c>
      <c r="V1200" s="21">
        <f>Q1200*Q1201/'Advanced - Home'!$S$33</f>
        <v>99.688762295341775</v>
      </c>
      <c r="W1200" s="21">
        <f t="shared" ref="W1200" si="11745">AVERAGE(V1200:V1201)</f>
        <v>99.686684243952101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106</v>
      </c>
      <c r="Z1200" s="23">
        <f t="shared" ref="Z1200" si="11746">Y1201-Y1200</f>
        <v>6</v>
      </c>
      <c r="AA1200" s="23">
        <f t="shared" ref="AA1200" si="11747">Y1200+Y1201</f>
        <v>218</v>
      </c>
      <c r="AB1200" s="22">
        <f t="shared" ref="AB1200" si="11748">D1200-Z1200</f>
        <v>-6</v>
      </c>
      <c r="AC1200" s="22">
        <f t="shared" ref="AC1200" si="11749">AA1200-E1200</f>
        <v>218</v>
      </c>
      <c r="AD1200" s="22">
        <f t="shared" si="11569"/>
        <v>106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0.25900000000000001</v>
      </c>
      <c r="J1201" s="32">
        <f>VLOOKUP($C1201,'Four Factors - Home'!$B:$O,9,FALSE)/100</f>
        <v>0.14699999999999999</v>
      </c>
      <c r="K1201" s="32">
        <f>VLOOKUP($C1201,'Four Factors - Home'!$B:$O,10,FALSE)/100</f>
        <v>0.25</v>
      </c>
      <c r="L1201" s="32">
        <f>VLOOKUP($C1201,'Four Factors - Home'!$B:$O,11,FALSE)/100</f>
        <v>0.51900000000000002</v>
      </c>
      <c r="M1201" s="32">
        <f>VLOOKUP($C1201,'Four Factors - Home'!$B:$O,12,FALSE)</f>
        <v>0.28999999999999998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0.255</v>
      </c>
      <c r="P1201" s="21">
        <f>VLOOKUP($C1201,'Advanced - Home'!B:T,18,FALSE)</f>
        <v>99.29</v>
      </c>
      <c r="Q1201" s="21">
        <f>(P1201+'Advanced - Home'!$S$33)/2</f>
        <v>99.032845567206863</v>
      </c>
      <c r="R1201" s="32">
        <f t="shared" ref="R1201" si="11753">AVERAGE(H1201,L1200)</f>
        <v>0.52500000000000002</v>
      </c>
      <c r="S1201" s="32">
        <f t="shared" ref="S1201" si="11754">AVERAGE(I1201,M1200)</f>
        <v>0.27700000000000002</v>
      </c>
      <c r="T1201" s="32">
        <f t="shared" ref="T1201" si="11755">AVERAGE(J1201,N1200)</f>
        <v>0.13650000000000001</v>
      </c>
      <c r="U1201" s="32">
        <f t="shared" ref="U1201" si="11756">AVERAGE(K1201,O1200)</f>
        <v>0.249</v>
      </c>
      <c r="V1201" s="21">
        <f>Q1201*Q1200/'Advanced - Road'!$S$33</f>
        <v>99.684606192562427</v>
      </c>
      <c r="W1201" s="21">
        <f t="shared" ref="W1201" si="11757">W1200</f>
        <v>99.686684243952101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112</v>
      </c>
      <c r="Z1201" s="23">
        <f t="shared" ref="Z1201" si="11758">-Z1200</f>
        <v>-6</v>
      </c>
      <c r="AA1201" s="23">
        <f t="shared" ref="AA1201" si="11759">AA1200</f>
        <v>218</v>
      </c>
      <c r="AB1201" s="22"/>
      <c r="AC1201" s="22"/>
      <c r="AD1201" s="22">
        <f t="shared" si="11569"/>
        <v>112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0.48200000000000004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0.27500000000000002</v>
      </c>
      <c r="L1202" s="31">
        <f>VLOOKUP($C1202,'Four Factors - Road'!$B:$O,11,FALSE)/100</f>
        <v>0.52300000000000002</v>
      </c>
      <c r="M1202" s="31">
        <f>VLOOKUP($C1202,'Four Factors - Road'!$B:$O,12,FALSE)</f>
        <v>0.3</v>
      </c>
      <c r="N1202" s="31">
        <f>VLOOKUP($C1202,'Four Factors - Road'!$B:$O,13,FALSE)/100</f>
        <v>0.13800000000000001</v>
      </c>
      <c r="O1202" s="31">
        <f>VLOOKUP($C1202,'Four Factors - Road'!$B:$O,14,FALSE)/100</f>
        <v>0.20600000000000002</v>
      </c>
      <c r="P1202" s="17">
        <f>VLOOKUP($C1202,'Advanced - Road'!B:T,18,FALSE)</f>
        <v>100.79</v>
      </c>
      <c r="Q1202" s="17">
        <f>(P1202+'Advanced - Road'!$S$33)/2</f>
        <v>99.784904671115356</v>
      </c>
      <c r="R1202" s="31">
        <f t="shared" ref="R1202" si="11761">AVERAGE(H1202,L1203)</f>
        <v>0.50250000000000006</v>
      </c>
      <c r="S1202" s="31">
        <f t="shared" ref="S1202" si="11762">AVERAGE(I1202,M1203)</f>
        <v>0.26050000000000001</v>
      </c>
      <c r="T1202" s="31">
        <f t="shared" ref="T1202" si="11763">AVERAGE(J1202,N1203)</f>
        <v>0.1545</v>
      </c>
      <c r="U1202" s="31">
        <f t="shared" ref="U1202" si="11764">AVERAGE(K1202,O1203)</f>
        <v>0.26150000000000001</v>
      </c>
      <c r="V1202" s="17">
        <f>Q1202*Q1203/'Advanced - Home'!$S$33</f>
        <v>100.01437999203253</v>
      </c>
      <c r="W1202" s="17">
        <f t="shared" ref="W1202" si="11765">AVERAGE(V1202:V1203)</f>
        <v>100.01229515301412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3</v>
      </c>
      <c r="AA1202" s="19">
        <f t="shared" ref="AA1202" si="11767">Y1202+Y1203</f>
        <v>215</v>
      </c>
      <c r="AB1202" s="4">
        <f t="shared" ref="AB1202" si="11768">D1202-Z1202</f>
        <v>-3</v>
      </c>
      <c r="AC1202" s="4">
        <f t="shared" ref="AC1202" si="11769">AA1202-E1202</f>
        <v>215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0.51200000000000001</v>
      </c>
      <c r="I1203" s="31">
        <f>VLOOKUP($C1203,'Four Factors - Home'!$B:$O,8,FALSE)</f>
        <v>0.30199999999999999</v>
      </c>
      <c r="J1203" s="31">
        <f>VLOOKUP($C1203,'Four Factors - Home'!$B:$O,9,FALSE)/100</f>
        <v>0.152</v>
      </c>
      <c r="K1203" s="31">
        <f>VLOOKUP($C1203,'Four Factors - Home'!$B:$O,10,FALSE)/100</f>
        <v>0.247</v>
      </c>
      <c r="L1203" s="31">
        <f>VLOOKUP($C1203,'Four Factors - Home'!$B:$O,11,FALSE)/100</f>
        <v>0.52300000000000002</v>
      </c>
      <c r="M1203" s="31">
        <f>VLOOKUP($C1203,'Four Factors - Home'!$B:$O,12,FALSE)</f>
        <v>0.223</v>
      </c>
      <c r="N1203" s="31">
        <f>VLOOKUP($C1203,'Four Factors - Home'!$B:$O,13,FALSE)/100</f>
        <v>0.16</v>
      </c>
      <c r="O1203" s="31">
        <f>VLOOKUP($C1203,'Four Factors - Home'!$B:$O,14,FALSE)/100</f>
        <v>0.248</v>
      </c>
      <c r="P1203" s="17">
        <f>VLOOKUP($C1203,'Advanced - Home'!B:T,18,FALSE)</f>
        <v>99.23</v>
      </c>
      <c r="Q1203" s="17">
        <f>(P1203+'Advanced - Home'!$S$33)/2</f>
        <v>99.002845567206862</v>
      </c>
      <c r="R1203" s="31">
        <f t="shared" ref="R1203" si="11773">AVERAGE(H1203,L1202)</f>
        <v>0.51750000000000007</v>
      </c>
      <c r="S1203" s="31">
        <f t="shared" ref="S1203" si="11774">AVERAGE(I1203,M1202)</f>
        <v>0.30099999999999999</v>
      </c>
      <c r="T1203" s="31">
        <f t="shared" ref="T1203" si="11775">AVERAGE(J1203,N1202)</f>
        <v>0.14500000000000002</v>
      </c>
      <c r="U1203" s="31">
        <f t="shared" ref="U1203" si="11776">AVERAGE(K1203,O1202)</f>
        <v>0.22650000000000001</v>
      </c>
      <c r="V1203" s="17">
        <f>Q1203*Q1202/'Advanced - Road'!$S$33</f>
        <v>100.01021031399573</v>
      </c>
      <c r="W1203" s="17">
        <f t="shared" ref="W1203" si="11777">W1202</f>
        <v>100.01229515301412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109</v>
      </c>
      <c r="Z1203" s="19">
        <f t="shared" ref="Z1203" si="11778">-Z1202</f>
        <v>-3</v>
      </c>
      <c r="AA1203" s="19">
        <f t="shared" ref="AA1203" si="11779">AA1202</f>
        <v>215</v>
      </c>
      <c r="AB1203" s="4"/>
      <c r="AC1203" s="4"/>
      <c r="AD1203" s="4">
        <f t="shared" si="11569"/>
        <v>109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0.48200000000000004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0.27500000000000002</v>
      </c>
      <c r="L1204" s="32">
        <f>VLOOKUP($C1204,'Four Factors - Road'!$B:$O,11,FALSE)/100</f>
        <v>0.52300000000000002</v>
      </c>
      <c r="M1204" s="32">
        <f>VLOOKUP($C1204,'Four Factors - Road'!$B:$O,12,FALSE)</f>
        <v>0.3</v>
      </c>
      <c r="N1204" s="32">
        <f>VLOOKUP($C1204,'Four Factors - Road'!$B:$O,13,FALSE)/100</f>
        <v>0.13800000000000001</v>
      </c>
      <c r="O1204" s="32">
        <f>VLOOKUP($C1204,'Four Factors - Road'!$B:$O,14,FALSE)/100</f>
        <v>0.20600000000000002</v>
      </c>
      <c r="P1204" s="21">
        <f>VLOOKUP($C1204,'Advanced - Road'!B:T,18,FALSE)</f>
        <v>100.79</v>
      </c>
      <c r="Q1204" s="21">
        <f>(P1204+'Advanced - Road'!$S$33)/2</f>
        <v>99.784904671115356</v>
      </c>
      <c r="R1204" s="32">
        <f t="shared" ref="R1204" si="11781">AVERAGE(H1204,L1205)</f>
        <v>0.495</v>
      </c>
      <c r="S1204" s="32">
        <f t="shared" ref="S1204" si="11782">AVERAGE(I1204,M1205)</f>
        <v>0.28749999999999998</v>
      </c>
      <c r="T1204" s="32">
        <f t="shared" ref="T1204" si="11783">AVERAGE(J1204,N1205)</f>
        <v>0.13800000000000001</v>
      </c>
      <c r="U1204" s="32">
        <f t="shared" ref="U1204" si="11784">AVERAGE(K1204,O1205)</f>
        <v>0.25900000000000001</v>
      </c>
      <c r="V1204" s="21">
        <f>Q1204*Q1205/'Advanced - Home'!$S$33</f>
        <v>101.85297534293012</v>
      </c>
      <c r="W1204" s="21">
        <f t="shared" ref="W1204" si="11785">AVERAGE(V1204:V1205)</f>
        <v>101.85085217766976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0.499</v>
      </c>
      <c r="I1205" s="32">
        <f>VLOOKUP($C1205,'Four Factors - Home'!$B:$O,8,FALSE)</f>
        <v>0.28399999999999997</v>
      </c>
      <c r="J1205" s="32">
        <f>VLOOKUP($C1205,'Four Factors - Home'!$B:$O,9,FALSE)/100</f>
        <v>0.16600000000000001</v>
      </c>
      <c r="K1205" s="32">
        <f>VLOOKUP($C1205,'Four Factors - Home'!$B:$O,10,FALSE)/100</f>
        <v>0.20399999999999999</v>
      </c>
      <c r="L1205" s="32">
        <f>VLOOKUP($C1205,'Four Factors - Home'!$B:$O,11,FALSE)/100</f>
        <v>0.50800000000000001</v>
      </c>
      <c r="M1205" s="32">
        <f>VLOOKUP($C1205,'Four Factors - Home'!$B:$O,12,FALSE)</f>
        <v>0.27700000000000002</v>
      </c>
      <c r="N1205" s="32">
        <f>VLOOKUP($C1205,'Four Factors - Home'!$B:$O,13,FALSE)/100</f>
        <v>0.127</v>
      </c>
      <c r="O1205" s="32">
        <f>VLOOKUP($C1205,'Four Factors - Home'!$B:$O,14,FALSE)/100</f>
        <v>0.24299999999999999</v>
      </c>
      <c r="P1205" s="21">
        <f>VLOOKUP($C1205,'Advanced - Home'!B:T,18,FALSE)</f>
        <v>102.87</v>
      </c>
      <c r="Q1205" s="21">
        <f>(P1205+'Advanced - Home'!$S$33)/2</f>
        <v>100.82284556720685</v>
      </c>
      <c r="R1205" s="32">
        <f t="shared" ref="R1205" si="11793">AVERAGE(H1205,L1204)</f>
        <v>0.51100000000000001</v>
      </c>
      <c r="S1205" s="32">
        <f t="shared" ref="S1205" si="11794">AVERAGE(I1205,M1204)</f>
        <v>0.29199999999999998</v>
      </c>
      <c r="T1205" s="32">
        <f t="shared" ref="T1205" si="11795">AVERAGE(J1205,N1204)</f>
        <v>0.15200000000000002</v>
      </c>
      <c r="U1205" s="32">
        <f t="shared" ref="U1205" si="11796">AVERAGE(K1205,O1204)</f>
        <v>0.20500000000000002</v>
      </c>
      <c r="V1205" s="21">
        <f>Q1205*Q1204/'Advanced - Road'!$S$33</f>
        <v>101.84872901240941</v>
      </c>
      <c r="W1205" s="21">
        <f t="shared" ref="W1205" si="11797">W1204</f>
        <v>101.85085217766976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0.48200000000000004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0.27500000000000002</v>
      </c>
      <c r="L1206" s="31">
        <f>VLOOKUP($C1206,'Four Factors - Road'!$B:$O,11,FALSE)/100</f>
        <v>0.52300000000000002</v>
      </c>
      <c r="M1206" s="31">
        <f>VLOOKUP($C1206,'Four Factors - Road'!$B:$O,12,FALSE)</f>
        <v>0.3</v>
      </c>
      <c r="N1206" s="31">
        <f>VLOOKUP($C1206,'Four Factors - Road'!$B:$O,13,FALSE)/100</f>
        <v>0.13800000000000001</v>
      </c>
      <c r="O1206" s="31">
        <f>VLOOKUP($C1206,'Four Factors - Road'!$B:$O,14,FALSE)/100</f>
        <v>0.20600000000000002</v>
      </c>
      <c r="P1206" s="17">
        <f>VLOOKUP($C1206,'Advanced - Road'!B:T,18,FALSE)</f>
        <v>100.79</v>
      </c>
      <c r="Q1206" s="17">
        <f>(P1206+'Advanced - Road'!$S$33)/2</f>
        <v>99.784904671115356</v>
      </c>
      <c r="R1206" s="31">
        <f t="shared" ref="R1206" si="11801">AVERAGE(H1206,L1207)</f>
        <v>0.49050000000000005</v>
      </c>
      <c r="S1206" s="31">
        <f t="shared" ref="S1206" si="11802">AVERAGE(I1206,M1207)</f>
        <v>0.27749999999999997</v>
      </c>
      <c r="T1206" s="31">
        <f t="shared" ref="T1206" si="11803">AVERAGE(J1206,N1207)</f>
        <v>0.14299999999999999</v>
      </c>
      <c r="U1206" s="31">
        <f t="shared" ref="U1206" si="11804">AVERAGE(K1206,O1207)</f>
        <v>0.26400000000000001</v>
      </c>
      <c r="V1206" s="17">
        <f>Q1206*Q1207/'Advanced - Home'!$S$33</f>
        <v>100.23662778170147</v>
      </c>
      <c r="W1206" s="17">
        <f t="shared" ref="W1206" si="11805">AVERAGE(V1206:V1207)</f>
        <v>100.23453830984063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0.53100000000000003</v>
      </c>
      <c r="I1207" s="31">
        <f>VLOOKUP($C1207,'Four Factors - Home'!$B:$O,8,FALSE)</f>
        <v>0.26100000000000001</v>
      </c>
      <c r="J1207" s="31">
        <f>VLOOKUP($C1207,'Four Factors - Home'!$B:$O,9,FALSE)/100</f>
        <v>0.14000000000000001</v>
      </c>
      <c r="K1207" s="31">
        <f>VLOOKUP($C1207,'Four Factors - Home'!$B:$O,10,FALSE)/100</f>
        <v>0.22899999999999998</v>
      </c>
      <c r="L1207" s="31">
        <f>VLOOKUP($C1207,'Four Factors - Home'!$B:$O,11,FALSE)/100</f>
        <v>0.499</v>
      </c>
      <c r="M1207" s="31">
        <f>VLOOKUP($C1207,'Four Factors - Home'!$B:$O,12,FALSE)</f>
        <v>0.25700000000000001</v>
      </c>
      <c r="N1207" s="31">
        <f>VLOOKUP($C1207,'Four Factors - Home'!$B:$O,13,FALSE)/100</f>
        <v>0.13699999999999998</v>
      </c>
      <c r="O1207" s="31">
        <f>VLOOKUP($C1207,'Four Factors - Home'!$B:$O,14,FALSE)/100</f>
        <v>0.253</v>
      </c>
      <c r="P1207" s="17">
        <f>VLOOKUP($C1207,'Advanced - Home'!B:T,18,FALSE)</f>
        <v>99.67</v>
      </c>
      <c r="Q1207" s="17">
        <f>(P1207+'Advanced - Home'!$S$33)/2</f>
        <v>99.222845567206861</v>
      </c>
      <c r="R1207" s="31">
        <f t="shared" ref="R1207" si="11813">AVERAGE(H1207,L1206)</f>
        <v>0.52700000000000002</v>
      </c>
      <c r="S1207" s="31">
        <f t="shared" ref="S1207" si="11814">AVERAGE(I1207,M1206)</f>
        <v>0.28049999999999997</v>
      </c>
      <c r="T1207" s="31">
        <f t="shared" ref="T1207" si="11815">AVERAGE(J1207,N1206)</f>
        <v>0.13900000000000001</v>
      </c>
      <c r="U1207" s="31">
        <f t="shared" ref="U1207" si="11816">AVERAGE(K1207,O1206)</f>
        <v>0.2175</v>
      </c>
      <c r="V1207" s="17">
        <f>Q1207*Q1206/'Advanced - Road'!$S$33</f>
        <v>100.23244883797979</v>
      </c>
      <c r="W1207" s="17">
        <f t="shared" ref="W1207" si="11817">W1206</f>
        <v>100.23453830984063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0.48200000000000004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0.27500000000000002</v>
      </c>
      <c r="L1208" s="32">
        <f>VLOOKUP($C1208,'Four Factors - Road'!$B:$O,11,FALSE)/100</f>
        <v>0.52300000000000002</v>
      </c>
      <c r="M1208" s="32">
        <f>VLOOKUP($C1208,'Four Factors - Road'!$B:$O,12,FALSE)</f>
        <v>0.3</v>
      </c>
      <c r="N1208" s="32">
        <f>VLOOKUP($C1208,'Four Factors - Road'!$B:$O,13,FALSE)/100</f>
        <v>0.13800000000000001</v>
      </c>
      <c r="O1208" s="32">
        <f>VLOOKUP($C1208,'Four Factors - Road'!$B:$O,14,FALSE)/100</f>
        <v>0.20600000000000002</v>
      </c>
      <c r="P1208" s="21">
        <f>VLOOKUP($C1208,'Advanced - Road'!B:T,18,FALSE)</f>
        <v>100.79</v>
      </c>
      <c r="Q1208" s="21">
        <f>(P1208+'Advanced - Road'!$S$33)/2</f>
        <v>99.784904671115356</v>
      </c>
      <c r="R1208" s="32">
        <f t="shared" ref="R1208" si="11821">AVERAGE(H1208,L1209)</f>
        <v>0.49299999999999999</v>
      </c>
      <c r="S1208" s="32">
        <f t="shared" ref="S1208" si="11822">AVERAGE(I1208,M1209)</f>
        <v>0.248</v>
      </c>
      <c r="T1208" s="32">
        <f t="shared" ref="T1208" si="11823">AVERAGE(J1208,N1209)</f>
        <v>0.14000000000000001</v>
      </c>
      <c r="U1208" s="32">
        <f t="shared" ref="U1208" si="11824">AVERAGE(K1208,O1209)</f>
        <v>0.23650000000000002</v>
      </c>
      <c r="V1208" s="21">
        <f>Q1208*Q1209/'Advanced - Home'!$S$33</f>
        <v>99.53957789592161</v>
      </c>
      <c r="W1208" s="21">
        <f t="shared" ref="W1208" si="11825">AVERAGE(V1208:V1209)</f>
        <v>99.537502954339317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105</v>
      </c>
      <c r="Z1208" s="23">
        <f t="shared" ref="Z1208" si="11826">Y1209-Y1208</f>
        <v>5</v>
      </c>
      <c r="AA1208" s="23">
        <f t="shared" ref="AA1208" si="11827">Y1208+Y1209</f>
        <v>215</v>
      </c>
      <c r="AB1208" s="22">
        <f t="shared" ref="AB1208" si="11828">D1208-Z1208</f>
        <v>-5</v>
      </c>
      <c r="AC1208" s="22">
        <f t="shared" ref="AC1208" si="11829">AA1208-E1208</f>
        <v>215</v>
      </c>
      <c r="AD1208" s="22">
        <f t="shared" si="11569"/>
        <v>105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0.504</v>
      </c>
      <c r="I1209" s="32">
        <f>VLOOKUP($C1209,'Four Factors - Home'!$B:$O,8,FALSE)</f>
        <v>0.29599999999999999</v>
      </c>
      <c r="J1209" s="32">
        <f>VLOOKUP($C1209,'Four Factors - Home'!$B:$O,9,FALSE)/100</f>
        <v>0.114</v>
      </c>
      <c r="K1209" s="32">
        <f>VLOOKUP($C1209,'Four Factors - Home'!$B:$O,10,FALSE)/100</f>
        <v>0.20499999999999999</v>
      </c>
      <c r="L1209" s="32">
        <f>VLOOKUP($C1209,'Four Factors - Home'!$B:$O,11,FALSE)/100</f>
        <v>0.504</v>
      </c>
      <c r="M1209" s="32">
        <f>VLOOKUP($C1209,'Four Factors - Home'!$B:$O,12,FALSE)</f>
        <v>0.19800000000000001</v>
      </c>
      <c r="N1209" s="32">
        <f>VLOOKUP($C1209,'Four Factors - Home'!$B:$O,13,FALSE)/100</f>
        <v>0.13100000000000001</v>
      </c>
      <c r="O1209" s="32">
        <f>VLOOKUP($C1209,'Four Factors - Home'!$B:$O,14,FALSE)/100</f>
        <v>0.19800000000000001</v>
      </c>
      <c r="P1209" s="21">
        <f>VLOOKUP($C1209,'Advanced - Home'!B:T,18,FALSE)</f>
        <v>98.29</v>
      </c>
      <c r="Q1209" s="21">
        <f>(P1209+'Advanced - Home'!$S$33)/2</f>
        <v>98.532845567206863</v>
      </c>
      <c r="R1209" s="32">
        <f t="shared" ref="R1209" si="11833">AVERAGE(H1209,L1208)</f>
        <v>0.51350000000000007</v>
      </c>
      <c r="S1209" s="32">
        <f t="shared" ref="S1209" si="11834">AVERAGE(I1209,M1208)</f>
        <v>0.29799999999999999</v>
      </c>
      <c r="T1209" s="32">
        <f t="shared" ref="T1209" si="11835">AVERAGE(J1209,N1208)</f>
        <v>0.126</v>
      </c>
      <c r="U1209" s="32">
        <f t="shared" ref="U1209" si="11836">AVERAGE(K1209,O1208)</f>
        <v>0.20550000000000002</v>
      </c>
      <c r="V1209" s="21">
        <f>Q1209*Q1208/'Advanced - Road'!$S$33</f>
        <v>99.535428012757009</v>
      </c>
      <c r="W1209" s="21">
        <f t="shared" ref="W1209" si="11837">W1208</f>
        <v>99.537502954339317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110</v>
      </c>
      <c r="Z1209" s="23">
        <f t="shared" ref="Z1209" si="11838">-Z1208</f>
        <v>-5</v>
      </c>
      <c r="AA1209" s="23">
        <f t="shared" ref="AA1209" si="11839">AA1208</f>
        <v>215</v>
      </c>
      <c r="AB1209" s="22"/>
      <c r="AC1209" s="22"/>
      <c r="AD1209" s="22">
        <f t="shared" si="11569"/>
        <v>110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0.48200000000000004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0.27500000000000002</v>
      </c>
      <c r="L1210" s="31">
        <f>VLOOKUP($C1210,'Four Factors - Road'!$B:$O,11,FALSE)/100</f>
        <v>0.52300000000000002</v>
      </c>
      <c r="M1210" s="31">
        <f>VLOOKUP($C1210,'Four Factors - Road'!$B:$O,12,FALSE)</f>
        <v>0.3</v>
      </c>
      <c r="N1210" s="31">
        <f>VLOOKUP($C1210,'Four Factors - Road'!$B:$O,13,FALSE)/100</f>
        <v>0.13800000000000001</v>
      </c>
      <c r="O1210" s="31">
        <f>VLOOKUP($C1210,'Four Factors - Road'!$B:$O,14,FALSE)/100</f>
        <v>0.20600000000000002</v>
      </c>
      <c r="P1210" s="17">
        <f>VLOOKUP($C1210,'Advanced - Road'!B:T,18,FALSE)</f>
        <v>100.79</v>
      </c>
      <c r="Q1210" s="17">
        <f>(P1210+'Advanced - Road'!$S$33)/2</f>
        <v>99.784904671115356</v>
      </c>
      <c r="R1210" s="31">
        <f t="shared" ref="R1210" si="11841">AVERAGE(H1210,L1211)</f>
        <v>0.498</v>
      </c>
      <c r="S1210" s="31">
        <f t="shared" ref="S1210" si="11842">AVERAGE(I1210,M1211)</f>
        <v>0.26250000000000001</v>
      </c>
      <c r="T1210" s="31">
        <f t="shared" ref="T1210" si="11843">AVERAGE(J1210,N1211)</f>
        <v>0.14350000000000002</v>
      </c>
      <c r="U1210" s="31">
        <f t="shared" ref="U1210" si="11844">AVERAGE(K1210,O1211)</f>
        <v>0.24300000000000002</v>
      </c>
      <c r="V1210" s="17">
        <f>Q1210*Q1211/'Advanced - Home'!$S$33</f>
        <v>99.125388833356766</v>
      </c>
      <c r="W1210" s="17">
        <f t="shared" ref="W1210" si="11845">AVERAGE(V1210:V1211)</f>
        <v>99.12332252570809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2</v>
      </c>
      <c r="AA1210" s="19">
        <f t="shared" ref="AA1210" si="11847">Y1210+Y1211</f>
        <v>212</v>
      </c>
      <c r="AB1210" s="4">
        <f t="shared" ref="AB1210" si="11848">D1210-Z1210</f>
        <v>-2</v>
      </c>
      <c r="AC1210" s="4">
        <f t="shared" ref="AC1210" si="11849">AA1210-E1210</f>
        <v>212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</v>
      </c>
      <c r="I1211" s="31">
        <f>VLOOKUP($C1211,'Four Factors - Home'!$B:$O,8,FALSE)</f>
        <v>0.27500000000000002</v>
      </c>
      <c r="J1211" s="31">
        <f>VLOOKUP($C1211,'Four Factors - Home'!$B:$O,9,FALSE)/100</f>
        <v>0.13100000000000001</v>
      </c>
      <c r="K1211" s="31">
        <f>VLOOKUP($C1211,'Four Factors - Home'!$B:$O,10,FALSE)/100</f>
        <v>0.28999999999999998</v>
      </c>
      <c r="L1211" s="31">
        <f>VLOOKUP($C1211,'Four Factors - Home'!$B:$O,11,FALSE)/100</f>
        <v>0.51400000000000001</v>
      </c>
      <c r="M1211" s="31">
        <f>VLOOKUP($C1211,'Four Factors - Home'!$B:$O,12,FALSE)</f>
        <v>0.22700000000000001</v>
      </c>
      <c r="N1211" s="31">
        <f>VLOOKUP($C1211,'Four Factors - Home'!$B:$O,13,FALSE)/100</f>
        <v>0.13800000000000001</v>
      </c>
      <c r="O1211" s="31">
        <f>VLOOKUP($C1211,'Four Factors - Home'!$B:$O,14,FALSE)/100</f>
        <v>0.21100000000000002</v>
      </c>
      <c r="P1211" s="17">
        <f>VLOOKUP($C1211,'Advanced - Home'!B:T,18,FALSE)</f>
        <v>97.47</v>
      </c>
      <c r="Q1211" s="17">
        <f>(P1211+'Advanced - Home'!$S$33)/2</f>
        <v>98.122845567206866</v>
      </c>
      <c r="R1211" s="31">
        <f t="shared" ref="R1211" si="11853">AVERAGE(H1211,L1210)</f>
        <v>0.4965</v>
      </c>
      <c r="S1211" s="31">
        <f t="shared" ref="S1211" si="11854">AVERAGE(I1211,M1210)</f>
        <v>0.28749999999999998</v>
      </c>
      <c r="T1211" s="31">
        <f t="shared" ref="T1211" si="11855">AVERAGE(J1211,N1210)</f>
        <v>0.13450000000000001</v>
      </c>
      <c r="U1211" s="31">
        <f t="shared" ref="U1211" si="11856">AVERAGE(K1211,O1210)</f>
        <v>0.248</v>
      </c>
      <c r="V1211" s="17">
        <f>Q1211*Q1210/'Advanced - Road'!$S$33</f>
        <v>99.121256218059429</v>
      </c>
      <c r="W1211" s="17">
        <f t="shared" ref="W1211" si="11857">W1210</f>
        <v>99.12332252570809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107</v>
      </c>
      <c r="Z1211" s="19">
        <f t="shared" ref="Z1211" si="11858">-Z1210</f>
        <v>-2</v>
      </c>
      <c r="AA1211" s="19">
        <f t="shared" ref="AA1211" si="11859">AA1210</f>
        <v>212</v>
      </c>
      <c r="AB1211" s="4"/>
      <c r="AC1211" s="4"/>
      <c r="AD1211" s="4">
        <f t="shared" si="11569"/>
        <v>107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0.48200000000000004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0.27500000000000002</v>
      </c>
      <c r="L1212" s="32">
        <f>VLOOKUP($C1212,'Four Factors - Road'!$B:$O,11,FALSE)/100</f>
        <v>0.52300000000000002</v>
      </c>
      <c r="M1212" s="32">
        <f>VLOOKUP($C1212,'Four Factors - Road'!$B:$O,12,FALSE)</f>
        <v>0.3</v>
      </c>
      <c r="N1212" s="32">
        <f>VLOOKUP($C1212,'Four Factors - Road'!$B:$O,13,FALSE)/100</f>
        <v>0.13800000000000001</v>
      </c>
      <c r="O1212" s="32">
        <f>VLOOKUP($C1212,'Four Factors - Road'!$B:$O,14,FALSE)/100</f>
        <v>0.20600000000000002</v>
      </c>
      <c r="P1212" s="21">
        <f>VLOOKUP($C1212,'Advanced - Road'!B:T,18,FALSE)</f>
        <v>100.79</v>
      </c>
      <c r="Q1212" s="21">
        <f>(P1212+'Advanced - Road'!$S$33)/2</f>
        <v>99.784904671115356</v>
      </c>
      <c r="R1212" s="32">
        <f t="shared" ref="R1212" si="11861">AVERAGE(H1212,L1213)</f>
        <v>0.48899999999999999</v>
      </c>
      <c r="S1212" s="32">
        <f t="shared" ref="S1212" si="11862">AVERAGE(I1212,M1213)</f>
        <v>0.254</v>
      </c>
      <c r="T1212" s="32">
        <f t="shared" ref="T1212" si="11863">AVERAGE(J1212,N1213)</f>
        <v>0.13750000000000001</v>
      </c>
      <c r="U1212" s="32">
        <f t="shared" ref="U1212" si="11864">AVERAGE(K1212,O1213)</f>
        <v>0.2555</v>
      </c>
      <c r="V1212" s="21">
        <f>Q1212*Q1213/'Advanced - Home'!$S$33</f>
        <v>99.645650704627229</v>
      </c>
      <c r="W1212" s="21">
        <f t="shared" ref="W1212" si="11865">AVERAGE(V1212:V1213)</f>
        <v>99.64357355191558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0.55700000000000005</v>
      </c>
      <c r="I1213" s="32">
        <f>VLOOKUP($C1213,'Four Factors - Home'!$B:$O,8,FALSE)</f>
        <v>0.28000000000000003</v>
      </c>
      <c r="J1213" s="32">
        <f>VLOOKUP($C1213,'Four Factors - Home'!$B:$O,9,FALSE)/100</f>
        <v>0.13</v>
      </c>
      <c r="K1213" s="32">
        <f>VLOOKUP($C1213,'Four Factors - Home'!$B:$O,10,FALSE)/100</f>
        <v>0.23399999999999999</v>
      </c>
      <c r="L1213" s="32">
        <f>VLOOKUP($C1213,'Four Factors - Home'!$B:$O,11,FALSE)/100</f>
        <v>0.496</v>
      </c>
      <c r="M1213" s="32">
        <f>VLOOKUP($C1213,'Four Factors - Home'!$B:$O,12,FALSE)</f>
        <v>0.21</v>
      </c>
      <c r="N1213" s="32">
        <f>VLOOKUP($C1213,'Four Factors - Home'!$B:$O,13,FALSE)/100</f>
        <v>0.126</v>
      </c>
      <c r="O1213" s="32">
        <f>VLOOKUP($C1213,'Four Factors - Home'!$B:$O,14,FALSE)/100</f>
        <v>0.23600000000000002</v>
      </c>
      <c r="P1213" s="21">
        <f>VLOOKUP($C1213,'Advanced - Home'!B:T,18,FALSE)</f>
        <v>98.5</v>
      </c>
      <c r="Q1213" s="21">
        <f>(P1213+'Advanced - Home'!$S$33)/2</f>
        <v>98.637845567206853</v>
      </c>
      <c r="R1213" s="32">
        <f t="shared" ref="R1213" si="11873">AVERAGE(H1213,L1212)</f>
        <v>0.54</v>
      </c>
      <c r="S1213" s="32">
        <f t="shared" ref="S1213" si="11874">AVERAGE(I1213,M1212)</f>
        <v>0.29000000000000004</v>
      </c>
      <c r="T1213" s="32">
        <f t="shared" ref="T1213" si="11875">AVERAGE(J1213,N1212)</f>
        <v>0.13400000000000001</v>
      </c>
      <c r="U1213" s="32">
        <f t="shared" ref="U1213" si="11876">AVERAGE(K1213,O1212)</f>
        <v>0.22</v>
      </c>
      <c r="V1213" s="21">
        <f>Q1213*Q1212/'Advanced - Road'!$S$33</f>
        <v>99.641496399203945</v>
      </c>
      <c r="W1213" s="21">
        <f t="shared" ref="W1213" si="11877">W1212</f>
        <v>99.64357355191558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0.48200000000000004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0.27500000000000002</v>
      </c>
      <c r="L1214" s="31">
        <f>VLOOKUP($C1214,'Four Factors - Road'!$B:$O,11,FALSE)/100</f>
        <v>0.52300000000000002</v>
      </c>
      <c r="M1214" s="31">
        <f>VLOOKUP($C1214,'Four Factors - Road'!$B:$O,12,FALSE)</f>
        <v>0.3</v>
      </c>
      <c r="N1214" s="31">
        <f>VLOOKUP($C1214,'Four Factors - Road'!$B:$O,13,FALSE)/100</f>
        <v>0.13800000000000001</v>
      </c>
      <c r="O1214" s="31">
        <f>VLOOKUP($C1214,'Four Factors - Road'!$B:$O,14,FALSE)/100</f>
        <v>0.20600000000000002</v>
      </c>
      <c r="P1214" s="17">
        <f>VLOOKUP($C1214,'Advanced - Road'!B:T,18,FALSE)</f>
        <v>100.79</v>
      </c>
      <c r="Q1214" s="17">
        <f>(P1214+'Advanced - Road'!$S$33)/2</f>
        <v>99.784904671115356</v>
      </c>
      <c r="R1214" s="31">
        <f t="shared" ref="R1214" si="11881">AVERAGE(H1214,L1215)</f>
        <v>0.49250000000000005</v>
      </c>
      <c r="S1214" s="31">
        <f t="shared" ref="S1214" si="11882">AVERAGE(I1214,M1215)</f>
        <v>0.28649999999999998</v>
      </c>
      <c r="T1214" s="31">
        <f t="shared" ref="T1214" si="11883">AVERAGE(J1214,N1215)</f>
        <v>0.153</v>
      </c>
      <c r="U1214" s="31">
        <f t="shared" ref="U1214" si="11884">AVERAGE(K1214,O1215)</f>
        <v>0.248</v>
      </c>
      <c r="V1214" s="17">
        <f>Q1214*Q1215/'Advanced - Home'!$S$33</f>
        <v>97.37266194664943</v>
      </c>
      <c r="W1214" s="17">
        <f t="shared" ref="W1214" si="11885">AVERAGE(V1214:V1215)</f>
        <v>97.370632175280875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103</v>
      </c>
      <c r="Z1214" s="19">
        <f t="shared" ref="Z1214" si="11886">Y1215-Y1214</f>
        <v>3</v>
      </c>
      <c r="AA1214" s="19">
        <f t="shared" ref="AA1214" si="11887">Y1214+Y1215</f>
        <v>209</v>
      </c>
      <c r="AB1214" s="4">
        <f t="shared" ref="AB1214" si="11888">D1214-Z1214</f>
        <v>-3</v>
      </c>
      <c r="AC1214" s="4">
        <f t="shared" ref="AC1214" si="11889">AA1214-E1214</f>
        <v>209</v>
      </c>
      <c r="AD1214" s="4">
        <f t="shared" si="11569"/>
        <v>103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0.51500000000000001</v>
      </c>
      <c r="I1215" s="31">
        <f>VLOOKUP($C1215,'Four Factors - Home'!$B:$O,8,FALSE)</f>
        <v>0.255</v>
      </c>
      <c r="J1215" s="31">
        <f>VLOOKUP($C1215,'Four Factors - Home'!$B:$O,9,FALSE)/100</f>
        <v>0.129</v>
      </c>
      <c r="K1215" s="31">
        <f>VLOOKUP($C1215,'Four Factors - Home'!$B:$O,10,FALSE)/100</f>
        <v>0.188</v>
      </c>
      <c r="L1215" s="31">
        <f>VLOOKUP($C1215,'Four Factors - Home'!$B:$O,11,FALSE)/100</f>
        <v>0.503</v>
      </c>
      <c r="M1215" s="31">
        <f>VLOOKUP($C1215,'Four Factors - Home'!$B:$O,12,FALSE)</f>
        <v>0.27500000000000002</v>
      </c>
      <c r="N1215" s="31">
        <f>VLOOKUP($C1215,'Four Factors - Home'!$B:$O,13,FALSE)/100</f>
        <v>0.157</v>
      </c>
      <c r="O1215" s="31">
        <f>VLOOKUP($C1215,'Four Factors - Home'!$B:$O,14,FALSE)/100</f>
        <v>0.221</v>
      </c>
      <c r="P1215" s="17">
        <f>VLOOKUP($C1215,'Advanced - Home'!B:T,18,FALSE)</f>
        <v>94</v>
      </c>
      <c r="Q1215" s="17">
        <f>(P1215+'Advanced - Home'!$S$33)/2</f>
        <v>96.387845567206853</v>
      </c>
      <c r="R1215" s="31">
        <f t="shared" ref="R1215" si="11893">AVERAGE(H1215,L1214)</f>
        <v>0.51900000000000002</v>
      </c>
      <c r="S1215" s="31">
        <f t="shared" ref="S1215" si="11894">AVERAGE(I1215,M1214)</f>
        <v>0.27749999999999997</v>
      </c>
      <c r="T1215" s="31">
        <f t="shared" ref="T1215" si="11895">AVERAGE(J1215,N1214)</f>
        <v>0.13350000000000001</v>
      </c>
      <c r="U1215" s="31">
        <f t="shared" ref="U1215" si="11896">AVERAGE(K1215,O1214)</f>
        <v>0.19700000000000001</v>
      </c>
      <c r="V1215" s="17">
        <f>Q1215*Q1214/'Advanced - Road'!$S$33</f>
        <v>97.36860240391232</v>
      </c>
      <c r="W1215" s="17">
        <f t="shared" ref="W1215" si="11897">W1214</f>
        <v>97.370632175280875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-3</v>
      </c>
      <c r="AA1215" s="19">
        <f t="shared" ref="AA1215" si="11899">AA1214</f>
        <v>209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0.48200000000000004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0.27500000000000002</v>
      </c>
      <c r="L1216" s="32">
        <f>VLOOKUP($C1216,'Four Factors - Road'!$B:$O,11,FALSE)/100</f>
        <v>0.52300000000000002</v>
      </c>
      <c r="M1216" s="32">
        <f>VLOOKUP($C1216,'Four Factors - Road'!$B:$O,12,FALSE)</f>
        <v>0.3</v>
      </c>
      <c r="N1216" s="32">
        <f>VLOOKUP($C1216,'Four Factors - Road'!$B:$O,13,FALSE)/100</f>
        <v>0.13800000000000001</v>
      </c>
      <c r="O1216" s="32">
        <f>VLOOKUP($C1216,'Four Factors - Road'!$B:$O,14,FALSE)/100</f>
        <v>0.20600000000000002</v>
      </c>
      <c r="P1216" s="21">
        <f>VLOOKUP($C1216,'Advanced - Road'!B:T,18,FALSE)</f>
        <v>100.79</v>
      </c>
      <c r="Q1216" s="21">
        <f>(P1216+'Advanced - Road'!$S$33)/2</f>
        <v>99.784904671115356</v>
      </c>
      <c r="R1216" s="32">
        <f t="shared" ref="R1216" si="11901">AVERAGE(H1216,L1217)</f>
        <v>0.50700000000000001</v>
      </c>
      <c r="S1216" s="32">
        <f t="shared" ref="S1216" si="11902">AVERAGE(I1216,M1217)</f>
        <v>0.27649999999999997</v>
      </c>
      <c r="T1216" s="32">
        <f t="shared" ref="T1216" si="11903">AVERAGE(J1216,N1217)</f>
        <v>0.13350000000000001</v>
      </c>
      <c r="U1216" s="32">
        <f t="shared" ref="U1216" si="11904">AVERAGE(K1216,O1217)</f>
        <v>0.24300000000000002</v>
      </c>
      <c r="V1216" s="21">
        <f>Q1216*Q1217/'Advanced - Home'!$S$33</f>
        <v>100.45382448524157</v>
      </c>
      <c r="W1216" s="21">
        <f t="shared" ref="W1216" si="11905">AVERAGE(V1216:V1217)</f>
        <v>100.45173048583017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110</v>
      </c>
      <c r="Z1216" s="23">
        <f t="shared" ref="Z1216" si="11906">Y1217-Y1216</f>
        <v>3</v>
      </c>
      <c r="AA1216" s="23">
        <f t="shared" ref="AA1216" si="11907">Y1216+Y1217</f>
        <v>223</v>
      </c>
      <c r="AB1216" s="22">
        <f t="shared" ref="AB1216" si="11908">D1216-Z1216</f>
        <v>-3</v>
      </c>
      <c r="AC1216" s="22">
        <f t="shared" ref="AC1216" si="11909">AA1216-E1216</f>
        <v>223</v>
      </c>
      <c r="AD1216" s="22">
        <f t="shared" si="11569"/>
        <v>110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0.54500000000000004</v>
      </c>
      <c r="I1217" s="32">
        <f>VLOOKUP($C1217,'Four Factors - Home'!$B:$O,8,FALSE)</f>
        <v>0.28699999999999998</v>
      </c>
      <c r="J1217" s="32">
        <f>VLOOKUP($C1217,'Four Factors - Home'!$B:$O,9,FALSE)/100</f>
        <v>0.14599999999999999</v>
      </c>
      <c r="K1217" s="32">
        <f>VLOOKUP($C1217,'Four Factors - Home'!$B:$O,10,FALSE)/100</f>
        <v>0.27399999999999997</v>
      </c>
      <c r="L1217" s="32">
        <f>VLOOKUP($C1217,'Four Factors - Home'!$B:$O,11,FALSE)/100</f>
        <v>0.53200000000000003</v>
      </c>
      <c r="M1217" s="32">
        <f>VLOOKUP($C1217,'Four Factors - Home'!$B:$O,12,FALSE)</f>
        <v>0.255</v>
      </c>
      <c r="N1217" s="32">
        <f>VLOOKUP($C1217,'Four Factors - Home'!$B:$O,13,FALSE)/100</f>
        <v>0.11800000000000001</v>
      </c>
      <c r="O1217" s="32">
        <f>VLOOKUP($C1217,'Four Factors - Home'!$B:$O,14,FALSE)/100</f>
        <v>0.21100000000000002</v>
      </c>
      <c r="P1217" s="21">
        <f>VLOOKUP($C1217,'Advanced - Home'!B:T,18,FALSE)</f>
        <v>100.1</v>
      </c>
      <c r="Q1217" s="21">
        <f>(P1217+'Advanced - Home'!$S$33)/2</f>
        <v>99.437845567206864</v>
      </c>
      <c r="R1217" s="32">
        <f t="shared" ref="R1217" si="11913">AVERAGE(H1217,L1216)</f>
        <v>0.53400000000000003</v>
      </c>
      <c r="S1217" s="32">
        <f t="shared" ref="S1217" si="11914">AVERAGE(I1217,M1216)</f>
        <v>0.29349999999999998</v>
      </c>
      <c r="T1217" s="32">
        <f t="shared" ref="T1217" si="11915">AVERAGE(J1217,N1216)</f>
        <v>0.14200000000000002</v>
      </c>
      <c r="U1217" s="32">
        <f t="shared" ref="U1217" si="11916">AVERAGE(K1217,O1216)</f>
        <v>0.24</v>
      </c>
      <c r="V1217" s="21">
        <f>Q1217*Q1216/'Advanced - Road'!$S$33</f>
        <v>100.44963648641877</v>
      </c>
      <c r="W1217" s="21">
        <f t="shared" ref="W1217" si="11917">W1216</f>
        <v>100.45173048583017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-3</v>
      </c>
      <c r="AA1217" s="23">
        <f t="shared" ref="AA1217" si="11919">AA1216</f>
        <v>223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0.48200000000000004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0.27500000000000002</v>
      </c>
      <c r="L1218" s="31">
        <f>VLOOKUP($C1218,'Four Factors - Road'!$B:$O,11,FALSE)/100</f>
        <v>0.52300000000000002</v>
      </c>
      <c r="M1218" s="31">
        <f>VLOOKUP($C1218,'Four Factors - Road'!$B:$O,12,FALSE)</f>
        <v>0.3</v>
      </c>
      <c r="N1218" s="31">
        <f>VLOOKUP($C1218,'Four Factors - Road'!$B:$O,13,FALSE)/100</f>
        <v>0.13800000000000001</v>
      </c>
      <c r="O1218" s="31">
        <f>VLOOKUP($C1218,'Four Factors - Road'!$B:$O,14,FALSE)/100</f>
        <v>0.20600000000000002</v>
      </c>
      <c r="P1218" s="17">
        <f>VLOOKUP($C1218,'Advanced - Road'!B:T,18,FALSE)</f>
        <v>100.79</v>
      </c>
      <c r="Q1218" s="17">
        <f>(P1218+'Advanced - Road'!$S$33)/2</f>
        <v>99.784904671115356</v>
      </c>
      <c r="R1218" s="31">
        <f t="shared" ref="R1218" si="11921">AVERAGE(H1218,L1219)</f>
        <v>0.48550000000000004</v>
      </c>
      <c r="S1218" s="31">
        <f t="shared" ref="S1218" si="11922">AVERAGE(I1218,M1219)</f>
        <v>0.28200000000000003</v>
      </c>
      <c r="T1218" s="31">
        <f t="shared" ref="T1218" si="11923">AVERAGE(J1218,N1219)</f>
        <v>0.14250000000000002</v>
      </c>
      <c r="U1218" s="31">
        <f t="shared" ref="U1218" si="11924">AVERAGE(K1218,O1219)</f>
        <v>0.23150000000000001</v>
      </c>
      <c r="V1218" s="17">
        <f>Q1218*Q1219/'Advanced - Home'!$S$33</f>
        <v>99.38804531205642</v>
      </c>
      <c r="W1218" s="17">
        <f t="shared" ref="W1218" si="11925">AVERAGE(V1218:V1219)</f>
        <v>99.385973529230327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</v>
      </c>
      <c r="I1219" s="31">
        <f>VLOOKUP($C1219,'Four Factors - Home'!$B:$O,8,FALSE)</f>
        <v>0.22600000000000001</v>
      </c>
      <c r="J1219" s="31">
        <f>VLOOKUP($C1219,'Four Factors - Home'!$B:$O,9,FALSE)/100</f>
        <v>0.12</v>
      </c>
      <c r="K1219" s="31">
        <f>VLOOKUP($C1219,'Four Factors - Home'!$B:$O,10,FALSE)/100</f>
        <v>0.24100000000000002</v>
      </c>
      <c r="L1219" s="31">
        <f>VLOOKUP($C1219,'Four Factors - Home'!$B:$O,11,FALSE)/100</f>
        <v>0.48899999999999999</v>
      </c>
      <c r="M1219" s="31">
        <f>VLOOKUP($C1219,'Four Factors - Home'!$B:$O,12,FALSE)</f>
        <v>0.26600000000000001</v>
      </c>
      <c r="N1219" s="31">
        <f>VLOOKUP($C1219,'Four Factors - Home'!$B:$O,13,FALSE)/100</f>
        <v>0.13600000000000001</v>
      </c>
      <c r="O1219" s="31">
        <f>VLOOKUP($C1219,'Four Factors - Home'!$B:$O,14,FALSE)/100</f>
        <v>0.188</v>
      </c>
      <c r="P1219" s="17">
        <f>VLOOKUP($C1219,'Advanced - Home'!B:T,18,FALSE)</f>
        <v>97.99</v>
      </c>
      <c r="Q1219" s="17">
        <f>(P1219+'Advanced - Home'!$S$33)/2</f>
        <v>98.382845567206857</v>
      </c>
      <c r="R1219" s="31">
        <f t="shared" ref="R1219" si="11933">AVERAGE(H1219,L1218)</f>
        <v>0.51150000000000007</v>
      </c>
      <c r="S1219" s="31">
        <f t="shared" ref="S1219" si="11934">AVERAGE(I1219,M1218)</f>
        <v>0.26300000000000001</v>
      </c>
      <c r="T1219" s="31">
        <f t="shared" ref="T1219" si="11935">AVERAGE(J1219,N1218)</f>
        <v>0.129</v>
      </c>
      <c r="U1219" s="31">
        <f t="shared" ref="U1219" si="11936">AVERAGE(K1219,O1218)</f>
        <v>0.22350000000000003</v>
      </c>
      <c r="V1219" s="17">
        <f>Q1219*Q1218/'Advanced - Road'!$S$33</f>
        <v>99.383901746404234</v>
      </c>
      <c r="W1219" s="17">
        <f t="shared" ref="W1219" si="11937">W1218</f>
        <v>99.385973529230327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0.48200000000000004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0.27500000000000002</v>
      </c>
      <c r="L1220" s="32">
        <f>VLOOKUP($C1220,'Four Factors - Road'!$B:$O,11,FALSE)/100</f>
        <v>0.52300000000000002</v>
      </c>
      <c r="M1220" s="32">
        <f>VLOOKUP($C1220,'Four Factors - Road'!$B:$O,12,FALSE)</f>
        <v>0.3</v>
      </c>
      <c r="N1220" s="32">
        <f>VLOOKUP($C1220,'Four Factors - Road'!$B:$O,13,FALSE)/100</f>
        <v>0.13800000000000001</v>
      </c>
      <c r="O1220" s="32">
        <f>VLOOKUP($C1220,'Four Factors - Road'!$B:$O,14,FALSE)/100</f>
        <v>0.20600000000000002</v>
      </c>
      <c r="P1220" s="21">
        <f>VLOOKUP($C1220,'Advanced - Road'!B:T,18,FALSE)</f>
        <v>100.79</v>
      </c>
      <c r="Q1220" s="21">
        <f>(P1220+'Advanced - Road'!$S$33)/2</f>
        <v>99.784904671115356</v>
      </c>
      <c r="R1220" s="32">
        <f t="shared" ref="R1220" si="11941">AVERAGE(H1220,L1221)</f>
        <v>0.47850000000000004</v>
      </c>
      <c r="S1220" s="32">
        <f t="shared" ref="S1220" si="11942">AVERAGE(I1220,M1221)</f>
        <v>0.27449999999999997</v>
      </c>
      <c r="T1220" s="32">
        <f t="shared" ref="T1220" si="11943">AVERAGE(J1220,N1221)</f>
        <v>0.14699999999999999</v>
      </c>
      <c r="U1220" s="32">
        <f t="shared" ref="U1220" si="11944">AVERAGE(K1220,O1221)</f>
        <v>0.25650000000000001</v>
      </c>
      <c r="V1220" s="21">
        <f>Q1220*Q1221/'Advanced - Home'!$S$33</f>
        <v>101.66608515616305</v>
      </c>
      <c r="W1220" s="21">
        <f t="shared" ref="W1220" si="11945">AVERAGE(V1220:V1221)</f>
        <v>101.66396588670202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0.58599999999999997</v>
      </c>
      <c r="I1221" s="32">
        <f>VLOOKUP($C1221,'Four Factors - Home'!$B:$O,8,FALSE)</f>
        <v>0.255</v>
      </c>
      <c r="J1221" s="32">
        <f>VLOOKUP($C1221,'Four Factors - Home'!$B:$O,9,FALSE)/100</f>
        <v>0.14300000000000002</v>
      </c>
      <c r="K1221" s="32">
        <f>VLOOKUP($C1221,'Four Factors - Home'!$B:$O,10,FALSE)/100</f>
        <v>0.22600000000000001</v>
      </c>
      <c r="L1221" s="32">
        <f>VLOOKUP($C1221,'Four Factors - Home'!$B:$O,11,FALSE)/100</f>
        <v>0.47499999999999998</v>
      </c>
      <c r="M1221" s="32">
        <f>VLOOKUP($C1221,'Four Factors - Home'!$B:$O,12,FALSE)</f>
        <v>0.251</v>
      </c>
      <c r="N1221" s="32">
        <f>VLOOKUP($C1221,'Four Factors - Home'!$B:$O,13,FALSE)/100</f>
        <v>0.14499999999999999</v>
      </c>
      <c r="O1221" s="32">
        <f>VLOOKUP($C1221,'Four Factors - Home'!$B:$O,14,FALSE)/100</f>
        <v>0.23800000000000002</v>
      </c>
      <c r="P1221" s="21">
        <f>VLOOKUP($C1221,'Advanced - Home'!B:T,18,FALSE)</f>
        <v>102.5</v>
      </c>
      <c r="Q1221" s="21">
        <f>(P1221+'Advanced - Home'!$S$33)/2</f>
        <v>100.63784556720685</v>
      </c>
      <c r="R1221" s="32">
        <f t="shared" ref="R1221" si="11953">AVERAGE(H1221,L1220)</f>
        <v>0.55449999999999999</v>
      </c>
      <c r="S1221" s="32">
        <f t="shared" ref="S1221" si="11954">AVERAGE(I1221,M1220)</f>
        <v>0.27749999999999997</v>
      </c>
      <c r="T1221" s="32">
        <f t="shared" ref="T1221" si="11955">AVERAGE(J1221,N1220)</f>
        <v>0.14050000000000001</v>
      </c>
      <c r="U1221" s="32">
        <f t="shared" ref="U1221" si="11956">AVERAGE(K1221,O1220)</f>
        <v>0.21600000000000003</v>
      </c>
      <c r="V1221" s="21">
        <f>Q1221*Q1220/'Advanced - Road'!$S$33</f>
        <v>101.66184661724097</v>
      </c>
      <c r="W1221" s="21">
        <f t="shared" ref="W1221" si="11957">W1220</f>
        <v>101.66396588670202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0.48200000000000004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0.27500000000000002</v>
      </c>
      <c r="L1222" s="31">
        <f>VLOOKUP($C1222,'Four Factors - Road'!$B:$O,11,FALSE)/100</f>
        <v>0.52300000000000002</v>
      </c>
      <c r="M1222" s="31">
        <f>VLOOKUP($C1222,'Four Factors - Road'!$B:$O,12,FALSE)</f>
        <v>0.3</v>
      </c>
      <c r="N1222" s="31">
        <f>VLOOKUP($C1222,'Four Factors - Road'!$B:$O,13,FALSE)/100</f>
        <v>0.13800000000000001</v>
      </c>
      <c r="O1222" s="31">
        <f>VLOOKUP($C1222,'Four Factors - Road'!$B:$O,14,FALSE)/100</f>
        <v>0.20600000000000002</v>
      </c>
      <c r="P1222" s="17">
        <f>VLOOKUP($C1222,'Advanced - Road'!B:T,18,FALSE)</f>
        <v>100.79</v>
      </c>
      <c r="Q1222" s="17">
        <f>(P1222+'Advanced - Road'!$S$33)/2</f>
        <v>99.784904671115356</v>
      </c>
      <c r="R1222" s="31">
        <f t="shared" ref="R1222" si="11961">AVERAGE(H1222,L1223)</f>
        <v>0.49850000000000005</v>
      </c>
      <c r="S1222" s="31">
        <f t="shared" ref="S1222" si="11962">AVERAGE(I1222,M1223)</f>
        <v>0.26749999999999996</v>
      </c>
      <c r="T1222" s="31">
        <f t="shared" ref="T1222" si="11963">AVERAGE(J1222,N1223)</f>
        <v>0.151</v>
      </c>
      <c r="U1222" s="31">
        <f t="shared" ref="U1222" si="11964">AVERAGE(K1222,O1223)</f>
        <v>0.25850000000000001</v>
      </c>
      <c r="V1222" s="17">
        <f>Q1222*Q1223/'Advanced - Home'!$S$33</f>
        <v>101.65093189777654</v>
      </c>
      <c r="W1222" s="17">
        <f t="shared" ref="W1222" si="11965">AVERAGE(V1222:V1223)</f>
        <v>101.64881294419112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108</v>
      </c>
      <c r="Z1222" s="19">
        <f t="shared" ref="Z1222" si="11966">Y1223-Y1222</f>
        <v>7</v>
      </c>
      <c r="AA1222" s="19">
        <f t="shared" ref="AA1222" si="11967">Y1222+Y1223</f>
        <v>223</v>
      </c>
      <c r="AB1222" s="4">
        <f t="shared" ref="AB1222" si="11968">D1222-Z1222</f>
        <v>-7</v>
      </c>
      <c r="AC1222" s="4">
        <f t="shared" ref="AC1222" si="11969">AA1222-E1222</f>
        <v>223</v>
      </c>
      <c r="AD1222" s="4">
        <f t="shared" si="11569"/>
        <v>108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0.54700000000000004</v>
      </c>
      <c r="I1223" s="31">
        <f>VLOOKUP($C1223,'Four Factors - Home'!$B:$O,8,FALSE)</f>
        <v>0.316</v>
      </c>
      <c r="J1223" s="31">
        <f>VLOOKUP($C1223,'Four Factors - Home'!$B:$O,9,FALSE)/100</f>
        <v>0.13500000000000001</v>
      </c>
      <c r="K1223" s="31">
        <f>VLOOKUP($C1223,'Four Factors - Home'!$B:$O,10,FALSE)/100</f>
        <v>0.253</v>
      </c>
      <c r="L1223" s="31">
        <f>VLOOKUP($C1223,'Four Factors - Home'!$B:$O,11,FALSE)/100</f>
        <v>0.51500000000000001</v>
      </c>
      <c r="M1223" s="31">
        <f>VLOOKUP($C1223,'Four Factors - Home'!$B:$O,12,FALSE)</f>
        <v>0.23699999999999999</v>
      </c>
      <c r="N1223" s="31">
        <f>VLOOKUP($C1223,'Four Factors - Home'!$B:$O,13,FALSE)/100</f>
        <v>0.153</v>
      </c>
      <c r="O1223" s="31">
        <f>VLOOKUP($C1223,'Four Factors - Home'!$B:$O,14,FALSE)/100</f>
        <v>0.24199999999999999</v>
      </c>
      <c r="P1223" s="17">
        <f>VLOOKUP($C1223,'Advanced - Home'!B:T,18,FALSE)</f>
        <v>102.47</v>
      </c>
      <c r="Q1223" s="17">
        <f>(P1223+'Advanced - Home'!$S$33)/2</f>
        <v>100.62284556720687</v>
      </c>
      <c r="R1223" s="31">
        <f t="shared" ref="R1223" si="11973">AVERAGE(H1223,L1222)</f>
        <v>0.53500000000000003</v>
      </c>
      <c r="S1223" s="31">
        <f t="shared" ref="S1223" si="11974">AVERAGE(I1223,M1222)</f>
        <v>0.308</v>
      </c>
      <c r="T1223" s="31">
        <f t="shared" ref="T1223" si="11975">AVERAGE(J1223,N1222)</f>
        <v>0.13650000000000001</v>
      </c>
      <c r="U1223" s="31">
        <f t="shared" ref="U1223" si="11976">AVERAGE(K1223,O1222)</f>
        <v>0.22950000000000001</v>
      </c>
      <c r="V1223" s="17">
        <f>Q1223*Q1222/'Advanced - Road'!$S$33</f>
        <v>101.64669399060571</v>
      </c>
      <c r="W1223" s="17">
        <f t="shared" ref="W1223" si="11977">W1222</f>
        <v>101.64881294419112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-7</v>
      </c>
      <c r="AA1223" s="19">
        <f t="shared" ref="AA1223" si="11979">AA1222</f>
        <v>223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0.48200000000000004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0.27500000000000002</v>
      </c>
      <c r="L1224" s="32">
        <f>VLOOKUP($C1224,'Four Factors - Road'!$B:$O,11,FALSE)/100</f>
        <v>0.52300000000000002</v>
      </c>
      <c r="M1224" s="32">
        <f>VLOOKUP($C1224,'Four Factors - Road'!$B:$O,12,FALSE)</f>
        <v>0.3</v>
      </c>
      <c r="N1224" s="32">
        <f>VLOOKUP($C1224,'Four Factors - Road'!$B:$O,13,FALSE)/100</f>
        <v>0.13800000000000001</v>
      </c>
      <c r="O1224" s="32">
        <f>VLOOKUP($C1224,'Four Factors - Road'!$B:$O,14,FALSE)/100</f>
        <v>0.20600000000000002</v>
      </c>
      <c r="P1224" s="21">
        <f>VLOOKUP($C1224,'Advanced - Road'!B:T,18,FALSE)</f>
        <v>100.79</v>
      </c>
      <c r="Q1224" s="21">
        <f>(P1224+'Advanced - Road'!$S$33)/2</f>
        <v>99.784904671115356</v>
      </c>
      <c r="R1224" s="32">
        <f t="shared" ref="R1224" si="11981">AVERAGE(H1224,L1225)</f>
        <v>0.48750000000000004</v>
      </c>
      <c r="S1224" s="32">
        <f t="shared" ref="S1224" si="11982">AVERAGE(I1224,M1225)</f>
        <v>0.28500000000000003</v>
      </c>
      <c r="T1224" s="32">
        <f t="shared" ref="T1224" si="11983">AVERAGE(J1224,N1225)</f>
        <v>0.14749999999999999</v>
      </c>
      <c r="U1224" s="32">
        <f t="shared" ref="U1224" si="11984">AVERAGE(K1224,O1225)</f>
        <v>0.25700000000000001</v>
      </c>
      <c r="V1224" s="21">
        <f>Q1224*Q1225/'Advanced - Home'!$S$33</f>
        <v>99.438556173344821</v>
      </c>
      <c r="W1224" s="21">
        <f t="shared" ref="W1224" si="11985">AVERAGE(V1224:V1225)</f>
        <v>99.436483337599995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0.52500000000000002</v>
      </c>
      <c r="I1225" s="32">
        <f>VLOOKUP($C1225,'Four Factors - Home'!$B:$O,8,FALSE)</f>
        <v>0.251</v>
      </c>
      <c r="J1225" s="32">
        <f>VLOOKUP($C1225,'Four Factors - Home'!$B:$O,9,FALSE)/100</f>
        <v>0.129</v>
      </c>
      <c r="K1225" s="32">
        <f>VLOOKUP($C1225,'Four Factors - Home'!$B:$O,10,FALSE)/100</f>
        <v>0.19699999999999998</v>
      </c>
      <c r="L1225" s="32">
        <f>VLOOKUP($C1225,'Four Factors - Home'!$B:$O,11,FALSE)/100</f>
        <v>0.49299999999999999</v>
      </c>
      <c r="M1225" s="32">
        <f>VLOOKUP($C1225,'Four Factors - Home'!$B:$O,12,FALSE)</f>
        <v>0.27200000000000002</v>
      </c>
      <c r="N1225" s="32">
        <f>VLOOKUP($C1225,'Four Factors - Home'!$B:$O,13,FALSE)/100</f>
        <v>0.14599999999999999</v>
      </c>
      <c r="O1225" s="32">
        <f>VLOOKUP($C1225,'Four Factors - Home'!$B:$O,14,FALSE)/100</f>
        <v>0.23899999999999999</v>
      </c>
      <c r="P1225" s="21">
        <f>VLOOKUP($C1225,'Advanced - Home'!B:T,18,FALSE)</f>
        <v>98.09</v>
      </c>
      <c r="Q1225" s="21">
        <f>(P1225+'Advanced - Home'!$S$33)/2</f>
        <v>98.432845567206869</v>
      </c>
      <c r="R1225" s="32">
        <f t="shared" ref="R1225" si="11993">AVERAGE(H1225,L1224)</f>
        <v>0.52400000000000002</v>
      </c>
      <c r="S1225" s="32">
        <f t="shared" ref="S1225" si="11994">AVERAGE(I1225,M1224)</f>
        <v>0.27549999999999997</v>
      </c>
      <c r="T1225" s="32">
        <f t="shared" ref="T1225" si="11995">AVERAGE(J1225,N1224)</f>
        <v>0.13350000000000001</v>
      </c>
      <c r="U1225" s="32">
        <f t="shared" ref="U1225" si="11996">AVERAGE(K1225,O1224)</f>
        <v>0.20150000000000001</v>
      </c>
      <c r="V1225" s="21">
        <f>Q1225*Q1224/'Advanced - Road'!$S$33</f>
        <v>99.434410501855169</v>
      </c>
      <c r="W1225" s="21">
        <f t="shared" ref="W1225" si="11997">W1224</f>
        <v>99.436483337599995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0.48200000000000004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0.27500000000000002</v>
      </c>
      <c r="L1226" s="31">
        <f>VLOOKUP($C1226,'Four Factors - Road'!$B:$O,11,FALSE)/100</f>
        <v>0.52300000000000002</v>
      </c>
      <c r="M1226" s="31">
        <f>VLOOKUP($C1226,'Four Factors - Road'!$B:$O,12,FALSE)</f>
        <v>0.3</v>
      </c>
      <c r="N1226" s="31">
        <f>VLOOKUP($C1226,'Four Factors - Road'!$B:$O,13,FALSE)/100</f>
        <v>0.13800000000000001</v>
      </c>
      <c r="O1226" s="31">
        <f>VLOOKUP($C1226,'Four Factors - Road'!$B:$O,14,FALSE)/100</f>
        <v>0.20600000000000002</v>
      </c>
      <c r="P1226" s="17">
        <f>VLOOKUP($C1226,'Advanced - Road'!B:T,18,FALSE)</f>
        <v>100.79</v>
      </c>
      <c r="Q1226" s="17">
        <f>(P1226+'Advanced - Road'!$S$33)/2</f>
        <v>99.784904671115356</v>
      </c>
      <c r="R1226" s="31">
        <f t="shared" ref="R1226" si="12001">AVERAGE(H1226,L1227)</f>
        <v>0.48450000000000004</v>
      </c>
      <c r="S1226" s="31">
        <f t="shared" ref="S1226" si="12002">AVERAGE(I1226,M1227)</f>
        <v>0.28749999999999998</v>
      </c>
      <c r="T1226" s="31">
        <f t="shared" ref="T1226" si="12003">AVERAGE(J1226,N1227)</f>
        <v>0.14799999999999999</v>
      </c>
      <c r="U1226" s="31">
        <f t="shared" ref="U1226" si="12004">AVERAGE(K1226,O1227)</f>
        <v>0.255</v>
      </c>
      <c r="V1226" s="17">
        <f>Q1226*Q1227/'Advanced - Home'!$S$33</f>
        <v>99.579986584952323</v>
      </c>
      <c r="W1226" s="17">
        <f t="shared" ref="W1226" si="12005">AVERAGE(V1226:V1227)</f>
        <v>99.577910801035046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105</v>
      </c>
      <c r="Z1226" s="19">
        <f t="shared" ref="Z1226" si="12006">Y1227-Y1226</f>
        <v>6</v>
      </c>
      <c r="AA1226" s="19">
        <f t="shared" ref="AA1226" si="12007">Y1226+Y1227</f>
        <v>216</v>
      </c>
      <c r="AB1226" s="4">
        <f t="shared" ref="AB1226" si="12008">D1226-Z1226</f>
        <v>-6</v>
      </c>
      <c r="AC1226" s="4">
        <f t="shared" ref="AC1226" si="12009">AA1226-E1226</f>
        <v>216</v>
      </c>
      <c r="AD1226" s="4">
        <f t="shared" si="11569"/>
        <v>105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0.31</v>
      </c>
      <c r="J1227" s="31">
        <f>VLOOKUP($C1227,'Four Factors - Home'!$B:$O,9,FALSE)/100</f>
        <v>0.13600000000000001</v>
      </c>
      <c r="K1227" s="31">
        <f>VLOOKUP($C1227,'Four Factors - Home'!$B:$O,10,FALSE)/100</f>
        <v>0.21600000000000003</v>
      </c>
      <c r="L1227" s="31">
        <f>VLOOKUP($C1227,'Four Factors - Home'!$B:$O,11,FALSE)/100</f>
        <v>0.48700000000000004</v>
      </c>
      <c r="M1227" s="31">
        <f>VLOOKUP($C1227,'Four Factors - Home'!$B:$O,12,FALSE)</f>
        <v>0.27700000000000002</v>
      </c>
      <c r="N1227" s="31">
        <f>VLOOKUP($C1227,'Four Factors - Home'!$B:$O,13,FALSE)/100</f>
        <v>0.14699999999999999</v>
      </c>
      <c r="O1227" s="31">
        <f>VLOOKUP($C1227,'Four Factors - Home'!$B:$O,14,FALSE)/100</f>
        <v>0.23499999999999999</v>
      </c>
      <c r="P1227" s="17">
        <f>VLOOKUP($C1227,'Advanced - Home'!B:T,18,FALSE)</f>
        <v>98.37</v>
      </c>
      <c r="Q1227" s="17">
        <f>(P1227+'Advanced - Home'!$S$33)/2</f>
        <v>98.572845567206855</v>
      </c>
      <c r="R1227" s="31">
        <f t="shared" ref="R1227" si="12013">AVERAGE(H1227,L1226)</f>
        <v>0.53150000000000008</v>
      </c>
      <c r="S1227" s="31">
        <f t="shared" ref="S1227" si="12014">AVERAGE(I1227,M1226)</f>
        <v>0.30499999999999999</v>
      </c>
      <c r="T1227" s="31">
        <f t="shared" ref="T1227" si="12015">AVERAGE(J1227,N1226)</f>
        <v>0.13700000000000001</v>
      </c>
      <c r="U1227" s="31">
        <f t="shared" ref="U1227" si="12016">AVERAGE(K1227,O1226)</f>
        <v>0.21100000000000002</v>
      </c>
      <c r="V1227" s="17">
        <f>Q1227*Q1226/'Advanced - Road'!$S$33</f>
        <v>99.575835017117754</v>
      </c>
      <c r="W1227" s="17">
        <f t="shared" ref="W1227" si="12017">W1226</f>
        <v>99.577910801035046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111</v>
      </c>
      <c r="Z1227" s="19">
        <f t="shared" ref="Z1227" si="12018">-Z1226</f>
        <v>-6</v>
      </c>
      <c r="AA1227" s="19">
        <f t="shared" ref="AA1227" si="12019">AA1226</f>
        <v>216</v>
      </c>
      <c r="AB1227" s="4"/>
      <c r="AC1227" s="4"/>
      <c r="AD1227" s="4">
        <f t="shared" si="11569"/>
        <v>111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0.48200000000000004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0.27500000000000002</v>
      </c>
      <c r="L1228" s="32">
        <f>VLOOKUP($C1228,'Four Factors - Road'!$B:$O,11,FALSE)/100</f>
        <v>0.52300000000000002</v>
      </c>
      <c r="M1228" s="32">
        <f>VLOOKUP($C1228,'Four Factors - Road'!$B:$O,12,FALSE)</f>
        <v>0.3</v>
      </c>
      <c r="N1228" s="32">
        <f>VLOOKUP($C1228,'Four Factors - Road'!$B:$O,13,FALSE)/100</f>
        <v>0.13800000000000001</v>
      </c>
      <c r="O1228" s="32">
        <f>VLOOKUP($C1228,'Four Factors - Road'!$B:$O,14,FALSE)/100</f>
        <v>0.20600000000000002</v>
      </c>
      <c r="P1228" s="21">
        <f>VLOOKUP($C1228,'Advanced - Road'!B:T,18,FALSE)</f>
        <v>100.79</v>
      </c>
      <c r="Q1228" s="21">
        <f>(P1228+'Advanced - Road'!$S$33)/2</f>
        <v>99.784904671115356</v>
      </c>
      <c r="R1228" s="32">
        <f t="shared" ref="R1228" si="12021">AVERAGE(H1228,L1229)</f>
        <v>0.50850000000000006</v>
      </c>
      <c r="S1228" s="32">
        <f t="shared" ref="S1228" si="12022">AVERAGE(I1228,M1229)</f>
        <v>0.28749999999999998</v>
      </c>
      <c r="T1228" s="32">
        <f t="shared" ref="T1228" si="12023">AVERAGE(J1228,N1229)</f>
        <v>0.14600000000000002</v>
      </c>
      <c r="U1228" s="32">
        <f t="shared" ref="U1228" si="12024">AVERAGE(K1228,O1229)</f>
        <v>0.2535</v>
      </c>
      <c r="V1228" s="21">
        <f>Q1228*Q1229/'Advanced - Home'!$S$33</f>
        <v>100.61040815523559</v>
      </c>
      <c r="W1228" s="21">
        <f t="shared" ref="W1228" si="12025">AVERAGE(V1228:V1229)</f>
        <v>100.60831089177611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2</v>
      </c>
      <c r="AA1228" s="23">
        <f t="shared" ref="AA1228" si="12027">Y1228+Y1229</f>
        <v>220</v>
      </c>
      <c r="AB1228" s="22">
        <f t="shared" ref="AB1228" si="12028">D1228-Z1228</f>
        <v>-2</v>
      </c>
      <c r="AC1228" s="22">
        <f t="shared" ref="AC1228" si="12029">AA1228-E1228</f>
        <v>220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0.51800000000000002</v>
      </c>
      <c r="I1229" s="32">
        <f>VLOOKUP($C1229,'Four Factors - Home'!$B:$O,8,FALSE)</f>
        <v>0.26300000000000001</v>
      </c>
      <c r="J1229" s="32">
        <f>VLOOKUP($C1229,'Four Factors - Home'!$B:$O,9,FALSE)/100</f>
        <v>0.14499999999999999</v>
      </c>
      <c r="K1229" s="32">
        <f>VLOOKUP($C1229,'Four Factors - Home'!$B:$O,10,FALSE)/100</f>
        <v>0.26100000000000001</v>
      </c>
      <c r="L1229" s="32">
        <f>VLOOKUP($C1229,'Four Factors - Home'!$B:$O,11,FALSE)/100</f>
        <v>0.53500000000000003</v>
      </c>
      <c r="M1229" s="32">
        <f>VLOOKUP($C1229,'Four Factors - Home'!$B:$O,12,FALSE)</f>
        <v>0.27700000000000002</v>
      </c>
      <c r="N1229" s="32">
        <f>VLOOKUP($C1229,'Four Factors - Home'!$B:$O,13,FALSE)/100</f>
        <v>0.14300000000000002</v>
      </c>
      <c r="O1229" s="32">
        <f>VLOOKUP($C1229,'Four Factors - Home'!$B:$O,14,FALSE)/100</f>
        <v>0.23199999999999998</v>
      </c>
      <c r="P1229" s="21">
        <f>VLOOKUP($C1229,'Advanced - Home'!B:T,18,FALSE)</f>
        <v>100.41</v>
      </c>
      <c r="Q1229" s="21">
        <f>(P1229+'Advanced - Home'!$S$33)/2</f>
        <v>99.592845567206865</v>
      </c>
      <c r="R1229" s="32">
        <f t="shared" ref="R1229" si="12033">AVERAGE(H1229,L1228)</f>
        <v>0.52049999999999996</v>
      </c>
      <c r="S1229" s="32">
        <f t="shared" ref="S1229" si="12034">AVERAGE(I1229,M1228)</f>
        <v>0.28149999999999997</v>
      </c>
      <c r="T1229" s="32">
        <f t="shared" ref="T1229" si="12035">AVERAGE(J1229,N1228)</f>
        <v>0.14150000000000001</v>
      </c>
      <c r="U1229" s="32">
        <f t="shared" ref="U1229" si="12036">AVERAGE(K1229,O1228)</f>
        <v>0.23350000000000001</v>
      </c>
      <c r="V1229" s="21">
        <f>Q1229*Q1228/'Advanced - Road'!$S$33</f>
        <v>100.60621362831664</v>
      </c>
      <c r="W1229" s="21">
        <f t="shared" ref="W1229" si="12037">W1228</f>
        <v>100.60831089177611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111</v>
      </c>
      <c r="Z1229" s="23">
        <f t="shared" ref="Z1229" si="12038">-Z1228</f>
        <v>-2</v>
      </c>
      <c r="AA1229" s="23">
        <f t="shared" ref="AA1229" si="12039">AA1228</f>
        <v>220</v>
      </c>
      <c r="AB1229" s="22"/>
      <c r="AC1229" s="22"/>
      <c r="AD1229" s="22">
        <f t="shared" si="11569"/>
        <v>111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0.48200000000000004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0.27500000000000002</v>
      </c>
      <c r="L1230" s="31">
        <f>VLOOKUP($C1230,'Four Factors - Road'!$B:$O,11,FALSE)/100</f>
        <v>0.52300000000000002</v>
      </c>
      <c r="M1230" s="31">
        <f>VLOOKUP($C1230,'Four Factors - Road'!$B:$O,12,FALSE)</f>
        <v>0.3</v>
      </c>
      <c r="N1230" s="31">
        <f>VLOOKUP($C1230,'Four Factors - Road'!$B:$O,13,FALSE)/100</f>
        <v>0.13800000000000001</v>
      </c>
      <c r="O1230" s="31">
        <f>VLOOKUP($C1230,'Four Factors - Road'!$B:$O,14,FALSE)/100</f>
        <v>0.20600000000000002</v>
      </c>
      <c r="P1230" s="17">
        <f>VLOOKUP($C1230,'Advanced - Road'!B:T,18,FALSE)</f>
        <v>100.79</v>
      </c>
      <c r="Q1230" s="17">
        <f>(P1230+'Advanced - Road'!$S$33)/2</f>
        <v>99.784904671115356</v>
      </c>
      <c r="R1230" s="31">
        <f t="shared" ref="R1230" si="12041">AVERAGE(H1230,L1231)</f>
        <v>0.48650000000000004</v>
      </c>
      <c r="S1230" s="31">
        <f t="shared" ref="S1230" si="12042">AVERAGE(I1230,M1231)</f>
        <v>0.32599999999999996</v>
      </c>
      <c r="T1230" s="31">
        <f t="shared" ref="T1230" si="12043">AVERAGE(J1230,N1231)</f>
        <v>0.1515</v>
      </c>
      <c r="U1230" s="31">
        <f t="shared" ref="U1230" si="12044">AVERAGE(K1230,O1231)</f>
        <v>0.24349999999999999</v>
      </c>
      <c r="V1230" s="17">
        <f>Q1230*Q1231/'Advanced - Home'!$S$33</f>
        <v>98.256602019196364</v>
      </c>
      <c r="W1230" s="17">
        <f t="shared" ref="W1230" si="12045">AVERAGE(V1230:V1231)</f>
        <v>98.254553821749937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104</v>
      </c>
      <c r="Z1230" s="19">
        <f t="shared" ref="Z1230" si="12046">Y1231-Y1230</f>
        <v>2</v>
      </c>
      <c r="AA1230" s="19">
        <f t="shared" ref="AA1230" si="12047">Y1230+Y1231</f>
        <v>210</v>
      </c>
      <c r="AB1230" s="4">
        <f t="shared" ref="AB1230" si="12048">D1230-Z1230</f>
        <v>-2</v>
      </c>
      <c r="AC1230" s="4">
        <f t="shared" ref="AC1230" si="12049">AA1230-E1230</f>
        <v>210</v>
      </c>
      <c r="AD1230" s="4">
        <f t="shared" si="11569"/>
        <v>104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0.47299999999999998</v>
      </c>
      <c r="I1231" s="31">
        <f>VLOOKUP($C1231,'Four Factors - Home'!$B:$O,8,FALSE)</f>
        <v>0.30299999999999999</v>
      </c>
      <c r="J1231" s="31">
        <f>VLOOKUP($C1231,'Four Factors - Home'!$B:$O,9,FALSE)/100</f>
        <v>0.14000000000000001</v>
      </c>
      <c r="K1231" s="31">
        <f>VLOOKUP($C1231,'Four Factors - Home'!$B:$O,10,FALSE)/100</f>
        <v>0.26500000000000001</v>
      </c>
      <c r="L1231" s="31">
        <f>VLOOKUP($C1231,'Four Factors - Home'!$B:$O,11,FALSE)/100</f>
        <v>0.49099999999999999</v>
      </c>
      <c r="M1231" s="31">
        <f>VLOOKUP($C1231,'Four Factors - Home'!$B:$O,12,FALSE)</f>
        <v>0.35399999999999998</v>
      </c>
      <c r="N1231" s="31">
        <f>VLOOKUP($C1231,'Four Factors - Home'!$B:$O,13,FALSE)/100</f>
        <v>0.154</v>
      </c>
      <c r="O1231" s="31">
        <f>VLOOKUP($C1231,'Four Factors - Home'!$B:$O,14,FALSE)/100</f>
        <v>0.21199999999999999</v>
      </c>
      <c r="P1231" s="17">
        <f>VLOOKUP($C1231,'Advanced - Home'!B:T,18,FALSE)</f>
        <v>95.75</v>
      </c>
      <c r="Q1231" s="17">
        <f>(P1231+'Advanced - Home'!$S$33)/2</f>
        <v>97.262845567206853</v>
      </c>
      <c r="R1231" s="31">
        <f t="shared" ref="R1231" si="12053">AVERAGE(H1231,L1230)</f>
        <v>0.498</v>
      </c>
      <c r="S1231" s="31">
        <f t="shared" ref="S1231" si="12054">AVERAGE(I1231,M1230)</f>
        <v>0.30149999999999999</v>
      </c>
      <c r="T1231" s="31">
        <f t="shared" ref="T1231" si="12055">AVERAGE(J1231,N1230)</f>
        <v>0.13900000000000001</v>
      </c>
      <c r="U1231" s="31">
        <f t="shared" ref="U1231" si="12056">AVERAGE(K1231,O1230)</f>
        <v>0.23550000000000001</v>
      </c>
      <c r="V1231" s="17">
        <f>Q1231*Q1230/'Advanced - Road'!$S$33</f>
        <v>98.25250562430351</v>
      </c>
      <c r="W1231" s="17">
        <f t="shared" ref="W1231" si="12057">W1230</f>
        <v>98.254553821749937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-2</v>
      </c>
      <c r="AA1231" s="19">
        <f t="shared" ref="AA1231" si="12059">AA1230</f>
        <v>210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0.48200000000000004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0.27500000000000002</v>
      </c>
      <c r="L1232" s="32">
        <f>VLOOKUP($C1232,'Four Factors - Road'!$B:$O,11,FALSE)/100</f>
        <v>0.52300000000000002</v>
      </c>
      <c r="M1232" s="32">
        <f>VLOOKUP($C1232,'Four Factors - Road'!$B:$O,12,FALSE)</f>
        <v>0.3</v>
      </c>
      <c r="N1232" s="32">
        <f>VLOOKUP($C1232,'Four Factors - Road'!$B:$O,13,FALSE)/100</f>
        <v>0.13800000000000001</v>
      </c>
      <c r="O1232" s="32">
        <f>VLOOKUP($C1232,'Four Factors - Road'!$B:$O,14,FALSE)/100</f>
        <v>0.20600000000000002</v>
      </c>
      <c r="P1232" s="21">
        <f>VLOOKUP($C1232,'Advanced - Road'!B:T,18,FALSE)</f>
        <v>100.79</v>
      </c>
      <c r="Q1232" s="21">
        <f>(P1232+'Advanced - Road'!$S$33)/2</f>
        <v>99.784904671115356</v>
      </c>
      <c r="R1232" s="32">
        <f t="shared" ref="R1232" si="12061">AVERAGE(H1232,L1233)</f>
        <v>0.48650000000000004</v>
      </c>
      <c r="S1232" s="32">
        <f t="shared" ref="S1232" si="12062">AVERAGE(I1232,M1233)</f>
        <v>0.28149999999999997</v>
      </c>
      <c r="T1232" s="32">
        <f t="shared" ref="T1232" si="12063">AVERAGE(J1232,N1233)</f>
        <v>0.14150000000000001</v>
      </c>
      <c r="U1232" s="32">
        <f t="shared" ref="U1232" si="12064">AVERAGE(K1232,O1233)</f>
        <v>0.2505</v>
      </c>
      <c r="V1232" s="21">
        <f>Q1232*Q1233/'Advanced - Home'!$S$33</f>
        <v>99.382994225927575</v>
      </c>
      <c r="W1232" s="21">
        <f t="shared" ref="W1232" si="12065">AVERAGE(V1232:V1233)</f>
        <v>99.380922548393357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0.53700000000000003</v>
      </c>
      <c r="I1233" s="32">
        <f>VLOOKUP($C1233,'Four Factors - Home'!$B:$O,8,FALSE)</f>
        <v>0.27100000000000002</v>
      </c>
      <c r="J1233" s="32">
        <f>VLOOKUP($C1233,'Four Factors - Home'!$B:$O,9,FALSE)/100</f>
        <v>0.13800000000000001</v>
      </c>
      <c r="K1233" s="32">
        <f>VLOOKUP($C1233,'Four Factors - Home'!$B:$O,10,FALSE)/100</f>
        <v>0.22699999999999998</v>
      </c>
      <c r="L1233" s="32">
        <f>VLOOKUP($C1233,'Four Factors - Home'!$B:$O,11,FALSE)/100</f>
        <v>0.49099999999999999</v>
      </c>
      <c r="M1233" s="32">
        <f>VLOOKUP($C1233,'Four Factors - Home'!$B:$O,12,FALSE)</f>
        <v>0.26500000000000001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0.22600000000000001</v>
      </c>
      <c r="P1233" s="21">
        <f>VLOOKUP($C1233,'Advanced - Home'!B:T,18,FALSE)</f>
        <v>97.98</v>
      </c>
      <c r="Q1233" s="21">
        <f>(P1233+'Advanced - Home'!$S$33)/2</f>
        <v>98.377845567206862</v>
      </c>
      <c r="R1233" s="32">
        <f t="shared" ref="R1233" si="12073">AVERAGE(H1233,L1232)</f>
        <v>0.53</v>
      </c>
      <c r="S1233" s="32">
        <f t="shared" ref="S1233" si="12074">AVERAGE(I1233,M1232)</f>
        <v>0.28549999999999998</v>
      </c>
      <c r="T1233" s="32">
        <f t="shared" ref="T1233" si="12075">AVERAGE(J1233,N1232)</f>
        <v>0.13800000000000001</v>
      </c>
      <c r="U1233" s="32">
        <f t="shared" ref="U1233" si="12076">AVERAGE(K1233,O1232)</f>
        <v>0.2165</v>
      </c>
      <c r="V1233" s="21">
        <f>Q1233*Q1232/'Advanced - Road'!$S$33</f>
        <v>99.378850870859139</v>
      </c>
      <c r="W1233" s="21">
        <f t="shared" ref="W1233" si="12077">W1232</f>
        <v>99.380922548393357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0.48200000000000004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0.27500000000000002</v>
      </c>
      <c r="L1234" s="31">
        <f>VLOOKUP($C1234,'Four Factors - Road'!$B:$O,11,FALSE)/100</f>
        <v>0.52300000000000002</v>
      </c>
      <c r="M1234" s="31">
        <f>VLOOKUP($C1234,'Four Factors - Road'!$B:$O,12,FALSE)</f>
        <v>0.3</v>
      </c>
      <c r="N1234" s="31">
        <f>VLOOKUP($C1234,'Four Factors - Road'!$B:$O,13,FALSE)/100</f>
        <v>0.13800000000000001</v>
      </c>
      <c r="O1234" s="31">
        <f>VLOOKUP($C1234,'Four Factors - Road'!$B:$O,14,FALSE)/100</f>
        <v>0.20600000000000002</v>
      </c>
      <c r="P1234" s="17">
        <f>VLOOKUP($C1234,'Advanced - Road'!B:T,18,FALSE)</f>
        <v>100.79</v>
      </c>
      <c r="Q1234" s="17">
        <f>(P1234+'Advanced - Road'!$S$33)/2</f>
        <v>99.784904671115356</v>
      </c>
      <c r="R1234" s="31">
        <f t="shared" ref="R1234" si="12081">AVERAGE(H1234,L1235)</f>
        <v>0.50150000000000006</v>
      </c>
      <c r="S1234" s="31">
        <f t="shared" ref="S1234" si="12082">AVERAGE(I1234,M1235)</f>
        <v>0.29749999999999999</v>
      </c>
      <c r="T1234" s="31">
        <f t="shared" ref="T1234" si="12083">AVERAGE(J1234,N1235)</f>
        <v>0.156</v>
      </c>
      <c r="U1234" s="31">
        <f t="shared" ref="U1234" si="12084">AVERAGE(K1234,O1235)</f>
        <v>0.2545</v>
      </c>
      <c r="V1234" s="17">
        <f>Q1234*Q1235/'Advanced - Home'!$S$33</f>
        <v>99.377943139798759</v>
      </c>
      <c r="W1234" s="17">
        <f t="shared" ref="W1234" si="12085">AVERAGE(V1234:V1235)</f>
        <v>99.375871567556416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0.53400000000000003</v>
      </c>
      <c r="I1235" s="31">
        <f>VLOOKUP($C1235,'Four Factors - Home'!$B:$O,8,FALSE)</f>
        <v>0.30099999999999999</v>
      </c>
      <c r="J1235" s="31">
        <f>VLOOKUP($C1235,'Four Factors - Home'!$B:$O,9,FALSE)/100</f>
        <v>0.14199999999999999</v>
      </c>
      <c r="K1235" s="31">
        <f>VLOOKUP($C1235,'Four Factors - Home'!$B:$O,10,FALSE)/100</f>
        <v>0.214</v>
      </c>
      <c r="L1235" s="31">
        <f>VLOOKUP($C1235,'Four Factors - Home'!$B:$O,11,FALSE)/100</f>
        <v>0.52100000000000002</v>
      </c>
      <c r="M1235" s="31">
        <f>VLOOKUP($C1235,'Four Factors - Home'!$B:$O,12,FALSE)</f>
        <v>0.29699999999999999</v>
      </c>
      <c r="N1235" s="31">
        <f>VLOOKUP($C1235,'Four Factors - Home'!$B:$O,13,FALSE)/100</f>
        <v>0.16300000000000001</v>
      </c>
      <c r="O1235" s="31">
        <f>VLOOKUP($C1235,'Four Factors - Home'!$B:$O,14,FALSE)/100</f>
        <v>0.23399999999999999</v>
      </c>
      <c r="P1235" s="17">
        <f>VLOOKUP($C1235,'Advanced - Home'!B:T,18,FALSE)</f>
        <v>97.97</v>
      </c>
      <c r="Q1235" s="17">
        <f>(P1235+'Advanced - Home'!$S$33)/2</f>
        <v>98.372845567206866</v>
      </c>
      <c r="R1235" s="31">
        <f t="shared" ref="R1235" si="12093">AVERAGE(H1235,L1234)</f>
        <v>0.52849999999999997</v>
      </c>
      <c r="S1235" s="31">
        <f t="shared" ref="S1235" si="12094">AVERAGE(I1235,M1234)</f>
        <v>0.30049999999999999</v>
      </c>
      <c r="T1235" s="31">
        <f t="shared" ref="T1235" si="12095">AVERAGE(J1235,N1234)</f>
        <v>0.14000000000000001</v>
      </c>
      <c r="U1235" s="31">
        <f t="shared" ref="U1235" si="12096">AVERAGE(K1235,O1234)</f>
        <v>0.21000000000000002</v>
      </c>
      <c r="V1235" s="17">
        <f>Q1235*Q1234/'Advanced - Road'!$S$33</f>
        <v>99.373799995314073</v>
      </c>
      <c r="W1235" s="17">
        <f t="shared" ref="W1235" si="12097">W1234</f>
        <v>99.375871567556416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0.48200000000000004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0.27500000000000002</v>
      </c>
      <c r="L1236" s="32">
        <f>VLOOKUP($C1236,'Four Factors - Road'!$B:$O,11,FALSE)/100</f>
        <v>0.52300000000000002</v>
      </c>
      <c r="M1236" s="32">
        <f>VLOOKUP($C1236,'Four Factors - Road'!$B:$O,12,FALSE)</f>
        <v>0.3</v>
      </c>
      <c r="N1236" s="32">
        <f>VLOOKUP($C1236,'Four Factors - Road'!$B:$O,13,FALSE)/100</f>
        <v>0.13800000000000001</v>
      </c>
      <c r="O1236" s="32">
        <f>VLOOKUP($C1236,'Four Factors - Road'!$B:$O,14,FALSE)/100</f>
        <v>0.20600000000000002</v>
      </c>
      <c r="P1236" s="21">
        <f>VLOOKUP($C1236,'Advanced - Road'!B:T,18,FALSE)</f>
        <v>100.79</v>
      </c>
      <c r="Q1236" s="21">
        <f>(P1236+'Advanced - Road'!$S$33)/2</f>
        <v>99.784904671115356</v>
      </c>
      <c r="R1236" s="32">
        <f t="shared" ref="R1236" si="12101">AVERAGE(H1236,L1237)</f>
        <v>0.504</v>
      </c>
      <c r="S1236" s="32">
        <f t="shared" ref="S1236" si="12102">AVERAGE(I1236,M1237)</f>
        <v>0.28500000000000003</v>
      </c>
      <c r="T1236" s="32">
        <f t="shared" ref="T1236" si="12103">AVERAGE(J1236,N1237)</f>
        <v>0.15049999999999999</v>
      </c>
      <c r="U1236" s="32">
        <f t="shared" ref="U1236" si="12104">AVERAGE(K1236,O1237)</f>
        <v>0.246</v>
      </c>
      <c r="V1236" s="21">
        <f>Q1236*Q1237/'Advanced - Home'!$S$33</f>
        <v>98.792017148853347</v>
      </c>
      <c r="W1236" s="21">
        <f t="shared" ref="W1236" si="12105">AVERAGE(V1236:V1237)</f>
        <v>98.789957790468335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4</v>
      </c>
      <c r="AA1236" s="23">
        <f t="shared" ref="AA1236" si="12107">Y1236+Y1237</f>
        <v>216</v>
      </c>
      <c r="AB1236" s="22">
        <f t="shared" ref="AB1236" si="12108">D1236-Z1236</f>
        <v>-4</v>
      </c>
      <c r="AC1236" s="22">
        <f t="shared" ref="AC1236" si="12109">AA1236-E1236</f>
        <v>216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0.29299999999999998</v>
      </c>
      <c r="J1237" s="32">
        <f>VLOOKUP($C1237,'Four Factors - Home'!$B:$O,9,FALSE)/100</f>
        <v>0.14899999999999999</v>
      </c>
      <c r="K1237" s="32">
        <f>VLOOKUP($C1237,'Four Factors - Home'!$B:$O,10,FALSE)/100</f>
        <v>0.27100000000000002</v>
      </c>
      <c r="L1237" s="32">
        <f>VLOOKUP($C1237,'Four Factors - Home'!$B:$O,11,FALSE)/100</f>
        <v>0.52600000000000002</v>
      </c>
      <c r="M1237" s="32">
        <f>VLOOKUP($C1237,'Four Factors - Home'!$B:$O,12,FALSE)</f>
        <v>0.27200000000000002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96.81</v>
      </c>
      <c r="Q1237" s="21">
        <f>(P1237+'Advanced - Home'!$S$33)/2</f>
        <v>97.792845567206854</v>
      </c>
      <c r="R1237" s="32">
        <f t="shared" ref="R1237" si="12113">AVERAGE(H1237,L1236)</f>
        <v>0.52350000000000008</v>
      </c>
      <c r="S1237" s="32">
        <f t="shared" ref="S1237" si="12114">AVERAGE(I1237,M1236)</f>
        <v>0.29649999999999999</v>
      </c>
      <c r="T1237" s="32">
        <f t="shared" ref="T1237" si="12115">AVERAGE(J1237,N1236)</f>
        <v>0.14350000000000002</v>
      </c>
      <c r="U1237" s="32">
        <f t="shared" ref="U1237" si="12116">AVERAGE(K1237,O1236)</f>
        <v>0.23850000000000002</v>
      </c>
      <c r="V1237" s="21">
        <f>Q1237*Q1236/'Advanced - Road'!$S$33</f>
        <v>98.787898432083324</v>
      </c>
      <c r="W1237" s="21">
        <f t="shared" ref="W1237" si="12117">W1236</f>
        <v>98.789957790468335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-4</v>
      </c>
      <c r="AA1237" s="23">
        <f t="shared" ref="AA1237" si="12119">AA1236</f>
        <v>216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0.48200000000000004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0.27500000000000002</v>
      </c>
      <c r="L1238" s="31">
        <f>VLOOKUP($C1238,'Four Factors - Road'!$B:$O,11,FALSE)/100</f>
        <v>0.52300000000000002</v>
      </c>
      <c r="M1238" s="31">
        <f>VLOOKUP($C1238,'Four Factors - Road'!$B:$O,12,FALSE)</f>
        <v>0.3</v>
      </c>
      <c r="N1238" s="31">
        <f>VLOOKUP($C1238,'Four Factors - Road'!$B:$O,13,FALSE)/100</f>
        <v>0.13800000000000001</v>
      </c>
      <c r="O1238" s="31">
        <f>VLOOKUP($C1238,'Four Factors - Road'!$B:$O,14,FALSE)/100</f>
        <v>0.20600000000000002</v>
      </c>
      <c r="P1238" s="17">
        <f>VLOOKUP($C1238,'Advanced - Road'!B:T,18,FALSE)</f>
        <v>100.79</v>
      </c>
      <c r="Q1238" s="17">
        <f>(P1238+'Advanced - Road'!$S$33)/2</f>
        <v>99.784904671115356</v>
      </c>
      <c r="R1238" s="31">
        <f t="shared" ref="R1238" si="12121">AVERAGE(H1238,L1239)</f>
        <v>0.49199999999999999</v>
      </c>
      <c r="S1238" s="31">
        <f t="shared" ref="S1238" si="12122">AVERAGE(I1238,M1239)</f>
        <v>0.27200000000000002</v>
      </c>
      <c r="T1238" s="31">
        <f t="shared" ref="T1238" si="12123">AVERAGE(J1238,N1239)</f>
        <v>0.14100000000000001</v>
      </c>
      <c r="U1238" s="31">
        <f t="shared" ref="U1238" si="12124">AVERAGE(K1238,O1239)</f>
        <v>0.2485</v>
      </c>
      <c r="V1238" s="17">
        <f>Q1238*Q1239/'Advanced - Home'!$S$33</f>
        <v>100.67102118878168</v>
      </c>
      <c r="W1238" s="17">
        <f t="shared" ref="W1238" si="12125">AVERAGE(V1238:V1239)</f>
        <v>100.66892266181972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3</v>
      </c>
      <c r="AA1238" s="19">
        <f t="shared" ref="AA1238" si="12127">Y1238+Y1239</f>
        <v>217</v>
      </c>
      <c r="AB1238" s="4">
        <f t="shared" ref="AB1238" si="12128">D1238-Z1238</f>
        <v>-3</v>
      </c>
      <c r="AC1238" s="4">
        <f t="shared" ref="AC1238" si="12129">AA1238-E1238</f>
        <v>217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0.50900000000000001</v>
      </c>
      <c r="I1239" s="31">
        <f>VLOOKUP($C1239,'Four Factors - Home'!$B:$O,8,FALSE)</f>
        <v>0.26100000000000001</v>
      </c>
      <c r="J1239" s="31">
        <f>VLOOKUP($C1239,'Four Factors - Home'!$B:$O,9,FALSE)/100</f>
        <v>0.12300000000000001</v>
      </c>
      <c r="K1239" s="31">
        <f>VLOOKUP($C1239,'Four Factors - Home'!$B:$O,10,FALSE)/100</f>
        <v>0.184</v>
      </c>
      <c r="L1239" s="31">
        <f>VLOOKUP($C1239,'Four Factors - Home'!$B:$O,11,FALSE)/100</f>
        <v>0.502</v>
      </c>
      <c r="M1239" s="31">
        <f>VLOOKUP($C1239,'Four Factors - Home'!$B:$O,12,FALSE)</f>
        <v>0.246</v>
      </c>
      <c r="N1239" s="31">
        <f>VLOOKUP($C1239,'Four Factors - Home'!$B:$O,13,FALSE)/100</f>
        <v>0.13300000000000001</v>
      </c>
      <c r="O1239" s="31">
        <f>VLOOKUP($C1239,'Four Factors - Home'!$B:$O,14,FALSE)/100</f>
        <v>0.222</v>
      </c>
      <c r="P1239" s="17">
        <f>VLOOKUP($C1239,'Advanced - Home'!B:T,18,FALSE)</f>
        <v>100.53</v>
      </c>
      <c r="Q1239" s="17">
        <f>(P1239+'Advanced - Home'!$S$33)/2</f>
        <v>99.652845567206867</v>
      </c>
      <c r="R1239" s="31">
        <f t="shared" ref="R1239" si="12133">AVERAGE(H1239,L1238)</f>
        <v>0.51600000000000001</v>
      </c>
      <c r="S1239" s="31">
        <f t="shared" ref="S1239" si="12134">AVERAGE(I1239,M1238)</f>
        <v>0.28049999999999997</v>
      </c>
      <c r="T1239" s="31">
        <f t="shared" ref="T1239" si="12135">AVERAGE(J1239,N1238)</f>
        <v>0.1305</v>
      </c>
      <c r="U1239" s="31">
        <f t="shared" ref="U1239" si="12136">AVERAGE(K1239,O1238)</f>
        <v>0.19500000000000001</v>
      </c>
      <c r="V1239" s="17">
        <f>Q1239*Q1238/'Advanced - Road'!$S$33</f>
        <v>100.66682413485776</v>
      </c>
      <c r="W1239" s="17">
        <f t="shared" ref="W1239" si="12137">W1238</f>
        <v>100.66892266181972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110</v>
      </c>
      <c r="Z1239" s="19">
        <f t="shared" ref="Z1239" si="12138">-Z1238</f>
        <v>-3</v>
      </c>
      <c r="AA1239" s="19">
        <f t="shared" ref="AA1239" si="12139">AA1238</f>
        <v>217</v>
      </c>
      <c r="AB1239" s="4"/>
      <c r="AC1239" s="4"/>
      <c r="AD1239" s="4">
        <f t="shared" si="11569"/>
        <v>110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0.48200000000000004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0.27500000000000002</v>
      </c>
      <c r="L1240" s="32">
        <f>VLOOKUP($C1240,'Four Factors - Road'!$B:$O,11,FALSE)/100</f>
        <v>0.52300000000000002</v>
      </c>
      <c r="M1240" s="32">
        <f>VLOOKUP($C1240,'Four Factors - Road'!$B:$O,12,FALSE)</f>
        <v>0.3</v>
      </c>
      <c r="N1240" s="32">
        <f>VLOOKUP($C1240,'Four Factors - Road'!$B:$O,13,FALSE)/100</f>
        <v>0.13800000000000001</v>
      </c>
      <c r="O1240" s="32">
        <f>VLOOKUP($C1240,'Four Factors - Road'!$B:$O,14,FALSE)/100</f>
        <v>0.20600000000000002</v>
      </c>
      <c r="P1240" s="21">
        <f>VLOOKUP($C1240,'Advanced - Road'!B:T,18,FALSE)</f>
        <v>100.79</v>
      </c>
      <c r="Q1240" s="21">
        <f>(P1240+'Advanced - Road'!$S$33)/2</f>
        <v>99.784904671115356</v>
      </c>
      <c r="R1240" s="32">
        <f t="shared" ref="R1240" si="12141">AVERAGE(H1240,L1241)</f>
        <v>0.49399999999999999</v>
      </c>
      <c r="S1240" s="32">
        <f t="shared" ref="S1240" si="12142">AVERAGE(I1240,M1241)</f>
        <v>0.28149999999999997</v>
      </c>
      <c r="T1240" s="32">
        <f t="shared" ref="T1240" si="12143">AVERAGE(J1240,N1241)</f>
        <v>0.13950000000000001</v>
      </c>
      <c r="U1240" s="32">
        <f t="shared" ref="U1240" si="12144">AVERAGE(K1240,O1241)</f>
        <v>0.27200000000000002</v>
      </c>
      <c r="V1240" s="21">
        <f>Q1240*Q1241/'Advanced - Home'!$S$33</f>
        <v>99.458760517860156</v>
      </c>
      <c r="W1240" s="21">
        <f t="shared" ref="W1240" si="12145">AVERAGE(V1240:V1241)</f>
        <v>99.456687260947831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108</v>
      </c>
      <c r="Z1240" s="23">
        <f t="shared" ref="Z1240" si="12146">Y1241-Y1240</f>
        <v>1</v>
      </c>
      <c r="AA1240" s="23">
        <f t="shared" ref="AA1240" si="12147">Y1240+Y1241</f>
        <v>217</v>
      </c>
      <c r="AB1240" s="22">
        <f t="shared" ref="AB1240" si="12148">D1240-Z1240</f>
        <v>-1</v>
      </c>
      <c r="AC1240" s="22">
        <f t="shared" ref="AC1240" si="12149">AA1240-E1240</f>
        <v>217</v>
      </c>
      <c r="AD1240" s="22">
        <f t="shared" si="11569"/>
        <v>108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0.51700000000000002</v>
      </c>
      <c r="I1241" s="32">
        <f>VLOOKUP($C1241,'Four Factors - Home'!$B:$O,8,FALSE)</f>
        <v>0.23</v>
      </c>
      <c r="J1241" s="32">
        <f>VLOOKUP($C1241,'Four Factors - Home'!$B:$O,9,FALSE)/100</f>
        <v>0.14300000000000002</v>
      </c>
      <c r="K1241" s="32">
        <f>VLOOKUP($C1241,'Four Factors - Home'!$B:$O,10,FALSE)/100</f>
        <v>0.26700000000000002</v>
      </c>
      <c r="L1241" s="32">
        <f>VLOOKUP($C1241,'Four Factors - Home'!$B:$O,11,FALSE)/100</f>
        <v>0.50600000000000001</v>
      </c>
      <c r="M1241" s="32">
        <f>VLOOKUP($C1241,'Four Factors - Home'!$B:$O,12,FALSE)</f>
        <v>0.26500000000000001</v>
      </c>
      <c r="N1241" s="32">
        <f>VLOOKUP($C1241,'Four Factors - Home'!$B:$O,13,FALSE)/100</f>
        <v>0.13</v>
      </c>
      <c r="O1241" s="32">
        <f>VLOOKUP($C1241,'Four Factors - Home'!$B:$O,14,FALSE)/100</f>
        <v>0.26899999999999996</v>
      </c>
      <c r="P1241" s="21">
        <f>VLOOKUP($C1241,'Advanced - Home'!B:T,18,FALSE)</f>
        <v>98.13</v>
      </c>
      <c r="Q1241" s="21">
        <f>(P1241+'Advanced - Home'!$S$33)/2</f>
        <v>98.45284556720685</v>
      </c>
      <c r="R1241" s="32">
        <f t="shared" ref="R1241" si="12153">AVERAGE(H1241,L1240)</f>
        <v>0.52</v>
      </c>
      <c r="S1241" s="32">
        <f t="shared" ref="S1241" si="12154">AVERAGE(I1241,M1240)</f>
        <v>0.26500000000000001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0.23650000000000002</v>
      </c>
      <c r="V1241" s="21">
        <f>Q1241*Q1240/'Advanced - Road'!$S$33</f>
        <v>99.45461400403552</v>
      </c>
      <c r="W1241" s="21">
        <f t="shared" ref="W1241" si="12157">W1240</f>
        <v>99.456687260947831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-1</v>
      </c>
      <c r="AA1241" s="23">
        <f t="shared" ref="AA1241" si="12159">AA1240</f>
        <v>217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0.48200000000000004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0.27500000000000002</v>
      </c>
      <c r="L1242" s="31">
        <f>VLOOKUP($C1242,'Four Factors - Road'!$B:$O,11,FALSE)/100</f>
        <v>0.52300000000000002</v>
      </c>
      <c r="M1242" s="31">
        <f>VLOOKUP($C1242,'Four Factors - Road'!$B:$O,12,FALSE)</f>
        <v>0.3</v>
      </c>
      <c r="N1242" s="31">
        <f>VLOOKUP($C1242,'Four Factors - Road'!$B:$O,13,FALSE)/100</f>
        <v>0.13800000000000001</v>
      </c>
      <c r="O1242" s="31">
        <f>VLOOKUP($C1242,'Four Factors - Road'!$B:$O,14,FALSE)/100</f>
        <v>0.20600000000000002</v>
      </c>
      <c r="P1242" s="17">
        <f>VLOOKUP($C1242,'Advanced - Road'!B:T,18,FALSE)</f>
        <v>100.79</v>
      </c>
      <c r="Q1242" s="17">
        <f>(P1242+'Advanced - Road'!$S$33)/2</f>
        <v>99.784904671115356</v>
      </c>
      <c r="R1242" s="31">
        <f t="shared" ref="R1242" si="12161">AVERAGE(H1242,L1243)</f>
        <v>0.49099999999999999</v>
      </c>
      <c r="S1242" s="31">
        <f t="shared" ref="S1242" si="12162">AVERAGE(I1242,M1243)</f>
        <v>0.28400000000000003</v>
      </c>
      <c r="T1242" s="31">
        <f t="shared" ref="T1242" si="12163">AVERAGE(J1242,N1243)</f>
        <v>0.14200000000000002</v>
      </c>
      <c r="U1242" s="31">
        <f t="shared" ref="U1242" si="12164">AVERAGE(K1242,O1243)</f>
        <v>0.2495</v>
      </c>
      <c r="V1242" s="17">
        <f>Q1242*Q1243/'Advanced - Home'!$S$33</f>
        <v>100.5851527245914</v>
      </c>
      <c r="W1242" s="17">
        <f t="shared" ref="W1242" si="12165">AVERAGE(V1242:V1243)</f>
        <v>100.58305598759128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107</v>
      </c>
      <c r="Z1242" s="19">
        <f t="shared" ref="Z1242" si="12166">Y1243-Y1242</f>
        <v>5</v>
      </c>
      <c r="AA1242" s="19">
        <f t="shared" ref="AA1242" si="12167">Y1242+Y1243</f>
        <v>219</v>
      </c>
      <c r="AB1242" s="4">
        <f t="shared" ref="AB1242" si="12168">D1242-Z1242</f>
        <v>-5</v>
      </c>
      <c r="AC1242" s="4">
        <f t="shared" ref="AC1242" si="12169">AA1242-E1242</f>
        <v>219</v>
      </c>
      <c r="AD1242" s="4">
        <f t="shared" si="11569"/>
        <v>107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0.52</v>
      </c>
      <c r="I1243" s="31">
        <f>VLOOKUP($C1243,'Four Factors - Home'!$B:$O,8,FALSE)</f>
        <v>0.30199999999999999</v>
      </c>
      <c r="J1243" s="31">
        <f>VLOOKUP($C1243,'Four Factors - Home'!$B:$O,9,FALSE)/100</f>
        <v>0.14599999999999999</v>
      </c>
      <c r="K1243" s="31">
        <f>VLOOKUP($C1243,'Four Factors - Home'!$B:$O,10,FALSE)/100</f>
        <v>0.27300000000000002</v>
      </c>
      <c r="L1243" s="31">
        <f>VLOOKUP($C1243,'Four Factors - Home'!$B:$O,11,FALSE)/100</f>
        <v>0.5</v>
      </c>
      <c r="M1243" s="31">
        <f>VLOOKUP($C1243,'Four Factors - Home'!$B:$O,12,FALSE)</f>
        <v>0.27</v>
      </c>
      <c r="N1243" s="31">
        <f>VLOOKUP($C1243,'Four Factors - Home'!$B:$O,13,FALSE)/100</f>
        <v>0.13500000000000001</v>
      </c>
      <c r="O1243" s="31">
        <f>VLOOKUP($C1243,'Four Factors - Home'!$B:$O,14,FALSE)/100</f>
        <v>0.22399999999999998</v>
      </c>
      <c r="P1243" s="17">
        <f>VLOOKUP($C1243,'Advanced - Home'!B:T,18,FALSE)</f>
        <v>100.36</v>
      </c>
      <c r="Q1243" s="17">
        <f>(P1243+'Advanced - Home'!$S$33)/2</f>
        <v>99.567845567206859</v>
      </c>
      <c r="R1243" s="31">
        <f t="shared" ref="R1243" si="12173">AVERAGE(H1243,L1242)</f>
        <v>0.52150000000000007</v>
      </c>
      <c r="S1243" s="31">
        <f t="shared" ref="S1243" si="12174">AVERAGE(I1243,M1242)</f>
        <v>0.30099999999999999</v>
      </c>
      <c r="T1243" s="31">
        <f t="shared" ref="T1243" si="12175">AVERAGE(J1243,N1242)</f>
        <v>0.14200000000000002</v>
      </c>
      <c r="U1243" s="31">
        <f t="shared" ref="U1243" si="12176">AVERAGE(K1243,O1242)</f>
        <v>0.23950000000000002</v>
      </c>
      <c r="V1243" s="17">
        <f>Q1243*Q1242/'Advanced - Road'!$S$33</f>
        <v>100.58095925059118</v>
      </c>
      <c r="W1243" s="17">
        <f t="shared" ref="W1243" si="12177">W1242</f>
        <v>100.58305598759128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-5</v>
      </c>
      <c r="AA1243" s="19">
        <f t="shared" ref="AA1243" si="12179">AA1242</f>
        <v>219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0.48200000000000004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0.27500000000000002</v>
      </c>
      <c r="L1244" s="32">
        <f>VLOOKUP($C1244,'Four Factors - Road'!$B:$O,11,FALSE)/100</f>
        <v>0.52300000000000002</v>
      </c>
      <c r="M1244" s="32">
        <f>VLOOKUP($C1244,'Four Factors - Road'!$B:$O,12,FALSE)</f>
        <v>0.3</v>
      </c>
      <c r="N1244" s="32">
        <f>VLOOKUP($C1244,'Four Factors - Road'!$B:$O,13,FALSE)/100</f>
        <v>0.13800000000000001</v>
      </c>
      <c r="O1244" s="32">
        <f>VLOOKUP($C1244,'Four Factors - Road'!$B:$O,14,FALSE)/100</f>
        <v>0.20600000000000002</v>
      </c>
      <c r="P1244" s="21">
        <f>VLOOKUP($C1244,'Advanced - Road'!B:T,18,FALSE)</f>
        <v>100.79</v>
      </c>
      <c r="Q1244" s="21">
        <f>(P1244+'Advanced - Road'!$S$33)/2</f>
        <v>99.784904671115356</v>
      </c>
      <c r="R1244" s="32">
        <f t="shared" ref="R1244" si="12181">AVERAGE(H1244,L1245)</f>
        <v>0.495</v>
      </c>
      <c r="S1244" s="32">
        <f t="shared" ref="S1244" si="12182">AVERAGE(I1244,M1245)</f>
        <v>0.28400000000000003</v>
      </c>
      <c r="T1244" s="32">
        <f t="shared" ref="T1244" si="12183">AVERAGE(J1244,N1245)</f>
        <v>0.14350000000000002</v>
      </c>
      <c r="U1244" s="32">
        <f t="shared" ref="U1244" si="12184">AVERAGE(K1244,O1245)</f>
        <v>0.2515</v>
      </c>
      <c r="V1244" s="21">
        <f>Q1244*Q1245/'Advanced - Home'!$S$33</f>
        <v>99.21630838367588</v>
      </c>
      <c r="W1244" s="21">
        <f t="shared" ref="W1244" si="12185">AVERAGE(V1244:V1245)</f>
        <v>99.214240180773487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0.47499999999999998</v>
      </c>
      <c r="I1245" s="32">
        <f>VLOOKUP($C1245,'Four Factors - Home'!$B:$O,8,FALSE)</f>
        <v>0.26700000000000002</v>
      </c>
      <c r="J1245" s="32">
        <f>VLOOKUP($C1245,'Four Factors - Home'!$B:$O,9,FALSE)/100</f>
        <v>0.13100000000000001</v>
      </c>
      <c r="K1245" s="32">
        <f>VLOOKUP($C1245,'Four Factors - Home'!$B:$O,10,FALSE)/100</f>
        <v>0.23199999999999998</v>
      </c>
      <c r="L1245" s="32">
        <f>VLOOKUP($C1245,'Four Factors - Home'!$B:$O,11,FALSE)/100</f>
        <v>0.50800000000000001</v>
      </c>
      <c r="M1245" s="32">
        <f>VLOOKUP($C1245,'Four Factors - Home'!$B:$O,12,FALSE)</f>
        <v>0.27</v>
      </c>
      <c r="N1245" s="32">
        <f>VLOOKUP($C1245,'Four Factors - Home'!$B:$O,13,FALSE)/100</f>
        <v>0.13800000000000001</v>
      </c>
      <c r="O1245" s="32">
        <f>VLOOKUP($C1245,'Four Factors - Home'!$B:$O,14,FALSE)/100</f>
        <v>0.22800000000000001</v>
      </c>
      <c r="P1245" s="21">
        <f>VLOOKUP($C1245,'Advanced - Home'!B:T,18,FALSE)</f>
        <v>97.65</v>
      </c>
      <c r="Q1245" s="21">
        <f>(P1245+'Advanced - Home'!$S$33)/2</f>
        <v>98.21284556720687</v>
      </c>
      <c r="R1245" s="32">
        <f t="shared" ref="R1245" si="12193">AVERAGE(H1245,L1244)</f>
        <v>0.499</v>
      </c>
      <c r="S1245" s="32">
        <f t="shared" ref="S1245" si="12194">AVERAGE(I1245,M1244)</f>
        <v>0.28349999999999997</v>
      </c>
      <c r="T1245" s="32">
        <f t="shared" ref="T1245" si="12195">AVERAGE(J1245,N1244)</f>
        <v>0.13450000000000001</v>
      </c>
      <c r="U1245" s="32">
        <f t="shared" ref="U1245" si="12196">AVERAGE(K1245,O1244)</f>
        <v>0.219</v>
      </c>
      <c r="V1245" s="21">
        <f>Q1245*Q1244/'Advanced - Road'!$S$33</f>
        <v>99.212171977871108</v>
      </c>
      <c r="W1245" s="21">
        <f t="shared" ref="W1245" si="12197">W1244</f>
        <v>99.214240180773487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0.48200000000000004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0.27500000000000002</v>
      </c>
      <c r="L1246" s="31">
        <f>VLOOKUP($C1246,'Four Factors - Road'!$B:$O,11,FALSE)/100</f>
        <v>0.52300000000000002</v>
      </c>
      <c r="M1246" s="31">
        <f>VLOOKUP($C1246,'Four Factors - Road'!$B:$O,12,FALSE)</f>
        <v>0.3</v>
      </c>
      <c r="N1246" s="31">
        <f>VLOOKUP($C1246,'Four Factors - Road'!$B:$O,13,FALSE)/100</f>
        <v>0.13800000000000001</v>
      </c>
      <c r="O1246" s="31">
        <f>VLOOKUP($C1246,'Four Factors - Road'!$B:$O,14,FALSE)/100</f>
        <v>0.20600000000000002</v>
      </c>
      <c r="P1246" s="17">
        <f>VLOOKUP($C1246,'Advanced - Road'!B:T,18,FALSE)</f>
        <v>100.79</v>
      </c>
      <c r="Q1246" s="17">
        <f>(P1246+'Advanced - Road'!$S$33)/2</f>
        <v>99.784904671115356</v>
      </c>
      <c r="R1246" s="31">
        <f t="shared" ref="R1246" si="12201">AVERAGE(H1246,L1247)</f>
        <v>0.48750000000000004</v>
      </c>
      <c r="S1246" s="31">
        <f t="shared" ref="S1246" si="12202">AVERAGE(I1246,M1247)</f>
        <v>0.30449999999999999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0.2535</v>
      </c>
      <c r="V1246" s="17">
        <f>Q1246*Q1247/'Advanced - Home'!$S$33</f>
        <v>100.75183856684309</v>
      </c>
      <c r="W1246" s="17">
        <f t="shared" ref="W1246" si="12205">AVERAGE(V1246:V1247)</f>
        <v>100.74973835521115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1</v>
      </c>
      <c r="AA1246" s="19">
        <f t="shared" ref="AA1246" si="12208">Y1246+Y1247</f>
        <v>215</v>
      </c>
      <c r="AB1246" s="4">
        <f t="shared" ref="AB1246" si="12209">D1246-Z1246</f>
        <v>-1</v>
      </c>
      <c r="AC1246" s="4">
        <f t="shared" ref="AC1246" si="12210">AA1246-E1246</f>
        <v>215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0.50900000000000001</v>
      </c>
      <c r="I1247" s="31">
        <f>VLOOKUP($C1247,'Four Factors - Home'!$B:$O,8,FALSE)</f>
        <v>0.26500000000000001</v>
      </c>
      <c r="J1247" s="31">
        <f>VLOOKUP($C1247,'Four Factors - Home'!$B:$O,9,FALSE)/100</f>
        <v>0.16500000000000001</v>
      </c>
      <c r="K1247" s="31">
        <f>VLOOKUP($C1247,'Four Factors - Home'!$B:$O,10,FALSE)/100</f>
        <v>0.217</v>
      </c>
      <c r="L1247" s="31">
        <f>VLOOKUP($C1247,'Four Factors - Home'!$B:$O,11,FALSE)/100</f>
        <v>0.49299999999999999</v>
      </c>
      <c r="M1247" s="31">
        <f>VLOOKUP($C1247,'Four Factors - Home'!$B:$O,12,FALSE)</f>
        <v>0.311</v>
      </c>
      <c r="N1247" s="31">
        <f>VLOOKUP($C1247,'Four Factors - Home'!$B:$O,13,FALSE)/100</f>
        <v>0.14300000000000002</v>
      </c>
      <c r="O1247" s="31">
        <f>VLOOKUP($C1247,'Four Factors - Home'!$B:$O,14,FALSE)/100</f>
        <v>0.23199999999999998</v>
      </c>
      <c r="P1247" s="17">
        <f>VLOOKUP($C1247,'Advanced - Home'!B:T,18,FALSE)</f>
        <v>100.69</v>
      </c>
      <c r="Q1247" s="17">
        <f>(P1247+'Advanced - Home'!$S$33)/2</f>
        <v>99.732845567206851</v>
      </c>
      <c r="R1247" s="31">
        <f t="shared" ref="R1247" si="12215">AVERAGE(H1247,L1246)</f>
        <v>0.51600000000000001</v>
      </c>
      <c r="S1247" s="31">
        <f t="shared" ref="S1247" si="12216">AVERAGE(I1247,M1246)</f>
        <v>0.28249999999999997</v>
      </c>
      <c r="T1247" s="31">
        <f t="shared" ref="T1247" si="12217">AVERAGE(J1247,N1246)</f>
        <v>0.15150000000000002</v>
      </c>
      <c r="U1247" s="31">
        <f t="shared" ref="U1247" si="12218">AVERAGE(K1247,O1246)</f>
        <v>0.21150000000000002</v>
      </c>
      <c r="V1247" s="17">
        <f>Q1247*Q1246/'Advanced - Road'!$S$33</f>
        <v>100.74763814357921</v>
      </c>
      <c r="W1247" s="17">
        <f t="shared" ref="W1247" si="12219">W1246</f>
        <v>100.74973835521115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108</v>
      </c>
      <c r="Z1247" s="19">
        <f t="shared" ref="Z1247" si="12220">-Z1246</f>
        <v>-1</v>
      </c>
      <c r="AA1247" s="19">
        <f t="shared" ref="AA1247" si="12221">AA1246</f>
        <v>215</v>
      </c>
      <c r="AB1247" s="4"/>
      <c r="AC1247" s="4"/>
      <c r="AD1247" s="4">
        <f t="shared" si="12211"/>
        <v>108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0.48200000000000004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0.27500000000000002</v>
      </c>
      <c r="L1248" s="32">
        <f>VLOOKUP($C1248,'Four Factors - Road'!$B:$O,11,FALSE)/100</f>
        <v>0.52300000000000002</v>
      </c>
      <c r="M1248" s="32">
        <f>VLOOKUP($C1248,'Four Factors - Road'!$B:$O,12,FALSE)</f>
        <v>0.3</v>
      </c>
      <c r="N1248" s="32">
        <f>VLOOKUP($C1248,'Four Factors - Road'!$B:$O,13,FALSE)/100</f>
        <v>0.13800000000000001</v>
      </c>
      <c r="O1248" s="32">
        <f>VLOOKUP($C1248,'Four Factors - Road'!$B:$O,14,FALSE)/100</f>
        <v>0.20600000000000002</v>
      </c>
      <c r="P1248" s="21">
        <f>VLOOKUP($C1248,'Advanced - Road'!B:T,18,FALSE)</f>
        <v>100.79</v>
      </c>
      <c r="Q1248" s="21">
        <f>(P1248+'Advanced - Road'!$S$33)/2</f>
        <v>99.784904671115356</v>
      </c>
      <c r="R1248" s="32">
        <f t="shared" ref="R1248" si="12223">AVERAGE(H1248,L1249)</f>
        <v>0.498</v>
      </c>
      <c r="S1248" s="32">
        <f t="shared" ref="S1248" si="12224">AVERAGE(I1248,M1249)</f>
        <v>0.3175</v>
      </c>
      <c r="T1248" s="32">
        <f t="shared" ref="T1248" si="12225">AVERAGE(J1248,N1249)</f>
        <v>0.14600000000000002</v>
      </c>
      <c r="U1248" s="32">
        <f t="shared" ref="U1248" si="12226">AVERAGE(K1248,O1249)</f>
        <v>0.248</v>
      </c>
      <c r="V1248" s="21">
        <f>Q1248*Q1249/'Advanced - Home'!$S$33</f>
        <v>101.7873112232552</v>
      </c>
      <c r="W1248" s="21">
        <f t="shared" ref="W1248" si="12227">AVERAGE(V1248:V1249)</f>
        <v>101.7851894267892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110</v>
      </c>
      <c r="Z1248" s="23">
        <f t="shared" ref="Z1248" si="12228">Y1249-Y1248</f>
        <v>0</v>
      </c>
      <c r="AA1248" s="23">
        <f t="shared" ref="AA1248" si="12229">Y1248+Y1249</f>
        <v>220</v>
      </c>
      <c r="AB1248" s="22">
        <f t="shared" ref="AB1248" si="12230">D1248-Z1248</f>
        <v>0</v>
      </c>
      <c r="AC1248" s="22">
        <f t="shared" ref="AC1248" si="12231">AA1248-E1248</f>
        <v>220</v>
      </c>
      <c r="AD1248" s="22">
        <f t="shared" si="12211"/>
        <v>110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0.49700000000000005</v>
      </c>
      <c r="I1249" s="32">
        <f>VLOOKUP($C1249,'Four Factors - Home'!$B:$O,8,FALSE)</f>
        <v>0.29599999999999999</v>
      </c>
      <c r="J1249" s="32">
        <f>VLOOKUP($C1249,'Four Factors - Home'!$B:$O,9,FALSE)/100</f>
        <v>0.151</v>
      </c>
      <c r="K1249" s="32">
        <f>VLOOKUP($C1249,'Four Factors - Home'!$B:$O,10,FALSE)/100</f>
        <v>0.26500000000000001</v>
      </c>
      <c r="L1249" s="32">
        <f>VLOOKUP($C1249,'Four Factors - Home'!$B:$O,11,FALSE)/100</f>
        <v>0.51400000000000001</v>
      </c>
      <c r="M1249" s="32">
        <f>VLOOKUP($C1249,'Four Factors - Home'!$B:$O,12,FALSE)</f>
        <v>0.33700000000000002</v>
      </c>
      <c r="N1249" s="32">
        <f>VLOOKUP($C1249,'Four Factors - Home'!$B:$O,13,FALSE)/100</f>
        <v>0.14300000000000002</v>
      </c>
      <c r="O1249" s="32">
        <f>VLOOKUP($C1249,'Four Factors - Home'!$B:$O,14,FALSE)/100</f>
        <v>0.221</v>
      </c>
      <c r="P1249" s="21">
        <f>VLOOKUP($C1249,'Advanced - Home'!B:T,18,FALSE)</f>
        <v>102.74</v>
      </c>
      <c r="Q1249" s="21">
        <f>(P1249+'Advanced - Home'!$S$33)/2</f>
        <v>100.75784556720686</v>
      </c>
      <c r="R1249" s="32">
        <f t="shared" ref="R1249" si="12235">AVERAGE(H1249,L1248)</f>
        <v>0.51</v>
      </c>
      <c r="S1249" s="32">
        <f t="shared" ref="S1249" si="12236">AVERAGE(I1249,M1248)</f>
        <v>0.29799999999999999</v>
      </c>
      <c r="T1249" s="32">
        <f t="shared" ref="T1249" si="12237">AVERAGE(J1249,N1248)</f>
        <v>0.14450000000000002</v>
      </c>
      <c r="U1249" s="32">
        <f t="shared" ref="U1249" si="12238">AVERAGE(K1249,O1248)</f>
        <v>0.23550000000000001</v>
      </c>
      <c r="V1249" s="21">
        <f>Q1249*Q1248/'Advanced - Road'!$S$33</f>
        <v>101.78306763032319</v>
      </c>
      <c r="W1249" s="21">
        <f t="shared" ref="W1249" si="12239">W1248</f>
        <v>101.7851894267892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0</v>
      </c>
      <c r="AA1249" s="23">
        <f t="shared" ref="AA1249" si="12241">AA1248</f>
        <v>220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0.48200000000000004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0.27500000000000002</v>
      </c>
      <c r="L1250" s="31">
        <f>VLOOKUP($C1250,'Four Factors - Road'!$B:$O,11,FALSE)/100</f>
        <v>0.52300000000000002</v>
      </c>
      <c r="M1250" s="31">
        <f>VLOOKUP($C1250,'Four Factors - Road'!$B:$O,12,FALSE)</f>
        <v>0.3</v>
      </c>
      <c r="N1250" s="31">
        <f>VLOOKUP($C1250,'Four Factors - Road'!$B:$O,13,FALSE)/100</f>
        <v>0.13800000000000001</v>
      </c>
      <c r="O1250" s="31">
        <f>VLOOKUP($C1250,'Four Factors - Road'!$B:$O,14,FALSE)/100</f>
        <v>0.20600000000000002</v>
      </c>
      <c r="P1250" s="17">
        <f>VLOOKUP($C1250,'Advanced - Road'!B:T,18,FALSE)</f>
        <v>100.79</v>
      </c>
      <c r="Q1250" s="17">
        <f>(P1250+'Advanced - Road'!$S$33)/2</f>
        <v>99.784904671115356</v>
      </c>
      <c r="R1250" s="31">
        <f t="shared" ref="R1250" si="12243">AVERAGE(H1250,L1251)</f>
        <v>0.495</v>
      </c>
      <c r="S1250" s="31">
        <f t="shared" ref="S1250" si="12244">AVERAGE(I1250,M1251)</f>
        <v>0.307</v>
      </c>
      <c r="T1250" s="31">
        <f t="shared" ref="T1250" si="12245">AVERAGE(J1250,N1251)</f>
        <v>0.13950000000000001</v>
      </c>
      <c r="U1250" s="31">
        <f t="shared" ref="U1250" si="12246">AVERAGE(K1250,O1251)</f>
        <v>0.2515</v>
      </c>
      <c r="V1250" s="17">
        <f>Q1250*Q1251/'Advanced - Home'!$S$33</f>
        <v>99.893153924940378</v>
      </c>
      <c r="W1250" s="17">
        <f t="shared" ref="W1250" si="12247">AVERAGE(V1250:V1251)</f>
        <v>99.891071612926936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0.13600000000000001</v>
      </c>
      <c r="K1251" s="31">
        <f>VLOOKUP($C1251,'Four Factors - Home'!$B:$O,10,FALSE)/100</f>
        <v>0.23100000000000001</v>
      </c>
      <c r="L1251" s="31">
        <f>VLOOKUP($C1251,'Four Factors - Home'!$B:$O,11,FALSE)/100</f>
        <v>0.50800000000000001</v>
      </c>
      <c r="M1251" s="31">
        <f>VLOOKUP($C1251,'Four Factors - Home'!$B:$O,12,FALSE)</f>
        <v>0.316</v>
      </c>
      <c r="N1251" s="31">
        <f>VLOOKUP($C1251,'Four Factors - Home'!$B:$O,13,FALSE)/100</f>
        <v>0.13</v>
      </c>
      <c r="O1251" s="31">
        <f>VLOOKUP($C1251,'Four Factors - Home'!$B:$O,14,FALSE)/100</f>
        <v>0.22800000000000001</v>
      </c>
      <c r="P1251" s="17">
        <f>VLOOKUP($C1251,'Advanced - Home'!B:T,18,FALSE)</f>
        <v>98.99</v>
      </c>
      <c r="Q1251" s="17">
        <f>(P1251+'Advanced - Home'!$S$33)/2</f>
        <v>98.882845567206857</v>
      </c>
      <c r="R1251" s="31">
        <f t="shared" ref="R1251" si="12255">AVERAGE(H1251,L1250)</f>
        <v>0.52700000000000002</v>
      </c>
      <c r="S1251" s="31">
        <f t="shared" ref="S1251" si="12256">AVERAGE(I1251,M1250)</f>
        <v>0.28349999999999997</v>
      </c>
      <c r="T1251" s="31">
        <f t="shared" ref="T1251" si="12257">AVERAGE(J1251,N1250)</f>
        <v>0.13700000000000001</v>
      </c>
      <c r="U1251" s="31">
        <f t="shared" ref="U1251" si="12258">AVERAGE(K1251,O1250)</f>
        <v>0.21850000000000003</v>
      </c>
      <c r="V1251" s="17">
        <f>Q1251*Q1250/'Advanced - Road'!$S$33</f>
        <v>99.888989300913494</v>
      </c>
      <c r="W1251" s="17">
        <f t="shared" ref="W1251" si="12259">W1250</f>
        <v>99.891071612926936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0.48200000000000004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0.27500000000000002</v>
      </c>
      <c r="L1252" s="32">
        <f>VLOOKUP($C1252,'Four Factors - Road'!$B:$O,11,FALSE)/100</f>
        <v>0.52300000000000002</v>
      </c>
      <c r="M1252" s="32">
        <f>VLOOKUP($C1252,'Four Factors - Road'!$B:$O,12,FALSE)</f>
        <v>0.3</v>
      </c>
      <c r="N1252" s="32">
        <f>VLOOKUP($C1252,'Four Factors - Road'!$B:$O,13,FALSE)/100</f>
        <v>0.13800000000000001</v>
      </c>
      <c r="O1252" s="32">
        <f>VLOOKUP($C1252,'Four Factors - Road'!$B:$O,14,FALSE)/100</f>
        <v>0.20600000000000002</v>
      </c>
      <c r="P1252" s="21">
        <f>VLOOKUP($C1252,'Advanced - Road'!B:T,18,FALSE)</f>
        <v>100.79</v>
      </c>
      <c r="Q1252" s="21">
        <f>(P1252+'Advanced - Road'!$S$33)/2</f>
        <v>99.784904671115356</v>
      </c>
      <c r="R1252" s="32">
        <f t="shared" ref="R1252" si="12263">AVERAGE(H1252,L1253)</f>
        <v>0.50450000000000006</v>
      </c>
      <c r="S1252" s="32">
        <f t="shared" ref="S1252" si="12264">AVERAGE(I1252,M1253)</f>
        <v>0.29549999999999998</v>
      </c>
      <c r="T1252" s="32">
        <f t="shared" ref="T1252" si="12265">AVERAGE(J1252,N1253)</f>
        <v>0.14600000000000002</v>
      </c>
      <c r="U1252" s="32">
        <f t="shared" ref="U1252" si="12266">AVERAGE(K1252,O1253)</f>
        <v>0.252</v>
      </c>
      <c r="V1252" s="21">
        <f>Q1252*Q1253/'Advanced - Home'!$S$33</f>
        <v>99.261768158835437</v>
      </c>
      <c r="W1252" s="21">
        <f t="shared" ref="W1252" si="12267">AVERAGE(V1252:V1253)</f>
        <v>99.259699008306185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108</v>
      </c>
      <c r="Z1252" s="23">
        <f t="shared" ref="Z1252" si="12268">Y1253-Y1252</f>
        <v>1</v>
      </c>
      <c r="AA1252" s="23">
        <f t="shared" ref="AA1252" si="12269">Y1252+Y1253</f>
        <v>217</v>
      </c>
      <c r="AB1252" s="22">
        <f t="shared" ref="AB1252" si="12270">D1252-Z1252</f>
        <v>-1</v>
      </c>
      <c r="AC1252" s="22">
        <f t="shared" ref="AC1252" si="12271">AA1252-E1252</f>
        <v>217</v>
      </c>
      <c r="AD1252" s="22">
        <f t="shared" si="12211"/>
        <v>108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0.52900000000000003</v>
      </c>
      <c r="I1253" s="32">
        <f>VLOOKUP($C1253,'Four Factors - Home'!$B:$O,8,FALSE)</f>
        <v>0.29299999999999998</v>
      </c>
      <c r="J1253" s="32">
        <f>VLOOKUP($C1253,'Four Factors - Home'!$B:$O,9,FALSE)/100</f>
        <v>0.154</v>
      </c>
      <c r="K1253" s="32">
        <f>VLOOKUP($C1253,'Four Factors - Home'!$B:$O,10,FALSE)/100</f>
        <v>0.20300000000000001</v>
      </c>
      <c r="L1253" s="32">
        <f>VLOOKUP($C1253,'Four Factors - Home'!$B:$O,11,FALSE)/100</f>
        <v>0.52700000000000002</v>
      </c>
      <c r="M1253" s="32">
        <f>VLOOKUP($C1253,'Four Factors - Home'!$B:$O,12,FALSE)</f>
        <v>0.29299999999999998</v>
      </c>
      <c r="N1253" s="32">
        <f>VLOOKUP($C1253,'Four Factors - Home'!$B:$O,13,FALSE)/100</f>
        <v>0.14300000000000002</v>
      </c>
      <c r="O1253" s="32">
        <f>VLOOKUP($C1253,'Four Factors - Home'!$B:$O,14,FALSE)/100</f>
        <v>0.22899999999999998</v>
      </c>
      <c r="P1253" s="21">
        <f>VLOOKUP($C1253,'Advanced - Home'!B:T,18,FALSE)</f>
        <v>97.74</v>
      </c>
      <c r="Q1253" s="21">
        <f>(P1253+'Advanced - Home'!$S$33)/2</f>
        <v>98.257845567206857</v>
      </c>
      <c r="R1253" s="32">
        <f t="shared" ref="R1253" si="12275">AVERAGE(H1253,L1252)</f>
        <v>0.52600000000000002</v>
      </c>
      <c r="S1253" s="32">
        <f t="shared" ref="S1253" si="12276">AVERAGE(I1253,M1252)</f>
        <v>0.29649999999999999</v>
      </c>
      <c r="T1253" s="32">
        <f t="shared" ref="T1253" si="12277">AVERAGE(J1253,N1252)</f>
        <v>0.14600000000000002</v>
      </c>
      <c r="U1253" s="32">
        <f t="shared" ref="U1253" si="12278">AVERAGE(K1253,O1252)</f>
        <v>0.20450000000000002</v>
      </c>
      <c r="V1253" s="21">
        <f>Q1253*Q1252/'Advanced - Road'!$S$33</f>
        <v>99.257629857776934</v>
      </c>
      <c r="W1253" s="21">
        <f t="shared" ref="W1253" si="12279">W1252</f>
        <v>99.259699008306185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109</v>
      </c>
      <c r="Z1253" s="23">
        <f t="shared" ref="Z1253" si="12280">-Z1252</f>
        <v>-1</v>
      </c>
      <c r="AA1253" s="23">
        <f t="shared" ref="AA1253" si="12281">AA1252</f>
        <v>217</v>
      </c>
      <c r="AB1253" s="22"/>
      <c r="AC1253" s="22"/>
      <c r="AD1253" s="22">
        <f t="shared" si="12211"/>
        <v>109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0.48200000000000004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0.27500000000000002</v>
      </c>
      <c r="L1254" s="31">
        <f>VLOOKUP($C1254,'Four Factors - Road'!$B:$O,11,FALSE)/100</f>
        <v>0.52300000000000002</v>
      </c>
      <c r="M1254" s="31">
        <f>VLOOKUP($C1254,'Four Factors - Road'!$B:$O,12,FALSE)</f>
        <v>0.3</v>
      </c>
      <c r="N1254" s="31">
        <f>VLOOKUP($C1254,'Four Factors - Road'!$B:$O,13,FALSE)/100</f>
        <v>0.13800000000000001</v>
      </c>
      <c r="O1254" s="31">
        <f>VLOOKUP($C1254,'Four Factors - Road'!$B:$O,14,FALSE)/100</f>
        <v>0.20600000000000002</v>
      </c>
      <c r="P1254" s="17">
        <f>VLOOKUP($C1254,'Advanced - Road'!B:T,18,FALSE)</f>
        <v>100.79</v>
      </c>
      <c r="Q1254" s="17">
        <f>(P1254+'Advanced - Road'!$S$33)/2</f>
        <v>99.784904671115356</v>
      </c>
      <c r="R1254" s="31">
        <f t="shared" ref="R1254" si="12283">AVERAGE(H1254,L1255)</f>
        <v>0.48550000000000004</v>
      </c>
      <c r="S1254" s="31">
        <f t="shared" ref="S1254" si="12284">AVERAGE(I1254,M1255)</f>
        <v>0.27549999999999997</v>
      </c>
      <c r="T1254" s="31">
        <f t="shared" ref="T1254" si="12285">AVERAGE(J1254,N1255)</f>
        <v>0.14949999999999999</v>
      </c>
      <c r="U1254" s="31">
        <f t="shared" ref="U1254" si="12286">AVERAGE(K1254,O1255)</f>
        <v>0.2445</v>
      </c>
      <c r="V1254" s="17">
        <f>Q1254*Q1255/'Advanced - Home'!$S$33</f>
        <v>99.120337747227921</v>
      </c>
      <c r="W1254" s="17">
        <f t="shared" ref="W1254" si="12287">AVERAGE(V1254:V1255)</f>
        <v>99.118271544871135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103</v>
      </c>
      <c r="Z1254" s="19">
        <f t="shared" ref="Z1254" si="12288">Y1255-Y1254</f>
        <v>7</v>
      </c>
      <c r="AA1254" s="19">
        <f t="shared" ref="AA1254" si="12289">Y1254+Y1255</f>
        <v>213</v>
      </c>
      <c r="AB1254" s="4">
        <f t="shared" ref="AB1254" si="12290">D1254-Z1254</f>
        <v>-7</v>
      </c>
      <c r="AC1254" s="4">
        <f t="shared" ref="AC1254" si="12291">AA1254-E1254</f>
        <v>213</v>
      </c>
      <c r="AD1254" s="4">
        <f t="shared" si="12211"/>
        <v>103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0.53500000000000003</v>
      </c>
      <c r="I1255" s="31">
        <f>VLOOKUP($C1255,'Four Factors - Home'!$B:$O,8,FALSE)</f>
        <v>0.28199999999999997</v>
      </c>
      <c r="J1255" s="31">
        <f>VLOOKUP($C1255,'Four Factors - Home'!$B:$O,9,FALSE)/100</f>
        <v>0.13900000000000001</v>
      </c>
      <c r="K1255" s="31">
        <f>VLOOKUP($C1255,'Four Factors - Home'!$B:$O,10,FALSE)/100</f>
        <v>0.22500000000000001</v>
      </c>
      <c r="L1255" s="31">
        <f>VLOOKUP($C1255,'Four Factors - Home'!$B:$O,11,FALSE)/100</f>
        <v>0.48899999999999999</v>
      </c>
      <c r="M1255" s="31">
        <f>VLOOKUP($C1255,'Four Factors - Home'!$B:$O,12,FALSE)</f>
        <v>0.253</v>
      </c>
      <c r="N1255" s="31">
        <f>VLOOKUP($C1255,'Four Factors - Home'!$B:$O,13,FALSE)/100</f>
        <v>0.15</v>
      </c>
      <c r="O1255" s="31">
        <f>VLOOKUP($C1255,'Four Factors - Home'!$B:$O,14,FALSE)/100</f>
        <v>0.214</v>
      </c>
      <c r="P1255" s="17">
        <f>VLOOKUP($C1255,'Advanced - Home'!B:T,18,FALSE)</f>
        <v>97.46</v>
      </c>
      <c r="Q1255" s="17">
        <f>(P1255+'Advanced - Home'!$S$33)/2</f>
        <v>98.117845567206857</v>
      </c>
      <c r="R1255" s="31">
        <f t="shared" ref="R1255" si="12295">AVERAGE(H1255,L1254)</f>
        <v>0.52900000000000003</v>
      </c>
      <c r="S1255" s="31">
        <f t="shared" ref="S1255" si="12296">AVERAGE(I1255,M1254)</f>
        <v>0.29099999999999998</v>
      </c>
      <c r="T1255" s="31">
        <f t="shared" ref="T1255" si="12297">AVERAGE(J1255,N1254)</f>
        <v>0.13850000000000001</v>
      </c>
      <c r="U1255" s="31">
        <f t="shared" ref="U1255" si="12298">AVERAGE(K1255,O1254)</f>
        <v>0.21550000000000002</v>
      </c>
      <c r="V1255" s="17">
        <f>Q1255*Q1254/'Advanced - Road'!$S$33</f>
        <v>99.116205342514334</v>
      </c>
      <c r="W1255" s="17">
        <f t="shared" ref="W1255" si="12299">W1254</f>
        <v>99.118271544871135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-7</v>
      </c>
      <c r="AA1255" s="19">
        <f t="shared" ref="AA1255" si="12301">AA1254</f>
        <v>213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0.48200000000000004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0.27500000000000002</v>
      </c>
      <c r="L1256" s="32">
        <f>VLOOKUP($C1256,'Four Factors - Road'!$B:$O,11,FALSE)/100</f>
        <v>0.52300000000000002</v>
      </c>
      <c r="M1256" s="32">
        <f>VLOOKUP($C1256,'Four Factors - Road'!$B:$O,12,FALSE)</f>
        <v>0.3</v>
      </c>
      <c r="N1256" s="32">
        <f>VLOOKUP($C1256,'Four Factors - Road'!$B:$O,13,FALSE)/100</f>
        <v>0.13800000000000001</v>
      </c>
      <c r="O1256" s="32">
        <f>VLOOKUP($C1256,'Four Factors - Road'!$B:$O,14,FALSE)/100</f>
        <v>0.20600000000000002</v>
      </c>
      <c r="P1256" s="21">
        <f>VLOOKUP($C1256,'Advanced - Road'!B:T,18,FALSE)</f>
        <v>100.79</v>
      </c>
      <c r="Q1256" s="21">
        <f>(P1256+'Advanced - Road'!$S$33)/2</f>
        <v>99.784904671115356</v>
      </c>
      <c r="R1256" s="32">
        <f t="shared" ref="R1256" si="12303">AVERAGE(H1256,L1257)</f>
        <v>0.49250000000000005</v>
      </c>
      <c r="S1256" s="32">
        <f t="shared" ref="S1256" si="12304">AVERAGE(I1256,M1257)</f>
        <v>0.28349999999999997</v>
      </c>
      <c r="T1256" s="32">
        <f t="shared" ref="T1256" si="12305">AVERAGE(J1256,N1257)</f>
        <v>0.14549999999999999</v>
      </c>
      <c r="U1256" s="32">
        <f t="shared" ref="U1256" si="12306">AVERAGE(K1256,O1257)</f>
        <v>0.25700000000000001</v>
      </c>
      <c r="V1256" s="21">
        <f>Q1256*Q1257/'Advanced - Home'!$S$33</f>
        <v>99.140542091743285</v>
      </c>
      <c r="W1256" s="21">
        <f t="shared" ref="W1256" si="12307">AVERAGE(V1256:V1257)</f>
        <v>99.138475468218999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106</v>
      </c>
      <c r="Z1256" s="23">
        <f t="shared" ref="Z1256" si="12308">Y1257-Y1256</f>
        <v>6</v>
      </c>
      <c r="AA1256" s="23">
        <f t="shared" ref="AA1256" si="12309">Y1256+Y1257</f>
        <v>218</v>
      </c>
      <c r="AB1256" s="22">
        <f t="shared" ref="AB1256" si="12310">D1256-Z1256</f>
        <v>-6</v>
      </c>
      <c r="AC1256" s="22">
        <f t="shared" ref="AC1256" si="12311">AA1256-E1256</f>
        <v>218</v>
      </c>
      <c r="AD1256" s="22">
        <f t="shared" si="12211"/>
        <v>106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</v>
      </c>
      <c r="J1257" s="32">
        <f>VLOOKUP($C1257,'Four Factors - Home'!$B:$O,9,FALSE)/100</f>
        <v>0.129</v>
      </c>
      <c r="K1257" s="32">
        <f>VLOOKUP($C1257,'Four Factors - Home'!$B:$O,10,FALSE)/100</f>
        <v>0.26700000000000002</v>
      </c>
      <c r="L1257" s="32">
        <f>VLOOKUP($C1257,'Four Factors - Home'!$B:$O,11,FALSE)/100</f>
        <v>0.503</v>
      </c>
      <c r="M1257" s="32">
        <f>VLOOKUP($C1257,'Four Factors - Home'!$B:$O,12,FALSE)</f>
        <v>0.26900000000000002</v>
      </c>
      <c r="N1257" s="32">
        <f>VLOOKUP($C1257,'Four Factors - Home'!$B:$O,13,FALSE)/100</f>
        <v>0.14199999999999999</v>
      </c>
      <c r="O1257" s="32">
        <f>VLOOKUP($C1257,'Four Factors - Home'!$B:$O,14,FALSE)/100</f>
        <v>0.23899999999999999</v>
      </c>
      <c r="P1257" s="21">
        <f>VLOOKUP($C1257,'Advanced - Home'!B:T,18,FALSE)</f>
        <v>97.5</v>
      </c>
      <c r="Q1257" s="21">
        <f>(P1257+'Advanced - Home'!$S$33)/2</f>
        <v>98.137845567206853</v>
      </c>
      <c r="R1257" s="32">
        <f t="shared" ref="R1257" si="12315">AVERAGE(H1257,L1256)</f>
        <v>0.52449999999999997</v>
      </c>
      <c r="S1257" s="32">
        <f t="shared" ref="S1257" si="12316">AVERAGE(I1257,M1256)</f>
        <v>0.30499999999999999</v>
      </c>
      <c r="T1257" s="32">
        <f t="shared" ref="T1257" si="12317">AVERAGE(J1257,N1256)</f>
        <v>0.13350000000000001</v>
      </c>
      <c r="U1257" s="32">
        <f t="shared" ref="U1257" si="12318">AVERAGE(K1257,O1256)</f>
        <v>0.23650000000000002</v>
      </c>
      <c r="V1257" s="21">
        <f>Q1257*Q1256/'Advanced - Road'!$S$33</f>
        <v>99.136408844694714</v>
      </c>
      <c r="W1257" s="21">
        <f t="shared" ref="W1257" si="12319">W1256</f>
        <v>99.138475468218999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-6</v>
      </c>
      <c r="AA1257" s="23">
        <f t="shared" ref="AA1257" si="12321">AA1256</f>
        <v>218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0.48200000000000004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0.27500000000000002</v>
      </c>
      <c r="L1258" s="31">
        <f>VLOOKUP($C1258,'Four Factors - Road'!$B:$O,11,FALSE)/100</f>
        <v>0.52300000000000002</v>
      </c>
      <c r="M1258" s="31">
        <f>VLOOKUP($C1258,'Four Factors - Road'!$B:$O,12,FALSE)</f>
        <v>0.3</v>
      </c>
      <c r="N1258" s="31">
        <f>VLOOKUP($C1258,'Four Factors - Road'!$B:$O,13,FALSE)/100</f>
        <v>0.13800000000000001</v>
      </c>
      <c r="O1258" s="31">
        <f>VLOOKUP($C1258,'Four Factors - Road'!$B:$O,14,FALSE)/100</f>
        <v>0.20600000000000002</v>
      </c>
      <c r="P1258" s="17">
        <f>VLOOKUP($C1258,'Advanced - Road'!B:T,18,FALSE)</f>
        <v>100.79</v>
      </c>
      <c r="Q1258" s="17">
        <f>(P1258+'Advanced - Road'!$S$33)/2</f>
        <v>99.784904671115356</v>
      </c>
      <c r="R1258" s="31">
        <f t="shared" ref="R1258" si="12323">AVERAGE(H1258,L1259)</f>
        <v>0.48450000000000004</v>
      </c>
      <c r="S1258" s="31">
        <f t="shared" ref="S1258" si="12324">AVERAGE(I1258,M1259)</f>
        <v>0.26749999999999996</v>
      </c>
      <c r="T1258" s="31">
        <f t="shared" ref="T1258" si="12325">AVERAGE(J1258,N1259)</f>
        <v>0.14150000000000001</v>
      </c>
      <c r="U1258" s="31">
        <f t="shared" ref="U1258" si="12326">AVERAGE(K1258,O1259)</f>
        <v>0.24050000000000002</v>
      </c>
      <c r="V1258" s="17">
        <f>Q1258*Q1259/'Advanced - Home'!$S$33</f>
        <v>97.241333707299617</v>
      </c>
      <c r="W1258" s="17">
        <f t="shared" ref="W1258" si="12327">AVERAGE(V1258:V1259)</f>
        <v>97.239306673519764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102</v>
      </c>
      <c r="Z1258" s="19">
        <f t="shared" ref="Z1258" si="12328">Y1259-Y1258</f>
        <v>5</v>
      </c>
      <c r="AA1258" s="19">
        <f t="shared" ref="AA1258" si="12329">Y1258+Y1259</f>
        <v>209</v>
      </c>
      <c r="AB1258" s="4">
        <f t="shared" ref="AB1258" si="12330">D1258-Z1258</f>
        <v>-5</v>
      </c>
      <c r="AC1258" s="4">
        <f t="shared" ref="AC1258" si="12331">AA1258-E1258</f>
        <v>209</v>
      </c>
      <c r="AD1258" s="4">
        <f t="shared" si="12211"/>
        <v>102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0.52600000000000002</v>
      </c>
      <c r="I1259" s="31">
        <f>VLOOKUP($C1259,'Four Factors - Home'!$B:$O,8,FALSE)</f>
        <v>0.307</v>
      </c>
      <c r="J1259" s="31">
        <f>VLOOKUP($C1259,'Four Factors - Home'!$B:$O,9,FALSE)/100</f>
        <v>0.14499999999999999</v>
      </c>
      <c r="K1259" s="31">
        <f>VLOOKUP($C1259,'Four Factors - Home'!$B:$O,10,FALSE)/100</f>
        <v>0.217</v>
      </c>
      <c r="L1259" s="31">
        <f>VLOOKUP($C1259,'Four Factors - Home'!$B:$O,11,FALSE)/100</f>
        <v>0.48700000000000004</v>
      </c>
      <c r="M1259" s="31">
        <f>VLOOKUP($C1259,'Four Factors - Home'!$B:$O,12,FALSE)</f>
        <v>0.23699999999999999</v>
      </c>
      <c r="N1259" s="31">
        <f>VLOOKUP($C1259,'Four Factors - Home'!$B:$O,13,FALSE)/100</f>
        <v>0.13400000000000001</v>
      </c>
      <c r="O1259" s="31">
        <f>VLOOKUP($C1259,'Four Factors - Home'!$B:$O,14,FALSE)/100</f>
        <v>0.20600000000000002</v>
      </c>
      <c r="P1259" s="17">
        <f>VLOOKUP($C1259,'Advanced - Home'!B:T,18,FALSE)</f>
        <v>93.74</v>
      </c>
      <c r="Q1259" s="17">
        <f>(P1259+'Advanced - Home'!$S$33)/2</f>
        <v>96.257845567206857</v>
      </c>
      <c r="R1259" s="31">
        <f t="shared" ref="R1259" si="12335">AVERAGE(H1259,L1258)</f>
        <v>0.52449999999999997</v>
      </c>
      <c r="S1259" s="31">
        <f t="shared" ref="S1259" si="12336">AVERAGE(I1259,M1258)</f>
        <v>0.30349999999999999</v>
      </c>
      <c r="T1259" s="31">
        <f t="shared" ref="T1259" si="12337">AVERAGE(J1259,N1258)</f>
        <v>0.14150000000000001</v>
      </c>
      <c r="U1259" s="31">
        <f t="shared" ref="U1259" si="12338">AVERAGE(K1259,O1258)</f>
        <v>0.21150000000000002</v>
      </c>
      <c r="V1259" s="17">
        <f>Q1259*Q1258/'Advanced - Road'!$S$33</f>
        <v>97.237279639739924</v>
      </c>
      <c r="W1259" s="17">
        <f t="shared" ref="W1259" si="12339">W1258</f>
        <v>97.239306673519764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-5</v>
      </c>
      <c r="AA1259" s="19">
        <f t="shared" ref="AA1259" si="12341">AA1258</f>
        <v>209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0.48200000000000004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0.27500000000000002</v>
      </c>
      <c r="L1260" s="32">
        <f>VLOOKUP($C1260,'Four Factors - Road'!$B:$O,11,FALSE)/100</f>
        <v>0.52300000000000002</v>
      </c>
      <c r="M1260" s="32">
        <f>VLOOKUP($C1260,'Four Factors - Road'!$B:$O,12,FALSE)</f>
        <v>0.3</v>
      </c>
      <c r="N1260" s="32">
        <f>VLOOKUP($C1260,'Four Factors - Road'!$B:$O,13,FALSE)/100</f>
        <v>0.13800000000000001</v>
      </c>
      <c r="O1260" s="32">
        <f>VLOOKUP($C1260,'Four Factors - Road'!$B:$O,14,FALSE)/100</f>
        <v>0.20600000000000002</v>
      </c>
      <c r="P1260" s="21">
        <f>VLOOKUP($C1260,'Advanced - Road'!B:T,18,FALSE)</f>
        <v>100.79</v>
      </c>
      <c r="Q1260" s="21">
        <f>(P1260+'Advanced - Road'!$S$33)/2</f>
        <v>99.784904671115356</v>
      </c>
      <c r="R1260" s="32">
        <f t="shared" ref="R1260" si="12343">AVERAGE(H1260,L1261)</f>
        <v>0.50050000000000006</v>
      </c>
      <c r="S1260" s="32">
        <f t="shared" ref="S1260" si="12344">AVERAGE(I1260,M1261)</f>
        <v>0.29399999999999998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100.04468650880557</v>
      </c>
      <c r="W1260" s="21">
        <f t="shared" ref="W1260" si="12347">AVERAGE(V1260:V1261)</f>
        <v>100.04260103803591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0.25900000000000001</v>
      </c>
      <c r="J1261" s="32">
        <f>VLOOKUP($C1261,'Four Factors - Home'!$B:$O,9,FALSE)/100</f>
        <v>0.14699999999999999</v>
      </c>
      <c r="K1261" s="32">
        <f>VLOOKUP($C1261,'Four Factors - Home'!$B:$O,10,FALSE)/100</f>
        <v>0.25</v>
      </c>
      <c r="L1261" s="32">
        <f>VLOOKUP($C1261,'Four Factors - Home'!$B:$O,11,FALSE)/100</f>
        <v>0.51900000000000002</v>
      </c>
      <c r="M1261" s="32">
        <f>VLOOKUP($C1261,'Four Factors - Home'!$B:$O,12,FALSE)</f>
        <v>0.28999999999999998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0.255</v>
      </c>
      <c r="P1261" s="21">
        <f>VLOOKUP($C1261,'Advanced - Home'!B:T,18,FALSE)</f>
        <v>99.29</v>
      </c>
      <c r="Q1261" s="21">
        <f>(P1261+'Advanced - Home'!$S$33)/2</f>
        <v>99.032845567206863</v>
      </c>
      <c r="R1261" s="32">
        <f t="shared" ref="R1261" si="12355">AVERAGE(H1261,L1260)</f>
        <v>0.53150000000000008</v>
      </c>
      <c r="S1261" s="32">
        <f t="shared" ref="S1261" si="12356">AVERAGE(I1261,M1260)</f>
        <v>0.27949999999999997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0.22800000000000001</v>
      </c>
      <c r="V1261" s="21">
        <f>Q1261*Q1260/'Advanced - Road'!$S$33</f>
        <v>100.04051556726627</v>
      </c>
      <c r="W1261" s="21">
        <f t="shared" ref="W1261" si="12359">W1260</f>
        <v>100.04260103803591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0.498</v>
      </c>
      <c r="I1262" s="31">
        <f>VLOOKUP($C1262,'Four Factors - Road'!$B:$O,8,FALSE)</f>
        <v>0.23100000000000001</v>
      </c>
      <c r="J1262" s="31">
        <f>VLOOKUP($C1262,'Four Factors - Road'!$B:$O,9,FALSE)/100</f>
        <v>0.13800000000000001</v>
      </c>
      <c r="K1262" s="31">
        <f>VLOOKUP($C1262,'Four Factors - Road'!$B:$O,10,FALSE)/100</f>
        <v>0.20600000000000002</v>
      </c>
      <c r="L1262" s="31">
        <f>VLOOKUP($C1262,'Four Factors - Road'!$B:$O,11,FALSE)/100</f>
        <v>0.53200000000000003</v>
      </c>
      <c r="M1262" s="31">
        <f>VLOOKUP($C1262,'Four Factors - Road'!$B:$O,12,FALSE)</f>
        <v>0.25800000000000001</v>
      </c>
      <c r="N1262" s="31">
        <f>VLOOKUP($C1262,'Four Factors - Road'!$B:$O,13,FALSE)/100</f>
        <v>0.129</v>
      </c>
      <c r="O1262" s="31">
        <f>VLOOKUP($C1262,'Four Factors - Road'!$B:$O,14,FALSE)/100</f>
        <v>0.22800000000000001</v>
      </c>
      <c r="P1262" s="17">
        <f>VLOOKUP($C1262,'Advanced - Road'!B:T,18,FALSE)</f>
        <v>99.63</v>
      </c>
      <c r="Q1262" s="17">
        <f>(P1262+'Advanced - Road'!$S$33)/2</f>
        <v>99.204904671115344</v>
      </c>
      <c r="R1262" s="31">
        <f t="shared" ref="R1262" si="12363">AVERAGE(H1262,L1263)</f>
        <v>0.51049999999999995</v>
      </c>
      <c r="S1262" s="31">
        <f t="shared" ref="S1262" si="12364">AVERAGE(I1262,M1263)</f>
        <v>0.22700000000000001</v>
      </c>
      <c r="T1262" s="31">
        <f t="shared" ref="T1262" si="12365">AVERAGE(J1262,N1263)</f>
        <v>0.14900000000000002</v>
      </c>
      <c r="U1262" s="31">
        <f t="shared" ref="U1262" si="12366">AVERAGE(K1262,O1263)</f>
        <v>0.22700000000000001</v>
      </c>
      <c r="V1262" s="17">
        <f>Q1262*Q1263/'Advanced - Home'!$S$33</f>
        <v>99.43304616617408</v>
      </c>
      <c r="W1262" s="17">
        <f t="shared" ref="W1262" si="12367">AVERAGE(V1262:V1263)</f>
        <v>99.43097344528752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5</v>
      </c>
      <c r="AA1262" s="19">
        <f t="shared" ref="AA1262" si="12369">Y1262+Y1263</f>
        <v>215</v>
      </c>
      <c r="AB1262" s="4">
        <f t="shared" ref="AB1262" si="12370">D1262-Z1262</f>
        <v>-5</v>
      </c>
      <c r="AC1262" s="4">
        <f t="shared" ref="AC1262" si="12371">AA1262-E1262</f>
        <v>215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0.51200000000000001</v>
      </c>
      <c r="I1263" s="31">
        <f>VLOOKUP($C1263,'Four Factors - Home'!$B:$O,8,FALSE)</f>
        <v>0.30199999999999999</v>
      </c>
      <c r="J1263" s="31">
        <f>VLOOKUP($C1263,'Four Factors - Home'!$B:$O,9,FALSE)/100</f>
        <v>0.152</v>
      </c>
      <c r="K1263" s="31">
        <f>VLOOKUP($C1263,'Four Factors - Home'!$B:$O,10,FALSE)/100</f>
        <v>0.247</v>
      </c>
      <c r="L1263" s="31">
        <f>VLOOKUP($C1263,'Four Factors - Home'!$B:$O,11,FALSE)/100</f>
        <v>0.52300000000000002</v>
      </c>
      <c r="M1263" s="31">
        <f>VLOOKUP($C1263,'Four Factors - Home'!$B:$O,12,FALSE)</f>
        <v>0.223</v>
      </c>
      <c r="N1263" s="31">
        <f>VLOOKUP($C1263,'Four Factors - Home'!$B:$O,13,FALSE)/100</f>
        <v>0.16</v>
      </c>
      <c r="O1263" s="31">
        <f>VLOOKUP($C1263,'Four Factors - Home'!$B:$O,14,FALSE)/100</f>
        <v>0.248</v>
      </c>
      <c r="P1263" s="17">
        <f>VLOOKUP($C1263,'Advanced - Home'!B:T,18,FALSE)</f>
        <v>99.23</v>
      </c>
      <c r="Q1263" s="17">
        <f>(P1263+'Advanced - Home'!$S$33)/2</f>
        <v>99.002845567206862</v>
      </c>
      <c r="R1263" s="31">
        <f t="shared" ref="R1263" si="12375">AVERAGE(H1263,L1262)</f>
        <v>0.52200000000000002</v>
      </c>
      <c r="S1263" s="31">
        <f t="shared" ref="S1263" si="12376">AVERAGE(I1263,M1262)</f>
        <v>0.28000000000000003</v>
      </c>
      <c r="T1263" s="31">
        <f t="shared" ref="T1263" si="12377">AVERAGE(J1263,N1262)</f>
        <v>0.14050000000000001</v>
      </c>
      <c r="U1263" s="31">
        <f t="shared" ref="U1263" si="12378">AVERAGE(K1263,O1262)</f>
        <v>0.23749999999999999</v>
      </c>
      <c r="V1263" s="17">
        <f>Q1263*Q1262/'Advanced - Road'!$S$33</f>
        <v>99.428900724400961</v>
      </c>
      <c r="W1263" s="17">
        <f t="shared" ref="W1263" si="12379">W1262</f>
        <v>99.43097344528752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110</v>
      </c>
      <c r="Z1263" s="19">
        <f t="shared" ref="Z1263" si="12380">-Z1262</f>
        <v>-5</v>
      </c>
      <c r="AA1263" s="19">
        <f t="shared" ref="AA1263" si="12381">AA1262</f>
        <v>215</v>
      </c>
      <c r="AB1263" s="4"/>
      <c r="AC1263" s="4"/>
      <c r="AD1263" s="4">
        <f t="shared" si="12211"/>
        <v>110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0.498</v>
      </c>
      <c r="I1264" s="32">
        <f>VLOOKUP($C1264,'Four Factors - Road'!$B:$O,8,FALSE)</f>
        <v>0.23100000000000001</v>
      </c>
      <c r="J1264" s="32">
        <f>VLOOKUP($C1264,'Four Factors - Road'!$B:$O,9,FALSE)/100</f>
        <v>0.13800000000000001</v>
      </c>
      <c r="K1264" s="32">
        <f>VLOOKUP($C1264,'Four Factors - Road'!$B:$O,10,FALSE)/100</f>
        <v>0.20600000000000002</v>
      </c>
      <c r="L1264" s="32">
        <f>VLOOKUP($C1264,'Four Factors - Road'!$B:$O,11,FALSE)/100</f>
        <v>0.53200000000000003</v>
      </c>
      <c r="M1264" s="32">
        <f>VLOOKUP($C1264,'Four Factors - Road'!$B:$O,12,FALSE)</f>
        <v>0.25800000000000001</v>
      </c>
      <c r="N1264" s="32">
        <f>VLOOKUP($C1264,'Four Factors - Road'!$B:$O,13,FALSE)/100</f>
        <v>0.129</v>
      </c>
      <c r="O1264" s="32">
        <f>VLOOKUP($C1264,'Four Factors - Road'!$B:$O,14,FALSE)/100</f>
        <v>0.22800000000000001</v>
      </c>
      <c r="P1264" s="21">
        <f>VLOOKUP($C1264,'Advanced - Road'!B:T,18,FALSE)</f>
        <v>99.63</v>
      </c>
      <c r="Q1264" s="21">
        <f>(P1264+'Advanced - Road'!$S$33)/2</f>
        <v>99.204904671115344</v>
      </c>
      <c r="R1264" s="32">
        <f t="shared" ref="R1264" si="12383">AVERAGE(H1264,L1265)</f>
        <v>0.503</v>
      </c>
      <c r="S1264" s="32">
        <f t="shared" ref="S1264" si="12384">AVERAGE(I1264,M1265)</f>
        <v>0.254</v>
      </c>
      <c r="T1264" s="32">
        <f t="shared" ref="T1264" si="12385">AVERAGE(J1264,N1265)</f>
        <v>0.13250000000000001</v>
      </c>
      <c r="U1264" s="32">
        <f t="shared" ref="U1264" si="12386">AVERAGE(K1264,O1265)</f>
        <v>0.22450000000000001</v>
      </c>
      <c r="V1264" s="21">
        <f>Q1264*Q1265/'Advanced - Home'!$S$33</f>
        <v>101.26095467714298</v>
      </c>
      <c r="W1264" s="21">
        <f t="shared" ref="W1264" si="12387">AVERAGE(V1264:V1265)</f>
        <v>101.25884385278584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0</v>
      </c>
      <c r="AA1264" s="23">
        <f t="shared" ref="AA1264" si="12389">Y1264+Y1265</f>
        <v>218</v>
      </c>
      <c r="AB1264" s="22">
        <f t="shared" ref="AB1264" si="12390">D1264-Z1264</f>
        <v>0</v>
      </c>
      <c r="AC1264" s="22">
        <f t="shared" ref="AC1264" si="12391">AA1264-E1264</f>
        <v>218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0.499</v>
      </c>
      <c r="I1265" s="32">
        <f>VLOOKUP($C1265,'Four Factors - Home'!$B:$O,8,FALSE)</f>
        <v>0.28399999999999997</v>
      </c>
      <c r="J1265" s="32">
        <f>VLOOKUP($C1265,'Four Factors - Home'!$B:$O,9,FALSE)/100</f>
        <v>0.16600000000000001</v>
      </c>
      <c r="K1265" s="32">
        <f>VLOOKUP($C1265,'Four Factors - Home'!$B:$O,10,FALSE)/100</f>
        <v>0.20399999999999999</v>
      </c>
      <c r="L1265" s="32">
        <f>VLOOKUP($C1265,'Four Factors - Home'!$B:$O,11,FALSE)/100</f>
        <v>0.50800000000000001</v>
      </c>
      <c r="M1265" s="32">
        <f>VLOOKUP($C1265,'Four Factors - Home'!$B:$O,12,FALSE)</f>
        <v>0.27700000000000002</v>
      </c>
      <c r="N1265" s="32">
        <f>VLOOKUP($C1265,'Four Factors - Home'!$B:$O,13,FALSE)/100</f>
        <v>0.127</v>
      </c>
      <c r="O1265" s="32">
        <f>VLOOKUP($C1265,'Four Factors - Home'!$B:$O,14,FALSE)/100</f>
        <v>0.24299999999999999</v>
      </c>
      <c r="P1265" s="21">
        <f>VLOOKUP($C1265,'Advanced - Home'!B:T,18,FALSE)</f>
        <v>102.87</v>
      </c>
      <c r="Q1265" s="21">
        <f>(P1265+'Advanced - Home'!$S$33)/2</f>
        <v>100.82284556720685</v>
      </c>
      <c r="R1265" s="32">
        <f t="shared" ref="R1265" si="12395">AVERAGE(H1265,L1264)</f>
        <v>0.51550000000000007</v>
      </c>
      <c r="S1265" s="32">
        <f t="shared" ref="S1265" si="12396">AVERAGE(I1265,M1264)</f>
        <v>0.27100000000000002</v>
      </c>
      <c r="T1265" s="32">
        <f t="shared" ref="T1265" si="12397">AVERAGE(J1265,N1264)</f>
        <v>0.14750000000000002</v>
      </c>
      <c r="U1265" s="32">
        <f t="shared" ref="U1265" si="12398">AVERAGE(K1265,O1264)</f>
        <v>0.216</v>
      </c>
      <c r="V1265" s="21">
        <f>Q1265*Q1264/'Advanced - Road'!$S$33</f>
        <v>101.2567330284287</v>
      </c>
      <c r="W1265" s="21">
        <f t="shared" ref="W1265" si="12399">W1264</f>
        <v>101.25884385278584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109</v>
      </c>
      <c r="Z1265" s="23">
        <f t="shared" ref="Z1265" si="12400">-Z1264</f>
        <v>0</v>
      </c>
      <c r="AA1265" s="23">
        <f t="shared" ref="AA1265" si="12401">AA1264</f>
        <v>218</v>
      </c>
      <c r="AB1265" s="22"/>
      <c r="AC1265" s="22"/>
      <c r="AD1265" s="22">
        <f t="shared" si="12211"/>
        <v>109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0.498</v>
      </c>
      <c r="I1266" s="31">
        <f>VLOOKUP($C1266,'Four Factors - Road'!$B:$O,8,FALSE)</f>
        <v>0.23100000000000001</v>
      </c>
      <c r="J1266" s="31">
        <f>VLOOKUP($C1266,'Four Factors - Road'!$B:$O,9,FALSE)/100</f>
        <v>0.13800000000000001</v>
      </c>
      <c r="K1266" s="31">
        <f>VLOOKUP($C1266,'Four Factors - Road'!$B:$O,10,FALSE)/100</f>
        <v>0.20600000000000002</v>
      </c>
      <c r="L1266" s="31">
        <f>VLOOKUP($C1266,'Four Factors - Road'!$B:$O,11,FALSE)/100</f>
        <v>0.53200000000000003</v>
      </c>
      <c r="M1266" s="31">
        <f>VLOOKUP($C1266,'Four Factors - Road'!$B:$O,12,FALSE)</f>
        <v>0.25800000000000001</v>
      </c>
      <c r="N1266" s="31">
        <f>VLOOKUP($C1266,'Four Factors - Road'!$B:$O,13,FALSE)/100</f>
        <v>0.129</v>
      </c>
      <c r="O1266" s="31">
        <f>VLOOKUP($C1266,'Four Factors - Road'!$B:$O,14,FALSE)/100</f>
        <v>0.22800000000000001</v>
      </c>
      <c r="P1266" s="17">
        <f>VLOOKUP($C1266,'Advanced - Road'!B:T,18,FALSE)</f>
        <v>99.63</v>
      </c>
      <c r="Q1266" s="17">
        <f>(P1266+'Advanced - Road'!$S$33)/2</f>
        <v>99.204904671115344</v>
      </c>
      <c r="R1266" s="31">
        <f t="shared" ref="R1266" si="12403">AVERAGE(H1266,L1267)</f>
        <v>0.4985</v>
      </c>
      <c r="S1266" s="31">
        <f t="shared" ref="S1266" si="12404">AVERAGE(I1266,M1267)</f>
        <v>0.24399999999999999</v>
      </c>
      <c r="T1266" s="31">
        <f t="shared" ref="T1266" si="12405">AVERAGE(J1266,N1267)</f>
        <v>0.13750000000000001</v>
      </c>
      <c r="U1266" s="31">
        <f t="shared" ref="U1266" si="12406">AVERAGE(K1266,O1267)</f>
        <v>0.22950000000000001</v>
      </c>
      <c r="V1266" s="17">
        <f>Q1266*Q1267/'Advanced - Home'!$S$33</f>
        <v>99.654002140027458</v>
      </c>
      <c r="W1266" s="17">
        <f t="shared" ref="W1266" si="12407">AVERAGE(V1266:V1267)</f>
        <v>99.65192481322687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0.53100000000000003</v>
      </c>
      <c r="I1267" s="31">
        <f>VLOOKUP($C1267,'Four Factors - Home'!$B:$O,8,FALSE)</f>
        <v>0.26100000000000001</v>
      </c>
      <c r="J1267" s="31">
        <f>VLOOKUP($C1267,'Four Factors - Home'!$B:$O,9,FALSE)/100</f>
        <v>0.14000000000000001</v>
      </c>
      <c r="K1267" s="31">
        <f>VLOOKUP($C1267,'Four Factors - Home'!$B:$O,10,FALSE)/100</f>
        <v>0.22899999999999998</v>
      </c>
      <c r="L1267" s="31">
        <f>VLOOKUP($C1267,'Four Factors - Home'!$B:$O,11,FALSE)/100</f>
        <v>0.499</v>
      </c>
      <c r="M1267" s="31">
        <f>VLOOKUP($C1267,'Four Factors - Home'!$B:$O,12,FALSE)</f>
        <v>0.25700000000000001</v>
      </c>
      <c r="N1267" s="31">
        <f>VLOOKUP($C1267,'Four Factors - Home'!$B:$O,13,FALSE)/100</f>
        <v>0.13699999999999998</v>
      </c>
      <c r="O1267" s="31">
        <f>VLOOKUP($C1267,'Four Factors - Home'!$B:$O,14,FALSE)/100</f>
        <v>0.253</v>
      </c>
      <c r="P1267" s="17">
        <f>VLOOKUP($C1267,'Advanced - Home'!B:T,18,FALSE)</f>
        <v>99.67</v>
      </c>
      <c r="Q1267" s="17">
        <f>(P1267+'Advanced - Home'!$S$33)/2</f>
        <v>99.222845567206861</v>
      </c>
      <c r="R1267" s="31">
        <f t="shared" ref="R1267" si="12415">AVERAGE(H1267,L1266)</f>
        <v>0.53150000000000008</v>
      </c>
      <c r="S1267" s="31">
        <f t="shared" ref="S1267" si="12416">AVERAGE(I1267,M1266)</f>
        <v>0.25950000000000001</v>
      </c>
      <c r="T1267" s="31">
        <f t="shared" ref="T1267" si="12417">AVERAGE(J1267,N1266)</f>
        <v>0.13450000000000001</v>
      </c>
      <c r="U1267" s="31">
        <f t="shared" ref="U1267" si="12418">AVERAGE(K1267,O1266)</f>
        <v>0.22849999999999998</v>
      </c>
      <c r="V1267" s="17">
        <f>Q1267*Q1266/'Advanced - Road'!$S$33</f>
        <v>99.649847486426282</v>
      </c>
      <c r="W1267" s="17">
        <f t="shared" ref="W1267" si="12419">W1266</f>
        <v>99.65192481322687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0.498</v>
      </c>
      <c r="I1268" s="32">
        <f>VLOOKUP($C1268,'Four Factors - Road'!$B:$O,8,FALSE)</f>
        <v>0.23100000000000001</v>
      </c>
      <c r="J1268" s="32">
        <f>VLOOKUP($C1268,'Four Factors - Road'!$B:$O,9,FALSE)/100</f>
        <v>0.13800000000000001</v>
      </c>
      <c r="K1268" s="32">
        <f>VLOOKUP($C1268,'Four Factors - Road'!$B:$O,10,FALSE)/100</f>
        <v>0.20600000000000002</v>
      </c>
      <c r="L1268" s="32">
        <f>VLOOKUP($C1268,'Four Factors - Road'!$B:$O,11,FALSE)/100</f>
        <v>0.53200000000000003</v>
      </c>
      <c r="M1268" s="32">
        <f>VLOOKUP($C1268,'Four Factors - Road'!$B:$O,12,FALSE)</f>
        <v>0.25800000000000001</v>
      </c>
      <c r="N1268" s="32">
        <f>VLOOKUP($C1268,'Four Factors - Road'!$B:$O,13,FALSE)/100</f>
        <v>0.129</v>
      </c>
      <c r="O1268" s="32">
        <f>VLOOKUP($C1268,'Four Factors - Road'!$B:$O,14,FALSE)/100</f>
        <v>0.22800000000000001</v>
      </c>
      <c r="P1268" s="21">
        <f>VLOOKUP($C1268,'Advanced - Road'!B:T,18,FALSE)</f>
        <v>99.63</v>
      </c>
      <c r="Q1268" s="21">
        <f>(P1268+'Advanced - Road'!$S$33)/2</f>
        <v>99.204904671115344</v>
      </c>
      <c r="R1268" s="32">
        <f t="shared" ref="R1268" si="12423">AVERAGE(H1268,L1269)</f>
        <v>0.501</v>
      </c>
      <c r="S1268" s="32">
        <f t="shared" ref="S1268" si="12424">AVERAGE(I1268,M1269)</f>
        <v>0.21450000000000002</v>
      </c>
      <c r="T1268" s="32">
        <f t="shared" ref="T1268" si="12425">AVERAGE(J1268,N1269)</f>
        <v>0.13450000000000001</v>
      </c>
      <c r="U1268" s="32">
        <f t="shared" ref="U1268" si="12426">AVERAGE(K1268,O1269)</f>
        <v>0.20200000000000001</v>
      </c>
      <c r="V1268" s="21">
        <f>Q1268*Q1269/'Advanced - Home'!$S$33</f>
        <v>98.961003858396396</v>
      </c>
      <c r="W1268" s="21">
        <f t="shared" ref="W1268" si="12427">AVERAGE(V1268:V1269)</f>
        <v>98.958940977417072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103</v>
      </c>
      <c r="Z1268" s="23">
        <f t="shared" ref="Z1268" si="12428">Y1269-Y1268</f>
        <v>7</v>
      </c>
      <c r="AA1268" s="23">
        <f t="shared" ref="AA1268" si="12429">Y1268+Y1269</f>
        <v>213</v>
      </c>
      <c r="AB1268" s="22">
        <f t="shared" ref="AB1268" si="12430">D1268-Z1268</f>
        <v>-7</v>
      </c>
      <c r="AC1268" s="22">
        <f t="shared" ref="AC1268" si="12431">AA1268-E1268</f>
        <v>213</v>
      </c>
      <c r="AD1268" s="22">
        <f t="shared" si="12211"/>
        <v>103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0.504</v>
      </c>
      <c r="I1269" s="32">
        <f>VLOOKUP($C1269,'Four Factors - Home'!$B:$O,8,FALSE)</f>
        <v>0.29599999999999999</v>
      </c>
      <c r="J1269" s="32">
        <f>VLOOKUP($C1269,'Four Factors - Home'!$B:$O,9,FALSE)/100</f>
        <v>0.114</v>
      </c>
      <c r="K1269" s="32">
        <f>VLOOKUP($C1269,'Four Factors - Home'!$B:$O,10,FALSE)/100</f>
        <v>0.20499999999999999</v>
      </c>
      <c r="L1269" s="32">
        <f>VLOOKUP($C1269,'Four Factors - Home'!$B:$O,11,FALSE)/100</f>
        <v>0.504</v>
      </c>
      <c r="M1269" s="32">
        <f>VLOOKUP($C1269,'Four Factors - Home'!$B:$O,12,FALSE)</f>
        <v>0.19800000000000001</v>
      </c>
      <c r="N1269" s="32">
        <f>VLOOKUP($C1269,'Four Factors - Home'!$B:$O,13,FALSE)/100</f>
        <v>0.13100000000000001</v>
      </c>
      <c r="O1269" s="32">
        <f>VLOOKUP($C1269,'Four Factors - Home'!$B:$O,14,FALSE)/100</f>
        <v>0.19800000000000001</v>
      </c>
      <c r="P1269" s="21">
        <f>VLOOKUP($C1269,'Advanced - Home'!B:T,18,FALSE)</f>
        <v>98.29</v>
      </c>
      <c r="Q1269" s="21">
        <f>(P1269+'Advanced - Home'!$S$33)/2</f>
        <v>98.532845567206863</v>
      </c>
      <c r="R1269" s="32">
        <f t="shared" ref="R1269" si="12435">AVERAGE(H1269,L1268)</f>
        <v>0.51800000000000002</v>
      </c>
      <c r="S1269" s="32">
        <f t="shared" ref="S1269" si="12436">AVERAGE(I1269,M1268)</f>
        <v>0.27700000000000002</v>
      </c>
      <c r="T1269" s="32">
        <f t="shared" ref="T1269" si="12437">AVERAGE(J1269,N1268)</f>
        <v>0.1215</v>
      </c>
      <c r="U1269" s="32">
        <f t="shared" ref="U1269" si="12438">AVERAGE(K1269,O1268)</f>
        <v>0.2165</v>
      </c>
      <c r="V1269" s="21">
        <f>Q1269*Q1268/'Advanced - Road'!$S$33</f>
        <v>98.956878096437748</v>
      </c>
      <c r="W1269" s="21">
        <f t="shared" ref="W1269" si="12439">W1268</f>
        <v>98.958940977417072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110</v>
      </c>
      <c r="Z1269" s="23">
        <f t="shared" ref="Z1269" si="12440">-Z1268</f>
        <v>-7</v>
      </c>
      <c r="AA1269" s="23">
        <f t="shared" ref="AA1269" si="12441">AA1268</f>
        <v>213</v>
      </c>
      <c r="AB1269" s="22"/>
      <c r="AC1269" s="22"/>
      <c r="AD1269" s="22">
        <f t="shared" si="12211"/>
        <v>110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0.498</v>
      </c>
      <c r="I1270" s="31">
        <f>VLOOKUP($C1270,'Four Factors - Road'!$B:$O,8,FALSE)</f>
        <v>0.23100000000000001</v>
      </c>
      <c r="J1270" s="31">
        <f>VLOOKUP($C1270,'Four Factors - Road'!$B:$O,9,FALSE)/100</f>
        <v>0.13800000000000001</v>
      </c>
      <c r="K1270" s="31">
        <f>VLOOKUP($C1270,'Four Factors - Road'!$B:$O,10,FALSE)/100</f>
        <v>0.20600000000000002</v>
      </c>
      <c r="L1270" s="31">
        <f>VLOOKUP($C1270,'Four Factors - Road'!$B:$O,11,FALSE)/100</f>
        <v>0.53200000000000003</v>
      </c>
      <c r="M1270" s="31">
        <f>VLOOKUP($C1270,'Four Factors - Road'!$B:$O,12,FALSE)</f>
        <v>0.25800000000000001</v>
      </c>
      <c r="N1270" s="31">
        <f>VLOOKUP($C1270,'Four Factors - Road'!$B:$O,13,FALSE)/100</f>
        <v>0.129</v>
      </c>
      <c r="O1270" s="31">
        <f>VLOOKUP($C1270,'Four Factors - Road'!$B:$O,14,FALSE)/100</f>
        <v>0.22800000000000001</v>
      </c>
      <c r="P1270" s="17">
        <f>VLOOKUP($C1270,'Advanced - Road'!B:T,18,FALSE)</f>
        <v>99.63</v>
      </c>
      <c r="Q1270" s="17">
        <f>(P1270+'Advanced - Road'!$S$33)/2</f>
        <v>99.204904671115344</v>
      </c>
      <c r="R1270" s="31">
        <f t="shared" ref="R1270" si="12443">AVERAGE(H1270,L1271)</f>
        <v>0.50600000000000001</v>
      </c>
      <c r="S1270" s="31">
        <f t="shared" ref="S1270" si="12444">AVERAGE(I1270,M1271)</f>
        <v>0.22900000000000001</v>
      </c>
      <c r="T1270" s="31">
        <f t="shared" ref="T1270" si="12445">AVERAGE(J1270,N1271)</f>
        <v>0.13800000000000001</v>
      </c>
      <c r="U1270" s="31">
        <f t="shared" ref="U1270" si="12446">AVERAGE(K1270,O1271)</f>
        <v>0.20850000000000002</v>
      </c>
      <c r="V1270" s="17">
        <f>Q1270*Q1271/'Advanced - Home'!$S$33</f>
        <v>98.549222270760552</v>
      </c>
      <c r="W1270" s="17">
        <f t="shared" ref="W1270" si="12447">AVERAGE(V1270:V1271)</f>
        <v>98.547167973530094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</v>
      </c>
      <c r="I1271" s="31">
        <f>VLOOKUP($C1271,'Four Factors - Home'!$B:$O,8,FALSE)</f>
        <v>0.27500000000000002</v>
      </c>
      <c r="J1271" s="31">
        <f>VLOOKUP($C1271,'Four Factors - Home'!$B:$O,9,FALSE)/100</f>
        <v>0.13100000000000001</v>
      </c>
      <c r="K1271" s="31">
        <f>VLOOKUP($C1271,'Four Factors - Home'!$B:$O,10,FALSE)/100</f>
        <v>0.28999999999999998</v>
      </c>
      <c r="L1271" s="31">
        <f>VLOOKUP($C1271,'Four Factors - Home'!$B:$O,11,FALSE)/100</f>
        <v>0.51400000000000001</v>
      </c>
      <c r="M1271" s="31">
        <f>VLOOKUP($C1271,'Four Factors - Home'!$B:$O,12,FALSE)</f>
        <v>0.22700000000000001</v>
      </c>
      <c r="N1271" s="31">
        <f>VLOOKUP($C1271,'Four Factors - Home'!$B:$O,13,FALSE)/100</f>
        <v>0.13800000000000001</v>
      </c>
      <c r="O1271" s="31">
        <f>VLOOKUP($C1271,'Four Factors - Home'!$B:$O,14,FALSE)/100</f>
        <v>0.21100000000000002</v>
      </c>
      <c r="P1271" s="17">
        <f>VLOOKUP($C1271,'Advanced - Home'!B:T,18,FALSE)</f>
        <v>97.47</v>
      </c>
      <c r="Q1271" s="17">
        <f>(P1271+'Advanced - Home'!$S$33)/2</f>
        <v>98.122845567206866</v>
      </c>
      <c r="R1271" s="31">
        <f t="shared" ref="R1271" si="12455">AVERAGE(H1271,L1270)</f>
        <v>0.501</v>
      </c>
      <c r="S1271" s="31">
        <f t="shared" ref="S1271" si="12456">AVERAGE(I1271,M1270)</f>
        <v>0.26650000000000001</v>
      </c>
      <c r="T1271" s="31">
        <f t="shared" ref="T1271" si="12457">AVERAGE(J1271,N1270)</f>
        <v>0.13</v>
      </c>
      <c r="U1271" s="31">
        <f t="shared" ref="U1271" si="12458">AVERAGE(K1271,O1270)</f>
        <v>0.25900000000000001</v>
      </c>
      <c r="V1271" s="17">
        <f>Q1271*Q1270/'Advanced - Road'!$S$33</f>
        <v>98.545113676299636</v>
      </c>
      <c r="W1271" s="17">
        <f t="shared" ref="W1271" si="12459">W1270</f>
        <v>98.547167973530094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0.498</v>
      </c>
      <c r="I1272" s="32">
        <f>VLOOKUP($C1272,'Four Factors - Road'!$B:$O,8,FALSE)</f>
        <v>0.23100000000000001</v>
      </c>
      <c r="J1272" s="32">
        <f>VLOOKUP($C1272,'Four Factors - Road'!$B:$O,9,FALSE)/100</f>
        <v>0.13800000000000001</v>
      </c>
      <c r="K1272" s="32">
        <f>VLOOKUP($C1272,'Four Factors - Road'!$B:$O,10,FALSE)/100</f>
        <v>0.20600000000000002</v>
      </c>
      <c r="L1272" s="32">
        <f>VLOOKUP($C1272,'Four Factors - Road'!$B:$O,11,FALSE)/100</f>
        <v>0.53200000000000003</v>
      </c>
      <c r="M1272" s="32">
        <f>VLOOKUP($C1272,'Four Factors - Road'!$B:$O,12,FALSE)</f>
        <v>0.25800000000000001</v>
      </c>
      <c r="N1272" s="32">
        <f>VLOOKUP($C1272,'Four Factors - Road'!$B:$O,13,FALSE)/100</f>
        <v>0.129</v>
      </c>
      <c r="O1272" s="32">
        <f>VLOOKUP($C1272,'Four Factors - Road'!$B:$O,14,FALSE)/100</f>
        <v>0.22800000000000001</v>
      </c>
      <c r="P1272" s="21">
        <f>VLOOKUP($C1272,'Advanced - Road'!B:T,18,FALSE)</f>
        <v>99.63</v>
      </c>
      <c r="Q1272" s="21">
        <f>(P1272+'Advanced - Road'!$S$33)/2</f>
        <v>99.204904671115344</v>
      </c>
      <c r="R1272" s="32">
        <f t="shared" ref="R1272" si="12463">AVERAGE(H1272,L1273)</f>
        <v>0.497</v>
      </c>
      <c r="S1272" s="32">
        <f t="shared" ref="S1272" si="12464">AVERAGE(I1272,M1273)</f>
        <v>0.2205</v>
      </c>
      <c r="T1272" s="32">
        <f t="shared" ref="T1272" si="12465">AVERAGE(J1272,N1273)</f>
        <v>0.13200000000000001</v>
      </c>
      <c r="U1272" s="32">
        <f t="shared" ref="U1272" si="12466">AVERAGE(K1272,O1273)</f>
        <v>0.22100000000000003</v>
      </c>
      <c r="V1272" s="21">
        <f>Q1272*Q1273/'Advanced - Home'!$S$33</f>
        <v>99.066460118644599</v>
      </c>
      <c r="W1272" s="21">
        <f t="shared" ref="W1272" si="12467">AVERAGE(V1272:V1273)</f>
        <v>99.064395039388131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104</v>
      </c>
      <c r="Z1272" s="23">
        <f t="shared" ref="Z1272" si="12468">Y1273-Y1272</f>
        <v>10</v>
      </c>
      <c r="AA1272" s="23">
        <f t="shared" ref="AA1272" si="12469">Y1272+Y1273</f>
        <v>218</v>
      </c>
      <c r="AB1272" s="22">
        <f t="shared" ref="AB1272" si="12470">D1272-Z1272</f>
        <v>-10</v>
      </c>
      <c r="AC1272" s="22">
        <f t="shared" ref="AC1272" si="12471">AA1272-E1272</f>
        <v>218</v>
      </c>
      <c r="AD1272" s="22">
        <f t="shared" si="12211"/>
        <v>104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0.55700000000000005</v>
      </c>
      <c r="I1273" s="32">
        <f>VLOOKUP($C1273,'Four Factors - Home'!$B:$O,8,FALSE)</f>
        <v>0.28000000000000003</v>
      </c>
      <c r="J1273" s="32">
        <f>VLOOKUP($C1273,'Four Factors - Home'!$B:$O,9,FALSE)/100</f>
        <v>0.13</v>
      </c>
      <c r="K1273" s="32">
        <f>VLOOKUP($C1273,'Four Factors - Home'!$B:$O,10,FALSE)/100</f>
        <v>0.23399999999999999</v>
      </c>
      <c r="L1273" s="32">
        <f>VLOOKUP($C1273,'Four Factors - Home'!$B:$O,11,FALSE)/100</f>
        <v>0.496</v>
      </c>
      <c r="M1273" s="32">
        <f>VLOOKUP($C1273,'Four Factors - Home'!$B:$O,12,FALSE)</f>
        <v>0.21</v>
      </c>
      <c r="N1273" s="32">
        <f>VLOOKUP($C1273,'Four Factors - Home'!$B:$O,13,FALSE)/100</f>
        <v>0.126</v>
      </c>
      <c r="O1273" s="32">
        <f>VLOOKUP($C1273,'Four Factors - Home'!$B:$O,14,FALSE)/100</f>
        <v>0.23600000000000002</v>
      </c>
      <c r="P1273" s="21">
        <f>VLOOKUP($C1273,'Advanced - Home'!B:T,18,FALSE)</f>
        <v>98.5</v>
      </c>
      <c r="Q1273" s="21">
        <f>(P1273+'Advanced - Home'!$S$33)/2</f>
        <v>98.637845567206853</v>
      </c>
      <c r="R1273" s="32">
        <f t="shared" ref="R1273" si="12475">AVERAGE(H1273,L1272)</f>
        <v>0.54449999999999998</v>
      </c>
      <c r="S1273" s="32">
        <f t="shared" ref="S1273" si="12476">AVERAGE(I1273,M1272)</f>
        <v>0.26900000000000002</v>
      </c>
      <c r="T1273" s="32">
        <f t="shared" ref="T1273" si="12477">AVERAGE(J1273,N1272)</f>
        <v>0.1295</v>
      </c>
      <c r="U1273" s="32">
        <f t="shared" ref="U1273" si="12478">AVERAGE(K1273,O1272)</f>
        <v>0.23099999999999998</v>
      </c>
      <c r="V1273" s="21">
        <f>Q1273*Q1272/'Advanced - Road'!$S$33</f>
        <v>99.062329960131649</v>
      </c>
      <c r="W1273" s="21">
        <f t="shared" ref="W1273" si="12479">W1272</f>
        <v>99.064395039388131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114</v>
      </c>
      <c r="Z1273" s="23">
        <f t="shared" ref="Z1273" si="12480">-Z1272</f>
        <v>-10</v>
      </c>
      <c r="AA1273" s="23">
        <f t="shared" ref="AA1273" si="12481">AA1272</f>
        <v>218</v>
      </c>
      <c r="AB1273" s="22"/>
      <c r="AC1273" s="22"/>
      <c r="AD1273" s="22">
        <f t="shared" si="12211"/>
        <v>114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0.498</v>
      </c>
      <c r="I1274" s="31">
        <f>VLOOKUP($C1274,'Four Factors - Road'!$B:$O,8,FALSE)</f>
        <v>0.23100000000000001</v>
      </c>
      <c r="J1274" s="31">
        <f>VLOOKUP($C1274,'Four Factors - Road'!$B:$O,9,FALSE)/100</f>
        <v>0.13800000000000001</v>
      </c>
      <c r="K1274" s="31">
        <f>VLOOKUP($C1274,'Four Factors - Road'!$B:$O,10,FALSE)/100</f>
        <v>0.20600000000000002</v>
      </c>
      <c r="L1274" s="31">
        <f>VLOOKUP($C1274,'Four Factors - Road'!$B:$O,11,FALSE)/100</f>
        <v>0.53200000000000003</v>
      </c>
      <c r="M1274" s="31">
        <f>VLOOKUP($C1274,'Four Factors - Road'!$B:$O,12,FALSE)</f>
        <v>0.25800000000000001</v>
      </c>
      <c r="N1274" s="31">
        <f>VLOOKUP($C1274,'Four Factors - Road'!$B:$O,13,FALSE)/100</f>
        <v>0.129</v>
      </c>
      <c r="O1274" s="31">
        <f>VLOOKUP($C1274,'Four Factors - Road'!$B:$O,14,FALSE)/100</f>
        <v>0.22800000000000001</v>
      </c>
      <c r="P1274" s="17">
        <f>VLOOKUP($C1274,'Advanced - Road'!B:T,18,FALSE)</f>
        <v>99.63</v>
      </c>
      <c r="Q1274" s="17">
        <f>(P1274+'Advanced - Road'!$S$33)/2</f>
        <v>99.204904671115344</v>
      </c>
      <c r="R1274" s="31">
        <f t="shared" ref="R1274" si="12483">AVERAGE(H1274,L1275)</f>
        <v>0.50049999999999994</v>
      </c>
      <c r="S1274" s="31">
        <f t="shared" ref="S1274" si="12484">AVERAGE(I1274,M1275)</f>
        <v>0.253</v>
      </c>
      <c r="T1274" s="31">
        <f t="shared" ref="T1274" si="12485">AVERAGE(J1274,N1275)</f>
        <v>0.14750000000000002</v>
      </c>
      <c r="U1274" s="31">
        <f t="shared" ref="U1274" si="12486">AVERAGE(K1274,O1275)</f>
        <v>0.21350000000000002</v>
      </c>
      <c r="V1274" s="17">
        <f>Q1274*Q1275/'Advanced - Home'!$S$33</f>
        <v>96.806683113325903</v>
      </c>
      <c r="W1274" s="17">
        <f t="shared" ref="W1274" si="12487">AVERAGE(V1274:V1275)</f>
        <v>96.804665140008325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6</v>
      </c>
      <c r="AA1274" s="19">
        <f t="shared" ref="AA1274" si="12489">Y1274+Y1275</f>
        <v>208</v>
      </c>
      <c r="AB1274" s="4">
        <f t="shared" ref="AB1274" si="12490">D1274-Z1274</f>
        <v>-6</v>
      </c>
      <c r="AC1274" s="4">
        <f t="shared" ref="AC1274" si="12491">AA1274-E1274</f>
        <v>208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0.51500000000000001</v>
      </c>
      <c r="I1275" s="31">
        <f>VLOOKUP($C1275,'Four Factors - Home'!$B:$O,8,FALSE)</f>
        <v>0.255</v>
      </c>
      <c r="J1275" s="31">
        <f>VLOOKUP($C1275,'Four Factors - Home'!$B:$O,9,FALSE)/100</f>
        <v>0.129</v>
      </c>
      <c r="K1275" s="31">
        <f>VLOOKUP($C1275,'Four Factors - Home'!$B:$O,10,FALSE)/100</f>
        <v>0.188</v>
      </c>
      <c r="L1275" s="31">
        <f>VLOOKUP($C1275,'Four Factors - Home'!$B:$O,11,FALSE)/100</f>
        <v>0.503</v>
      </c>
      <c r="M1275" s="31">
        <f>VLOOKUP($C1275,'Four Factors - Home'!$B:$O,12,FALSE)</f>
        <v>0.27500000000000002</v>
      </c>
      <c r="N1275" s="31">
        <f>VLOOKUP($C1275,'Four Factors - Home'!$B:$O,13,FALSE)/100</f>
        <v>0.157</v>
      </c>
      <c r="O1275" s="31">
        <f>VLOOKUP($C1275,'Four Factors - Home'!$B:$O,14,FALSE)/100</f>
        <v>0.221</v>
      </c>
      <c r="P1275" s="17">
        <f>VLOOKUP($C1275,'Advanced - Home'!B:T,18,FALSE)</f>
        <v>94</v>
      </c>
      <c r="Q1275" s="17">
        <f>(P1275+'Advanced - Home'!$S$33)/2</f>
        <v>96.387845567206853</v>
      </c>
      <c r="R1275" s="31">
        <f t="shared" ref="R1275" si="12495">AVERAGE(H1275,L1274)</f>
        <v>0.52350000000000008</v>
      </c>
      <c r="S1275" s="31">
        <f t="shared" ref="S1275" si="12496">AVERAGE(I1275,M1274)</f>
        <v>0.25650000000000001</v>
      </c>
      <c r="T1275" s="31">
        <f t="shared" ref="T1275" si="12497">AVERAGE(J1275,N1274)</f>
        <v>0.129</v>
      </c>
      <c r="U1275" s="31">
        <f t="shared" ref="U1275" si="12498">AVERAGE(K1275,O1274)</f>
        <v>0.20800000000000002</v>
      </c>
      <c r="V1275" s="17">
        <f>Q1275*Q1274/'Advanced - Road'!$S$33</f>
        <v>96.802647166690761</v>
      </c>
      <c r="W1275" s="17">
        <f t="shared" ref="W1275" si="12499">W1274</f>
        <v>96.804665140008325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107</v>
      </c>
      <c r="Z1275" s="19">
        <f t="shared" ref="Z1275" si="12500">-Z1274</f>
        <v>-6</v>
      </c>
      <c r="AA1275" s="19">
        <f t="shared" ref="AA1275" si="12501">AA1274</f>
        <v>208</v>
      </c>
      <c r="AB1275" s="4"/>
      <c r="AC1275" s="4"/>
      <c r="AD1275" s="4">
        <f t="shared" si="12211"/>
        <v>107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0.498</v>
      </c>
      <c r="I1276" s="32">
        <f>VLOOKUP($C1276,'Four Factors - Road'!$B:$O,8,FALSE)</f>
        <v>0.23100000000000001</v>
      </c>
      <c r="J1276" s="32">
        <f>VLOOKUP($C1276,'Four Factors - Road'!$B:$O,9,FALSE)/100</f>
        <v>0.13800000000000001</v>
      </c>
      <c r="K1276" s="32">
        <f>VLOOKUP($C1276,'Four Factors - Road'!$B:$O,10,FALSE)/100</f>
        <v>0.20600000000000002</v>
      </c>
      <c r="L1276" s="32">
        <f>VLOOKUP($C1276,'Four Factors - Road'!$B:$O,11,FALSE)/100</f>
        <v>0.53200000000000003</v>
      </c>
      <c r="M1276" s="32">
        <f>VLOOKUP($C1276,'Four Factors - Road'!$B:$O,12,FALSE)</f>
        <v>0.25800000000000001</v>
      </c>
      <c r="N1276" s="32">
        <f>VLOOKUP($C1276,'Four Factors - Road'!$B:$O,13,FALSE)/100</f>
        <v>0.129</v>
      </c>
      <c r="O1276" s="32">
        <f>VLOOKUP($C1276,'Four Factors - Road'!$B:$O,14,FALSE)/100</f>
        <v>0.22800000000000001</v>
      </c>
      <c r="P1276" s="21">
        <f>VLOOKUP($C1276,'Advanced - Road'!B:T,18,FALSE)</f>
        <v>99.63</v>
      </c>
      <c r="Q1276" s="21">
        <f>(P1276+'Advanced - Road'!$S$33)/2</f>
        <v>99.204904671115344</v>
      </c>
      <c r="R1276" s="32">
        <f t="shared" ref="R1276" si="12503">AVERAGE(H1276,L1277)</f>
        <v>0.51500000000000001</v>
      </c>
      <c r="S1276" s="32">
        <f t="shared" ref="S1276" si="12504">AVERAGE(I1276,M1277)</f>
        <v>0.24299999999999999</v>
      </c>
      <c r="T1276" s="32">
        <f t="shared" ref="T1276" si="12505">AVERAGE(J1276,N1277)</f>
        <v>0.128</v>
      </c>
      <c r="U1276" s="32">
        <f t="shared" ref="U1276" si="12506">AVERAGE(K1276,O1277)</f>
        <v>0.20850000000000002</v>
      </c>
      <c r="V1276" s="21">
        <f>Q1276*Q1277/'Advanced - Home'!$S$33</f>
        <v>99.869936387202372</v>
      </c>
      <c r="W1276" s="21">
        <f t="shared" ref="W1276" si="12507">AVERAGE(V1276:V1277)</f>
        <v>99.867854559167625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108</v>
      </c>
      <c r="Z1276" s="23">
        <f t="shared" ref="Z1276" si="12508">Y1277-Y1276</f>
        <v>6</v>
      </c>
      <c r="AA1276" s="23">
        <f t="shared" ref="AA1276" si="12509">Y1276+Y1277</f>
        <v>222</v>
      </c>
      <c r="AB1276" s="22">
        <f t="shared" ref="AB1276" si="12510">D1276-Z1276</f>
        <v>-6</v>
      </c>
      <c r="AC1276" s="22">
        <f t="shared" ref="AC1276" si="12511">AA1276-E1276</f>
        <v>222</v>
      </c>
      <c r="AD1276" s="22">
        <f t="shared" si="12211"/>
        <v>108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0.54500000000000004</v>
      </c>
      <c r="I1277" s="32">
        <f>VLOOKUP($C1277,'Four Factors - Home'!$B:$O,8,FALSE)</f>
        <v>0.28699999999999998</v>
      </c>
      <c r="J1277" s="32">
        <f>VLOOKUP($C1277,'Four Factors - Home'!$B:$O,9,FALSE)/100</f>
        <v>0.14599999999999999</v>
      </c>
      <c r="K1277" s="32">
        <f>VLOOKUP($C1277,'Four Factors - Home'!$B:$O,10,FALSE)/100</f>
        <v>0.27399999999999997</v>
      </c>
      <c r="L1277" s="32">
        <f>VLOOKUP($C1277,'Four Factors - Home'!$B:$O,11,FALSE)/100</f>
        <v>0.53200000000000003</v>
      </c>
      <c r="M1277" s="32">
        <f>VLOOKUP($C1277,'Four Factors - Home'!$B:$O,12,FALSE)</f>
        <v>0.255</v>
      </c>
      <c r="N1277" s="32">
        <f>VLOOKUP($C1277,'Four Factors - Home'!$B:$O,13,FALSE)/100</f>
        <v>0.11800000000000001</v>
      </c>
      <c r="O1277" s="32">
        <f>VLOOKUP($C1277,'Four Factors - Home'!$B:$O,14,FALSE)/100</f>
        <v>0.21100000000000002</v>
      </c>
      <c r="P1277" s="21">
        <f>VLOOKUP($C1277,'Advanced - Home'!B:T,18,FALSE)</f>
        <v>100.1</v>
      </c>
      <c r="Q1277" s="21">
        <f>(P1277+'Advanced - Home'!$S$33)/2</f>
        <v>99.437845567206864</v>
      </c>
      <c r="R1277" s="32">
        <f t="shared" ref="R1277" si="12515">AVERAGE(H1277,L1276)</f>
        <v>0.53849999999999998</v>
      </c>
      <c r="S1277" s="32">
        <f t="shared" ref="S1277" si="12516">AVERAGE(I1277,M1276)</f>
        <v>0.27249999999999996</v>
      </c>
      <c r="T1277" s="32">
        <f t="shared" ref="T1277" si="12517">AVERAGE(J1277,N1276)</f>
        <v>0.13750000000000001</v>
      </c>
      <c r="U1277" s="32">
        <f t="shared" ref="U1277" si="12518">AVERAGE(K1277,O1276)</f>
        <v>0.251</v>
      </c>
      <c r="V1277" s="21">
        <f>Q1277*Q1276/'Advanced - Road'!$S$33</f>
        <v>99.865772731132864</v>
      </c>
      <c r="W1277" s="21">
        <f t="shared" ref="W1277" si="12519">W1276</f>
        <v>99.867854559167625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114</v>
      </c>
      <c r="Z1277" s="23">
        <f t="shared" ref="Z1277" si="12520">-Z1276</f>
        <v>-6</v>
      </c>
      <c r="AA1277" s="23">
        <f t="shared" ref="AA1277" si="12521">AA1276</f>
        <v>222</v>
      </c>
      <c r="AB1277" s="22"/>
      <c r="AC1277" s="22"/>
      <c r="AD1277" s="22">
        <f t="shared" si="12211"/>
        <v>114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0.498</v>
      </c>
      <c r="I1278" s="31">
        <f>VLOOKUP($C1278,'Four Factors - Road'!$B:$O,8,FALSE)</f>
        <v>0.23100000000000001</v>
      </c>
      <c r="J1278" s="31">
        <f>VLOOKUP($C1278,'Four Factors - Road'!$B:$O,9,FALSE)/100</f>
        <v>0.13800000000000001</v>
      </c>
      <c r="K1278" s="31">
        <f>VLOOKUP($C1278,'Four Factors - Road'!$B:$O,10,FALSE)/100</f>
        <v>0.20600000000000002</v>
      </c>
      <c r="L1278" s="31">
        <f>VLOOKUP($C1278,'Four Factors - Road'!$B:$O,11,FALSE)/100</f>
        <v>0.53200000000000003</v>
      </c>
      <c r="M1278" s="31">
        <f>VLOOKUP($C1278,'Four Factors - Road'!$B:$O,12,FALSE)</f>
        <v>0.25800000000000001</v>
      </c>
      <c r="N1278" s="31">
        <f>VLOOKUP($C1278,'Four Factors - Road'!$B:$O,13,FALSE)/100</f>
        <v>0.129</v>
      </c>
      <c r="O1278" s="31">
        <f>VLOOKUP($C1278,'Four Factors - Road'!$B:$O,14,FALSE)/100</f>
        <v>0.22800000000000001</v>
      </c>
      <c r="P1278" s="17">
        <f>VLOOKUP($C1278,'Advanced - Road'!B:T,18,FALSE)</f>
        <v>99.63</v>
      </c>
      <c r="Q1278" s="17">
        <f>(P1278+'Advanced - Road'!$S$33)/2</f>
        <v>99.204904671115344</v>
      </c>
      <c r="R1278" s="31">
        <f t="shared" ref="R1278" si="12523">AVERAGE(H1278,L1279)</f>
        <v>0.49349999999999999</v>
      </c>
      <c r="S1278" s="31">
        <f t="shared" ref="S1278" si="12524">AVERAGE(I1278,M1279)</f>
        <v>0.2485</v>
      </c>
      <c r="T1278" s="31">
        <f t="shared" ref="T1278" si="12525">AVERAGE(J1278,N1279)</f>
        <v>0.13700000000000001</v>
      </c>
      <c r="U1278" s="31">
        <f t="shared" ref="U1278" si="12526">AVERAGE(K1278,O1279)</f>
        <v>0.19700000000000001</v>
      </c>
      <c r="V1278" s="17">
        <f>Q1278*Q1279/'Advanced - Home'!$S$33</f>
        <v>98.810352058041815</v>
      </c>
      <c r="W1278" s="17">
        <f t="shared" ref="W1278" si="12527">AVERAGE(V1278:V1279)</f>
        <v>98.808292317458424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</v>
      </c>
      <c r="I1279" s="31">
        <f>VLOOKUP($C1279,'Four Factors - Home'!$B:$O,8,FALSE)</f>
        <v>0.22600000000000001</v>
      </c>
      <c r="J1279" s="31">
        <f>VLOOKUP($C1279,'Four Factors - Home'!$B:$O,9,FALSE)/100</f>
        <v>0.12</v>
      </c>
      <c r="K1279" s="31">
        <f>VLOOKUP($C1279,'Four Factors - Home'!$B:$O,10,FALSE)/100</f>
        <v>0.24100000000000002</v>
      </c>
      <c r="L1279" s="31">
        <f>VLOOKUP($C1279,'Four Factors - Home'!$B:$O,11,FALSE)/100</f>
        <v>0.48899999999999999</v>
      </c>
      <c r="M1279" s="31">
        <f>VLOOKUP($C1279,'Four Factors - Home'!$B:$O,12,FALSE)</f>
        <v>0.26600000000000001</v>
      </c>
      <c r="N1279" s="31">
        <f>VLOOKUP($C1279,'Four Factors - Home'!$B:$O,13,FALSE)/100</f>
        <v>0.13600000000000001</v>
      </c>
      <c r="O1279" s="31">
        <f>VLOOKUP($C1279,'Four Factors - Home'!$B:$O,14,FALSE)/100</f>
        <v>0.188</v>
      </c>
      <c r="P1279" s="17">
        <f>VLOOKUP($C1279,'Advanced - Home'!B:T,18,FALSE)</f>
        <v>97.99</v>
      </c>
      <c r="Q1279" s="17">
        <f>(P1279+'Advanced - Home'!$S$33)/2</f>
        <v>98.382845567206857</v>
      </c>
      <c r="R1279" s="31">
        <f t="shared" ref="R1279" si="12535">AVERAGE(H1279,L1278)</f>
        <v>0.51600000000000001</v>
      </c>
      <c r="S1279" s="31">
        <f t="shared" ref="S1279" si="12536">AVERAGE(I1279,M1278)</f>
        <v>0.24199999999999999</v>
      </c>
      <c r="T1279" s="31">
        <f t="shared" ref="T1279" si="12537">AVERAGE(J1279,N1278)</f>
        <v>0.1245</v>
      </c>
      <c r="U1279" s="31">
        <f t="shared" ref="U1279" si="12538">AVERAGE(K1279,O1278)</f>
        <v>0.23450000000000001</v>
      </c>
      <c r="V1279" s="17">
        <f>Q1279*Q1278/'Advanced - Road'!$S$33</f>
        <v>98.806232576875033</v>
      </c>
      <c r="W1279" s="17">
        <f t="shared" ref="W1279" si="12539">W1278</f>
        <v>98.808292317458424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0.498</v>
      </c>
      <c r="I1280" s="32">
        <f>VLOOKUP($C1280,'Four Factors - Road'!$B:$O,8,FALSE)</f>
        <v>0.23100000000000001</v>
      </c>
      <c r="J1280" s="32">
        <f>VLOOKUP($C1280,'Four Factors - Road'!$B:$O,9,FALSE)/100</f>
        <v>0.13800000000000001</v>
      </c>
      <c r="K1280" s="32">
        <f>VLOOKUP($C1280,'Four Factors - Road'!$B:$O,10,FALSE)/100</f>
        <v>0.20600000000000002</v>
      </c>
      <c r="L1280" s="32">
        <f>VLOOKUP($C1280,'Four Factors - Road'!$B:$O,11,FALSE)/100</f>
        <v>0.53200000000000003</v>
      </c>
      <c r="M1280" s="32">
        <f>VLOOKUP($C1280,'Four Factors - Road'!$B:$O,12,FALSE)</f>
        <v>0.25800000000000001</v>
      </c>
      <c r="N1280" s="32">
        <f>VLOOKUP($C1280,'Four Factors - Road'!$B:$O,13,FALSE)/100</f>
        <v>0.129</v>
      </c>
      <c r="O1280" s="32">
        <f>VLOOKUP($C1280,'Four Factors - Road'!$B:$O,14,FALSE)/100</f>
        <v>0.22800000000000001</v>
      </c>
      <c r="P1280" s="21">
        <f>VLOOKUP($C1280,'Advanced - Road'!B:T,18,FALSE)</f>
        <v>99.63</v>
      </c>
      <c r="Q1280" s="21">
        <f>(P1280+'Advanced - Road'!$S$33)/2</f>
        <v>99.204904671115344</v>
      </c>
      <c r="R1280" s="32">
        <f t="shared" ref="R1280" si="12543">AVERAGE(H1280,L1281)</f>
        <v>0.48649999999999999</v>
      </c>
      <c r="S1280" s="32">
        <f t="shared" ref="S1280" si="12544">AVERAGE(I1280,M1281)</f>
        <v>0.24099999999999999</v>
      </c>
      <c r="T1280" s="32">
        <f t="shared" ref="T1280" si="12545">AVERAGE(J1280,N1281)</f>
        <v>0.14150000000000001</v>
      </c>
      <c r="U1280" s="32">
        <f t="shared" ref="U1280" si="12546">AVERAGE(K1280,O1281)</f>
        <v>0.22200000000000003</v>
      </c>
      <c r="V1280" s="21">
        <f>Q1280*Q1281/'Advanced - Home'!$S$33</f>
        <v>101.07515079003899</v>
      </c>
      <c r="W1280" s="21">
        <f t="shared" ref="W1280" si="12547">AVERAGE(V1280:V1281)</f>
        <v>101.07304383883682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104</v>
      </c>
      <c r="Z1280" s="23">
        <f t="shared" ref="Z1280" si="12548">Y1281-Y1280</f>
        <v>12</v>
      </c>
      <c r="AA1280" s="23">
        <f t="shared" ref="AA1280" si="12549">Y1280+Y1281</f>
        <v>220</v>
      </c>
      <c r="AB1280" s="22">
        <f t="shared" ref="AB1280" si="12550">D1280-Z1280</f>
        <v>-12</v>
      </c>
      <c r="AC1280" s="22">
        <f t="shared" ref="AC1280" si="12551">AA1280-E1280</f>
        <v>220</v>
      </c>
      <c r="AD1280" s="22">
        <f t="shared" si="12211"/>
        <v>104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0.58599999999999997</v>
      </c>
      <c r="I1281" s="32">
        <f>VLOOKUP($C1281,'Four Factors - Home'!$B:$O,8,FALSE)</f>
        <v>0.255</v>
      </c>
      <c r="J1281" s="32">
        <f>VLOOKUP($C1281,'Four Factors - Home'!$B:$O,9,FALSE)/100</f>
        <v>0.14300000000000002</v>
      </c>
      <c r="K1281" s="32">
        <f>VLOOKUP($C1281,'Four Factors - Home'!$B:$O,10,FALSE)/100</f>
        <v>0.22600000000000001</v>
      </c>
      <c r="L1281" s="32">
        <f>VLOOKUP($C1281,'Four Factors - Home'!$B:$O,11,FALSE)/100</f>
        <v>0.47499999999999998</v>
      </c>
      <c r="M1281" s="32">
        <f>VLOOKUP($C1281,'Four Factors - Home'!$B:$O,12,FALSE)</f>
        <v>0.251</v>
      </c>
      <c r="N1281" s="32">
        <f>VLOOKUP($C1281,'Four Factors - Home'!$B:$O,13,FALSE)/100</f>
        <v>0.14499999999999999</v>
      </c>
      <c r="O1281" s="32">
        <f>VLOOKUP($C1281,'Four Factors - Home'!$B:$O,14,FALSE)/100</f>
        <v>0.23800000000000002</v>
      </c>
      <c r="P1281" s="21">
        <f>VLOOKUP($C1281,'Advanced - Home'!B:T,18,FALSE)</f>
        <v>102.5</v>
      </c>
      <c r="Q1281" s="21">
        <f>(P1281+'Advanced - Home'!$S$33)/2</f>
        <v>100.63784556720685</v>
      </c>
      <c r="R1281" s="32">
        <f t="shared" ref="R1281" si="12555">AVERAGE(H1281,L1280)</f>
        <v>0.55899999999999994</v>
      </c>
      <c r="S1281" s="32">
        <f t="shared" ref="S1281" si="12556">AVERAGE(I1281,M1280)</f>
        <v>0.25650000000000001</v>
      </c>
      <c r="T1281" s="32">
        <f t="shared" ref="T1281" si="12557">AVERAGE(J1281,N1280)</f>
        <v>0.13600000000000001</v>
      </c>
      <c r="U1281" s="32">
        <f t="shared" ref="U1281" si="12558">AVERAGE(K1281,O1280)</f>
        <v>0.22700000000000001</v>
      </c>
      <c r="V1281" s="21">
        <f>Q1281*Q1280/'Advanced - Road'!$S$33</f>
        <v>101.07093688763466</v>
      </c>
      <c r="W1281" s="21">
        <f t="shared" ref="W1281" si="12559">W1280</f>
        <v>101.07304383883682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-12</v>
      </c>
      <c r="AA1281" s="23">
        <f t="shared" ref="AA1281" si="12561">AA1280</f>
        <v>220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0.498</v>
      </c>
      <c r="I1282" s="31">
        <f>VLOOKUP($C1282,'Four Factors - Road'!$B:$O,8,FALSE)</f>
        <v>0.23100000000000001</v>
      </c>
      <c r="J1282" s="31">
        <f>VLOOKUP($C1282,'Four Factors - Road'!$B:$O,9,FALSE)/100</f>
        <v>0.13800000000000001</v>
      </c>
      <c r="K1282" s="31">
        <f>VLOOKUP($C1282,'Four Factors - Road'!$B:$O,10,FALSE)/100</f>
        <v>0.20600000000000002</v>
      </c>
      <c r="L1282" s="31">
        <f>VLOOKUP($C1282,'Four Factors - Road'!$B:$O,11,FALSE)/100</f>
        <v>0.53200000000000003</v>
      </c>
      <c r="M1282" s="31">
        <f>VLOOKUP($C1282,'Four Factors - Road'!$B:$O,12,FALSE)</f>
        <v>0.25800000000000001</v>
      </c>
      <c r="N1282" s="31">
        <f>VLOOKUP($C1282,'Four Factors - Road'!$B:$O,13,FALSE)/100</f>
        <v>0.129</v>
      </c>
      <c r="O1282" s="31">
        <f>VLOOKUP($C1282,'Four Factors - Road'!$B:$O,14,FALSE)/100</f>
        <v>0.22800000000000001</v>
      </c>
      <c r="P1282" s="17">
        <f>VLOOKUP($C1282,'Advanced - Road'!B:T,18,FALSE)</f>
        <v>99.63</v>
      </c>
      <c r="Q1282" s="17">
        <f>(P1282+'Advanced - Road'!$S$33)/2</f>
        <v>99.204904671115344</v>
      </c>
      <c r="R1282" s="31">
        <f t="shared" ref="R1282" si="12563">AVERAGE(H1282,L1283)</f>
        <v>0.50649999999999995</v>
      </c>
      <c r="S1282" s="31">
        <f t="shared" ref="S1282" si="12564">AVERAGE(I1282,M1283)</f>
        <v>0.23399999999999999</v>
      </c>
      <c r="T1282" s="31">
        <f t="shared" ref="T1282" si="12565">AVERAGE(J1282,N1283)</f>
        <v>0.14550000000000002</v>
      </c>
      <c r="U1282" s="31">
        <f t="shared" ref="U1282" si="12566">AVERAGE(K1282,O1283)</f>
        <v>0.224</v>
      </c>
      <c r="V1282" s="17">
        <f>Q1282*Q1283/'Advanced - Home'!$S$33</f>
        <v>101.06008561000354</v>
      </c>
      <c r="W1282" s="17">
        <f t="shared" ref="W1282" si="12567">AVERAGE(V1282:V1283)</f>
        <v>101.05797897284097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107</v>
      </c>
      <c r="Z1282" s="19">
        <f t="shared" ref="Z1282" si="12568">Y1283-Y1282</f>
        <v>9</v>
      </c>
      <c r="AA1282" s="19">
        <f t="shared" ref="AA1282" si="12569">Y1282+Y1283</f>
        <v>223</v>
      </c>
      <c r="AB1282" s="4">
        <f t="shared" ref="AB1282" si="12570">D1282-Z1282</f>
        <v>-9</v>
      </c>
      <c r="AC1282" s="4">
        <f t="shared" ref="AC1282" si="12571">AA1282-E1282</f>
        <v>223</v>
      </c>
      <c r="AD1282" s="4">
        <f t="shared" si="12211"/>
        <v>107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0.54700000000000004</v>
      </c>
      <c r="I1283" s="31">
        <f>VLOOKUP($C1283,'Four Factors - Home'!$B:$O,8,FALSE)</f>
        <v>0.316</v>
      </c>
      <c r="J1283" s="31">
        <f>VLOOKUP($C1283,'Four Factors - Home'!$B:$O,9,FALSE)/100</f>
        <v>0.13500000000000001</v>
      </c>
      <c r="K1283" s="31">
        <f>VLOOKUP($C1283,'Four Factors - Home'!$B:$O,10,FALSE)/100</f>
        <v>0.253</v>
      </c>
      <c r="L1283" s="31">
        <f>VLOOKUP($C1283,'Four Factors - Home'!$B:$O,11,FALSE)/100</f>
        <v>0.51500000000000001</v>
      </c>
      <c r="M1283" s="31">
        <f>VLOOKUP($C1283,'Four Factors - Home'!$B:$O,12,FALSE)</f>
        <v>0.23699999999999999</v>
      </c>
      <c r="N1283" s="31">
        <f>VLOOKUP($C1283,'Four Factors - Home'!$B:$O,13,FALSE)/100</f>
        <v>0.153</v>
      </c>
      <c r="O1283" s="31">
        <f>VLOOKUP($C1283,'Four Factors - Home'!$B:$O,14,FALSE)/100</f>
        <v>0.24199999999999999</v>
      </c>
      <c r="P1283" s="17">
        <f>VLOOKUP($C1283,'Advanced - Home'!B:T,18,FALSE)</f>
        <v>102.47</v>
      </c>
      <c r="Q1283" s="17">
        <f>(P1283+'Advanced - Home'!$S$33)/2</f>
        <v>100.62284556720687</v>
      </c>
      <c r="R1283" s="31">
        <f t="shared" ref="R1283" si="12575">AVERAGE(H1283,L1282)</f>
        <v>0.53950000000000009</v>
      </c>
      <c r="S1283" s="31">
        <f t="shared" ref="S1283" si="12576">AVERAGE(I1283,M1282)</f>
        <v>0.28700000000000003</v>
      </c>
      <c r="T1283" s="31">
        <f t="shared" ref="T1283" si="12577">AVERAGE(J1283,N1282)</f>
        <v>0.13200000000000001</v>
      </c>
      <c r="U1283" s="31">
        <f t="shared" ref="U1283" si="12578">AVERAGE(K1283,O1282)</f>
        <v>0.24049999999999999</v>
      </c>
      <c r="V1283" s="17">
        <f>Q1283*Q1282/'Advanced - Road'!$S$33</f>
        <v>101.05587233567839</v>
      </c>
      <c r="W1283" s="17">
        <f t="shared" ref="W1283" si="12579">W1282</f>
        <v>101.05797897284097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116</v>
      </c>
      <c r="Z1283" s="19">
        <f t="shared" ref="Z1283" si="12580">-Z1282</f>
        <v>-9</v>
      </c>
      <c r="AA1283" s="19">
        <f t="shared" ref="AA1283" si="12581">AA1282</f>
        <v>223</v>
      </c>
      <c r="AB1283" s="4"/>
      <c r="AC1283" s="4"/>
      <c r="AD1283" s="4">
        <f t="shared" si="12211"/>
        <v>116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0.498</v>
      </c>
      <c r="I1284" s="32">
        <f>VLOOKUP($C1284,'Four Factors - Road'!$B:$O,8,FALSE)</f>
        <v>0.23100000000000001</v>
      </c>
      <c r="J1284" s="32">
        <f>VLOOKUP($C1284,'Four Factors - Road'!$B:$O,9,FALSE)/100</f>
        <v>0.13800000000000001</v>
      </c>
      <c r="K1284" s="32">
        <f>VLOOKUP($C1284,'Four Factors - Road'!$B:$O,10,FALSE)/100</f>
        <v>0.20600000000000002</v>
      </c>
      <c r="L1284" s="32">
        <f>VLOOKUP($C1284,'Four Factors - Road'!$B:$O,11,FALSE)/100</f>
        <v>0.53200000000000003</v>
      </c>
      <c r="M1284" s="32">
        <f>VLOOKUP($C1284,'Four Factors - Road'!$B:$O,12,FALSE)</f>
        <v>0.25800000000000001</v>
      </c>
      <c r="N1284" s="32">
        <f>VLOOKUP($C1284,'Four Factors - Road'!$B:$O,13,FALSE)/100</f>
        <v>0.129</v>
      </c>
      <c r="O1284" s="32">
        <f>VLOOKUP($C1284,'Four Factors - Road'!$B:$O,14,FALSE)/100</f>
        <v>0.22800000000000001</v>
      </c>
      <c r="P1284" s="21">
        <f>VLOOKUP($C1284,'Advanced - Road'!B:T,18,FALSE)</f>
        <v>99.63</v>
      </c>
      <c r="Q1284" s="21">
        <f>(P1284+'Advanced - Road'!$S$33)/2</f>
        <v>99.204904671115344</v>
      </c>
      <c r="R1284" s="32">
        <f t="shared" ref="R1284" si="12583">AVERAGE(H1284,L1285)</f>
        <v>0.4955</v>
      </c>
      <c r="S1284" s="32">
        <f t="shared" ref="S1284" si="12584">AVERAGE(I1284,M1285)</f>
        <v>0.2515</v>
      </c>
      <c r="T1284" s="32">
        <f t="shared" ref="T1284" si="12585">AVERAGE(J1284,N1285)</f>
        <v>0.14200000000000002</v>
      </c>
      <c r="U1284" s="32">
        <f t="shared" ref="U1284" si="12586">AVERAGE(K1284,O1285)</f>
        <v>0.2225</v>
      </c>
      <c r="V1284" s="21">
        <f>Q1284*Q1285/'Advanced - Home'!$S$33</f>
        <v>98.860569324826685</v>
      </c>
      <c r="W1284" s="21">
        <f t="shared" ref="W1284" si="12587">AVERAGE(V1284:V1285)</f>
        <v>98.858508537444649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6</v>
      </c>
      <c r="AA1284" s="23">
        <f t="shared" ref="AA1284" si="12589">Y1284+Y1285</f>
        <v>214</v>
      </c>
      <c r="AB1284" s="22">
        <f t="shared" ref="AB1284" si="12590">D1284-Z1284</f>
        <v>-6</v>
      </c>
      <c r="AC1284" s="22">
        <f t="shared" ref="AC1284" si="12591">AA1284-E1284</f>
        <v>214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0.52500000000000002</v>
      </c>
      <c r="I1285" s="32">
        <f>VLOOKUP($C1285,'Four Factors - Home'!$B:$O,8,FALSE)</f>
        <v>0.251</v>
      </c>
      <c r="J1285" s="32">
        <f>VLOOKUP($C1285,'Four Factors - Home'!$B:$O,9,FALSE)/100</f>
        <v>0.129</v>
      </c>
      <c r="K1285" s="32">
        <f>VLOOKUP($C1285,'Four Factors - Home'!$B:$O,10,FALSE)/100</f>
        <v>0.19699999999999998</v>
      </c>
      <c r="L1285" s="32">
        <f>VLOOKUP($C1285,'Four Factors - Home'!$B:$O,11,FALSE)/100</f>
        <v>0.49299999999999999</v>
      </c>
      <c r="M1285" s="32">
        <f>VLOOKUP($C1285,'Four Factors - Home'!$B:$O,12,FALSE)</f>
        <v>0.27200000000000002</v>
      </c>
      <c r="N1285" s="32">
        <f>VLOOKUP($C1285,'Four Factors - Home'!$B:$O,13,FALSE)/100</f>
        <v>0.14599999999999999</v>
      </c>
      <c r="O1285" s="32">
        <f>VLOOKUP($C1285,'Four Factors - Home'!$B:$O,14,FALSE)/100</f>
        <v>0.23899999999999999</v>
      </c>
      <c r="P1285" s="21">
        <f>VLOOKUP($C1285,'Advanced - Home'!B:T,18,FALSE)</f>
        <v>98.09</v>
      </c>
      <c r="Q1285" s="21">
        <f>(P1285+'Advanced - Home'!$S$33)/2</f>
        <v>98.432845567206869</v>
      </c>
      <c r="R1285" s="32">
        <f t="shared" ref="R1285" si="12595">AVERAGE(H1285,L1284)</f>
        <v>0.52849999999999997</v>
      </c>
      <c r="S1285" s="32">
        <f t="shared" ref="S1285" si="12596">AVERAGE(I1285,M1284)</f>
        <v>0.2545</v>
      </c>
      <c r="T1285" s="32">
        <f t="shared" ref="T1285" si="12597">AVERAGE(J1285,N1284)</f>
        <v>0.129</v>
      </c>
      <c r="U1285" s="32">
        <f t="shared" ref="U1285" si="12598">AVERAGE(K1285,O1284)</f>
        <v>0.21249999999999999</v>
      </c>
      <c r="V1285" s="21">
        <f>Q1285*Q1284/'Advanced - Road'!$S$33</f>
        <v>98.856447750062614</v>
      </c>
      <c r="W1285" s="21">
        <f t="shared" ref="W1285" si="12599">W1284</f>
        <v>98.858508537444649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110</v>
      </c>
      <c r="Z1285" s="23">
        <f t="shared" ref="Z1285" si="12600">-Z1284</f>
        <v>-6</v>
      </c>
      <c r="AA1285" s="23">
        <f t="shared" ref="AA1285" si="12601">AA1284</f>
        <v>214</v>
      </c>
      <c r="AB1285" s="22"/>
      <c r="AC1285" s="22"/>
      <c r="AD1285" s="22">
        <f t="shared" si="12211"/>
        <v>110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0.498</v>
      </c>
      <c r="I1286" s="31">
        <f>VLOOKUP($C1286,'Four Factors - Road'!$B:$O,8,FALSE)</f>
        <v>0.23100000000000001</v>
      </c>
      <c r="J1286" s="31">
        <f>VLOOKUP($C1286,'Four Factors - Road'!$B:$O,9,FALSE)/100</f>
        <v>0.13800000000000001</v>
      </c>
      <c r="K1286" s="31">
        <f>VLOOKUP($C1286,'Four Factors - Road'!$B:$O,10,FALSE)/100</f>
        <v>0.20600000000000002</v>
      </c>
      <c r="L1286" s="31">
        <f>VLOOKUP($C1286,'Four Factors - Road'!$B:$O,11,FALSE)/100</f>
        <v>0.53200000000000003</v>
      </c>
      <c r="M1286" s="31">
        <f>VLOOKUP($C1286,'Four Factors - Road'!$B:$O,12,FALSE)</f>
        <v>0.25800000000000001</v>
      </c>
      <c r="N1286" s="31">
        <f>VLOOKUP($C1286,'Four Factors - Road'!$B:$O,13,FALSE)/100</f>
        <v>0.129</v>
      </c>
      <c r="O1286" s="31">
        <f>VLOOKUP($C1286,'Four Factors - Road'!$B:$O,14,FALSE)/100</f>
        <v>0.22800000000000001</v>
      </c>
      <c r="P1286" s="17">
        <f>VLOOKUP($C1286,'Advanced - Road'!B:T,18,FALSE)</f>
        <v>99.63</v>
      </c>
      <c r="Q1286" s="17">
        <f>(P1286+'Advanced - Road'!$S$33)/2</f>
        <v>99.204904671115344</v>
      </c>
      <c r="R1286" s="31">
        <f t="shared" ref="R1286" si="12603">AVERAGE(H1286,L1287)</f>
        <v>0.49250000000000005</v>
      </c>
      <c r="S1286" s="31">
        <f t="shared" ref="S1286" si="12604">AVERAGE(I1286,M1287)</f>
        <v>0.254</v>
      </c>
      <c r="T1286" s="31">
        <f t="shared" ref="T1286" si="12605">AVERAGE(J1286,N1287)</f>
        <v>0.14250000000000002</v>
      </c>
      <c r="U1286" s="31">
        <f t="shared" ref="U1286" si="12606">AVERAGE(K1286,O1287)</f>
        <v>0.2205</v>
      </c>
      <c r="V1286" s="17">
        <f>Q1286*Q1287/'Advanced - Home'!$S$33</f>
        <v>99.00117767182428</v>
      </c>
      <c r="W1286" s="17">
        <f t="shared" ref="W1286" si="12607">AVERAGE(V1286:V1287)</f>
        <v>98.999113953406038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103</v>
      </c>
      <c r="Z1286" s="19">
        <f t="shared" ref="Z1286" si="12608">Y1287-Y1286</f>
        <v>9</v>
      </c>
      <c r="AA1286" s="19">
        <f t="shared" ref="AA1286" si="12609">Y1286+Y1287</f>
        <v>215</v>
      </c>
      <c r="AB1286" s="4">
        <f t="shared" ref="AB1286" si="12610">D1286-Z1286</f>
        <v>-9</v>
      </c>
      <c r="AC1286" s="4">
        <f t="shared" ref="AC1286" si="12611">AA1286-E1286</f>
        <v>215</v>
      </c>
      <c r="AD1286" s="4">
        <f t="shared" si="12211"/>
        <v>103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0.31</v>
      </c>
      <c r="J1287" s="31">
        <f>VLOOKUP($C1287,'Four Factors - Home'!$B:$O,9,FALSE)/100</f>
        <v>0.13600000000000001</v>
      </c>
      <c r="K1287" s="31">
        <f>VLOOKUP($C1287,'Four Factors - Home'!$B:$O,10,FALSE)/100</f>
        <v>0.21600000000000003</v>
      </c>
      <c r="L1287" s="31">
        <f>VLOOKUP($C1287,'Four Factors - Home'!$B:$O,11,FALSE)/100</f>
        <v>0.48700000000000004</v>
      </c>
      <c r="M1287" s="31">
        <f>VLOOKUP($C1287,'Four Factors - Home'!$B:$O,12,FALSE)</f>
        <v>0.27700000000000002</v>
      </c>
      <c r="N1287" s="31">
        <f>VLOOKUP($C1287,'Four Factors - Home'!$B:$O,13,FALSE)/100</f>
        <v>0.14699999999999999</v>
      </c>
      <c r="O1287" s="31">
        <f>VLOOKUP($C1287,'Four Factors - Home'!$B:$O,14,FALSE)/100</f>
        <v>0.23499999999999999</v>
      </c>
      <c r="P1287" s="17">
        <f>VLOOKUP($C1287,'Advanced - Home'!B:T,18,FALSE)</f>
        <v>98.37</v>
      </c>
      <c r="Q1287" s="17">
        <f>(P1287+'Advanced - Home'!$S$33)/2</f>
        <v>98.572845567206855</v>
      </c>
      <c r="R1287" s="31">
        <f t="shared" ref="R1287" si="12615">AVERAGE(H1287,L1286)</f>
        <v>0.53600000000000003</v>
      </c>
      <c r="S1287" s="31">
        <f t="shared" ref="S1287" si="12616">AVERAGE(I1287,M1286)</f>
        <v>0.28400000000000003</v>
      </c>
      <c r="T1287" s="31">
        <f t="shared" ref="T1287" si="12617">AVERAGE(J1287,N1286)</f>
        <v>0.13250000000000001</v>
      </c>
      <c r="U1287" s="31">
        <f t="shared" ref="U1287" si="12618">AVERAGE(K1287,O1286)</f>
        <v>0.22200000000000003</v>
      </c>
      <c r="V1287" s="17">
        <f>Q1287*Q1286/'Advanced - Road'!$S$33</f>
        <v>98.997050234987796</v>
      </c>
      <c r="W1287" s="17">
        <f t="shared" ref="W1287" si="12619">W1286</f>
        <v>98.999113953406038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112</v>
      </c>
      <c r="Z1287" s="19">
        <f t="shared" ref="Z1287" si="12620">-Z1286</f>
        <v>-9</v>
      </c>
      <c r="AA1287" s="19">
        <f t="shared" ref="AA1287" si="12621">AA1286</f>
        <v>215</v>
      </c>
      <c r="AB1287" s="4"/>
      <c r="AC1287" s="4"/>
      <c r="AD1287" s="4">
        <f t="shared" si="12211"/>
        <v>112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0.498</v>
      </c>
      <c r="I1288" s="32">
        <f>VLOOKUP($C1288,'Four Factors - Road'!$B:$O,8,FALSE)</f>
        <v>0.23100000000000001</v>
      </c>
      <c r="J1288" s="32">
        <f>VLOOKUP($C1288,'Four Factors - Road'!$B:$O,9,FALSE)/100</f>
        <v>0.13800000000000001</v>
      </c>
      <c r="K1288" s="32">
        <f>VLOOKUP($C1288,'Four Factors - Road'!$B:$O,10,FALSE)/100</f>
        <v>0.20600000000000002</v>
      </c>
      <c r="L1288" s="32">
        <f>VLOOKUP($C1288,'Four Factors - Road'!$B:$O,11,FALSE)/100</f>
        <v>0.53200000000000003</v>
      </c>
      <c r="M1288" s="32">
        <f>VLOOKUP($C1288,'Four Factors - Road'!$B:$O,12,FALSE)</f>
        <v>0.25800000000000001</v>
      </c>
      <c r="N1288" s="32">
        <f>VLOOKUP($C1288,'Four Factors - Road'!$B:$O,13,FALSE)/100</f>
        <v>0.129</v>
      </c>
      <c r="O1288" s="32">
        <f>VLOOKUP($C1288,'Four Factors - Road'!$B:$O,14,FALSE)/100</f>
        <v>0.22800000000000001</v>
      </c>
      <c r="P1288" s="21">
        <f>VLOOKUP($C1288,'Advanced - Road'!B:T,18,FALSE)</f>
        <v>99.63</v>
      </c>
      <c r="Q1288" s="21">
        <f>(P1288+'Advanced - Road'!$S$33)/2</f>
        <v>99.204904671115344</v>
      </c>
      <c r="R1288" s="32">
        <f t="shared" ref="R1288" si="12623">AVERAGE(H1288,L1289)</f>
        <v>0.51649999999999996</v>
      </c>
      <c r="S1288" s="32">
        <f t="shared" ref="S1288" si="12624">AVERAGE(I1288,M1289)</f>
        <v>0.254</v>
      </c>
      <c r="T1288" s="32">
        <f t="shared" ref="T1288" si="12625">AVERAGE(J1288,N1289)</f>
        <v>0.14050000000000001</v>
      </c>
      <c r="U1288" s="32">
        <f t="shared" ref="U1288" si="12626">AVERAGE(K1288,O1289)</f>
        <v>0.219</v>
      </c>
      <c r="V1288" s="21">
        <f>Q1288*Q1289/'Advanced - Home'!$S$33</f>
        <v>100.02560991423543</v>
      </c>
      <c r="W1288" s="21">
        <f t="shared" ref="W1288" si="12627">AVERAGE(V1288:V1289)</f>
        <v>100.0235248411249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3</v>
      </c>
      <c r="AA1288" s="23">
        <f t="shared" ref="AA1288" si="12629">Y1288+Y1289</f>
        <v>219</v>
      </c>
      <c r="AB1288" s="22">
        <f t="shared" ref="AB1288" si="12630">D1288-Z1288</f>
        <v>-3</v>
      </c>
      <c r="AC1288" s="22">
        <f t="shared" ref="AC1288" si="12631">AA1288-E1288</f>
        <v>219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0.51800000000000002</v>
      </c>
      <c r="I1289" s="32">
        <f>VLOOKUP($C1289,'Four Factors - Home'!$B:$O,8,FALSE)</f>
        <v>0.26300000000000001</v>
      </c>
      <c r="J1289" s="32">
        <f>VLOOKUP($C1289,'Four Factors - Home'!$B:$O,9,FALSE)/100</f>
        <v>0.14499999999999999</v>
      </c>
      <c r="K1289" s="32">
        <f>VLOOKUP($C1289,'Four Factors - Home'!$B:$O,10,FALSE)/100</f>
        <v>0.26100000000000001</v>
      </c>
      <c r="L1289" s="32">
        <f>VLOOKUP($C1289,'Four Factors - Home'!$B:$O,11,FALSE)/100</f>
        <v>0.53500000000000003</v>
      </c>
      <c r="M1289" s="32">
        <f>VLOOKUP($C1289,'Four Factors - Home'!$B:$O,12,FALSE)</f>
        <v>0.27700000000000002</v>
      </c>
      <c r="N1289" s="32">
        <f>VLOOKUP($C1289,'Four Factors - Home'!$B:$O,13,FALSE)/100</f>
        <v>0.14300000000000002</v>
      </c>
      <c r="O1289" s="32">
        <f>VLOOKUP($C1289,'Four Factors - Home'!$B:$O,14,FALSE)/100</f>
        <v>0.23199999999999998</v>
      </c>
      <c r="P1289" s="21">
        <f>VLOOKUP($C1289,'Advanced - Home'!B:T,18,FALSE)</f>
        <v>100.41</v>
      </c>
      <c r="Q1289" s="21">
        <f>(P1289+'Advanced - Home'!$S$33)/2</f>
        <v>99.592845567206865</v>
      </c>
      <c r="R1289" s="32">
        <f t="shared" ref="R1289" si="12635">AVERAGE(H1289,L1288)</f>
        <v>0.52500000000000002</v>
      </c>
      <c r="S1289" s="32">
        <f t="shared" ref="S1289" si="12636">AVERAGE(I1289,M1288)</f>
        <v>0.26050000000000001</v>
      </c>
      <c r="T1289" s="32">
        <f t="shared" ref="T1289" si="12637">AVERAGE(J1289,N1288)</f>
        <v>0.13700000000000001</v>
      </c>
      <c r="U1289" s="32">
        <f t="shared" ref="U1289" si="12638">AVERAGE(K1289,O1288)</f>
        <v>0.2445</v>
      </c>
      <c r="V1289" s="21">
        <f>Q1289*Q1288/'Advanced - Road'!$S$33</f>
        <v>100.02143976801435</v>
      </c>
      <c r="W1289" s="21">
        <f t="shared" ref="W1289" si="12639">W1288</f>
        <v>100.0235248411249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111</v>
      </c>
      <c r="Z1289" s="23">
        <f t="shared" ref="Z1289" si="12640">-Z1288</f>
        <v>-3</v>
      </c>
      <c r="AA1289" s="23">
        <f t="shared" ref="AA1289" si="12641">AA1288</f>
        <v>219</v>
      </c>
      <c r="AB1289" s="22"/>
      <c r="AC1289" s="22"/>
      <c r="AD1289" s="22">
        <f t="shared" si="12211"/>
        <v>111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0.498</v>
      </c>
      <c r="I1290" s="31">
        <f>VLOOKUP($C1290,'Four Factors - Road'!$B:$O,8,FALSE)</f>
        <v>0.23100000000000001</v>
      </c>
      <c r="J1290" s="31">
        <f>VLOOKUP($C1290,'Four Factors - Road'!$B:$O,9,FALSE)/100</f>
        <v>0.13800000000000001</v>
      </c>
      <c r="K1290" s="31">
        <f>VLOOKUP($C1290,'Four Factors - Road'!$B:$O,10,FALSE)/100</f>
        <v>0.20600000000000002</v>
      </c>
      <c r="L1290" s="31">
        <f>VLOOKUP($C1290,'Four Factors - Road'!$B:$O,11,FALSE)/100</f>
        <v>0.53200000000000003</v>
      </c>
      <c r="M1290" s="31">
        <f>VLOOKUP($C1290,'Four Factors - Road'!$B:$O,12,FALSE)</f>
        <v>0.25800000000000001</v>
      </c>
      <c r="N1290" s="31">
        <f>VLOOKUP($C1290,'Four Factors - Road'!$B:$O,13,FALSE)/100</f>
        <v>0.129</v>
      </c>
      <c r="O1290" s="31">
        <f>VLOOKUP($C1290,'Four Factors - Road'!$B:$O,14,FALSE)/100</f>
        <v>0.22800000000000001</v>
      </c>
      <c r="P1290" s="17">
        <f>VLOOKUP($C1290,'Advanced - Road'!B:T,18,FALSE)</f>
        <v>99.63</v>
      </c>
      <c r="Q1290" s="17">
        <f>(P1290+'Advanced - Road'!$S$33)/2</f>
        <v>99.204904671115344</v>
      </c>
      <c r="R1290" s="31">
        <f t="shared" ref="R1290" si="12643">AVERAGE(H1290,L1291)</f>
        <v>0.4945</v>
      </c>
      <c r="S1290" s="31">
        <f t="shared" ref="S1290" si="12644">AVERAGE(I1290,M1291)</f>
        <v>0.29249999999999998</v>
      </c>
      <c r="T1290" s="31">
        <f t="shared" ref="T1290" si="12645">AVERAGE(J1290,N1291)</f>
        <v>0.14600000000000002</v>
      </c>
      <c r="U1290" s="31">
        <f t="shared" ref="U1290" si="12646">AVERAGE(K1290,O1291)</f>
        <v>0.20900000000000002</v>
      </c>
      <c r="V1290" s="17">
        <f>Q1290*Q1291/'Advanced - Home'!$S$33</f>
        <v>97.685485282060952</v>
      </c>
      <c r="W1290" s="17">
        <f t="shared" ref="W1290" si="12647">AVERAGE(V1290:V1291)</f>
        <v>97.683448989767143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103</v>
      </c>
      <c r="Z1290" s="19">
        <f t="shared" ref="Z1290" si="12648">Y1291-Y1290</f>
        <v>4</v>
      </c>
      <c r="AA1290" s="19">
        <f t="shared" ref="AA1290" si="12649">Y1290+Y1291</f>
        <v>210</v>
      </c>
      <c r="AB1290" s="4">
        <f t="shared" ref="AB1290" si="12650">D1290-Z1290</f>
        <v>-4</v>
      </c>
      <c r="AC1290" s="4">
        <f t="shared" ref="AC1290" si="12651">AA1290-E1290</f>
        <v>210</v>
      </c>
      <c r="AD1290" s="4">
        <f t="shared" si="12211"/>
        <v>103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0.47299999999999998</v>
      </c>
      <c r="I1291" s="31">
        <f>VLOOKUP($C1291,'Four Factors - Home'!$B:$O,8,FALSE)</f>
        <v>0.30299999999999999</v>
      </c>
      <c r="J1291" s="31">
        <f>VLOOKUP($C1291,'Four Factors - Home'!$B:$O,9,FALSE)/100</f>
        <v>0.14000000000000001</v>
      </c>
      <c r="K1291" s="31">
        <f>VLOOKUP($C1291,'Four Factors - Home'!$B:$O,10,FALSE)/100</f>
        <v>0.26500000000000001</v>
      </c>
      <c r="L1291" s="31">
        <f>VLOOKUP($C1291,'Four Factors - Home'!$B:$O,11,FALSE)/100</f>
        <v>0.49099999999999999</v>
      </c>
      <c r="M1291" s="31">
        <f>VLOOKUP($C1291,'Four Factors - Home'!$B:$O,12,FALSE)</f>
        <v>0.35399999999999998</v>
      </c>
      <c r="N1291" s="31">
        <f>VLOOKUP($C1291,'Four Factors - Home'!$B:$O,13,FALSE)/100</f>
        <v>0.154</v>
      </c>
      <c r="O1291" s="31">
        <f>VLOOKUP($C1291,'Four Factors - Home'!$B:$O,14,FALSE)/100</f>
        <v>0.21199999999999999</v>
      </c>
      <c r="P1291" s="17">
        <f>VLOOKUP($C1291,'Advanced - Home'!B:T,18,FALSE)</f>
        <v>95.75</v>
      </c>
      <c r="Q1291" s="17">
        <f>(P1291+'Advanced - Home'!$S$33)/2</f>
        <v>97.262845567206853</v>
      </c>
      <c r="R1291" s="31">
        <f t="shared" ref="R1291" si="12655">AVERAGE(H1291,L1290)</f>
        <v>0.50249999999999995</v>
      </c>
      <c r="S1291" s="31">
        <f t="shared" ref="S1291" si="12656">AVERAGE(I1291,M1290)</f>
        <v>0.28049999999999997</v>
      </c>
      <c r="T1291" s="31">
        <f t="shared" ref="T1291" si="12657">AVERAGE(J1291,N1290)</f>
        <v>0.13450000000000001</v>
      </c>
      <c r="U1291" s="31">
        <f t="shared" ref="U1291" si="12658">AVERAGE(K1291,O1290)</f>
        <v>0.2465</v>
      </c>
      <c r="V1291" s="17">
        <f>Q1291*Q1290/'Advanced - Road'!$S$33</f>
        <v>97.681412697473334</v>
      </c>
      <c r="W1291" s="17">
        <f t="shared" ref="W1291" si="12659">W1290</f>
        <v>97.683448989767143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107</v>
      </c>
      <c r="Z1291" s="19">
        <f t="shared" ref="Z1291" si="12660">-Z1290</f>
        <v>-4</v>
      </c>
      <c r="AA1291" s="19">
        <f t="shared" ref="AA1291" si="12661">AA1290</f>
        <v>210</v>
      </c>
      <c r="AB1291" s="4"/>
      <c r="AC1291" s="4"/>
      <c r="AD1291" s="4">
        <f t="shared" si="12211"/>
        <v>107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0.498</v>
      </c>
      <c r="I1292" s="32">
        <f>VLOOKUP($C1292,'Four Factors - Road'!$B:$O,8,FALSE)</f>
        <v>0.23100000000000001</v>
      </c>
      <c r="J1292" s="32">
        <f>VLOOKUP($C1292,'Four Factors - Road'!$B:$O,9,FALSE)/100</f>
        <v>0.13800000000000001</v>
      </c>
      <c r="K1292" s="32">
        <f>VLOOKUP($C1292,'Four Factors - Road'!$B:$O,10,FALSE)/100</f>
        <v>0.20600000000000002</v>
      </c>
      <c r="L1292" s="32">
        <f>VLOOKUP($C1292,'Four Factors - Road'!$B:$O,11,FALSE)/100</f>
        <v>0.53200000000000003</v>
      </c>
      <c r="M1292" s="32">
        <f>VLOOKUP($C1292,'Four Factors - Road'!$B:$O,12,FALSE)</f>
        <v>0.25800000000000001</v>
      </c>
      <c r="N1292" s="32">
        <f>VLOOKUP($C1292,'Four Factors - Road'!$B:$O,13,FALSE)/100</f>
        <v>0.129</v>
      </c>
      <c r="O1292" s="32">
        <f>VLOOKUP($C1292,'Four Factors - Road'!$B:$O,14,FALSE)/100</f>
        <v>0.22800000000000001</v>
      </c>
      <c r="P1292" s="21">
        <f>VLOOKUP($C1292,'Advanced - Road'!B:T,18,FALSE)</f>
        <v>99.63</v>
      </c>
      <c r="Q1292" s="21">
        <f>(P1292+'Advanced - Road'!$S$33)/2</f>
        <v>99.204904671115344</v>
      </c>
      <c r="R1292" s="32">
        <f t="shared" ref="R1292" si="12663">AVERAGE(H1292,L1293)</f>
        <v>0.4945</v>
      </c>
      <c r="S1292" s="32">
        <f t="shared" ref="S1292" si="12664">AVERAGE(I1292,M1293)</f>
        <v>0.248</v>
      </c>
      <c r="T1292" s="32">
        <f t="shared" ref="T1292" si="12665">AVERAGE(J1292,N1293)</f>
        <v>0.13600000000000001</v>
      </c>
      <c r="U1292" s="32">
        <f t="shared" ref="U1292" si="12666">AVERAGE(K1292,O1293)</f>
        <v>0.21600000000000003</v>
      </c>
      <c r="V1292" s="21">
        <f>Q1292*Q1293/'Advanced - Home'!$S$33</f>
        <v>98.805330331363336</v>
      </c>
      <c r="W1292" s="21">
        <f t="shared" ref="W1292" si="12667">AVERAGE(V1292:V1293)</f>
        <v>98.803270695459801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7</v>
      </c>
      <c r="AA1292" s="23">
        <f t="shared" ref="AA1292" si="12669">Y1292+Y1293</f>
        <v>215</v>
      </c>
      <c r="AB1292" s="22">
        <f t="shared" ref="AB1292" si="12670">D1292-Z1292</f>
        <v>-7</v>
      </c>
      <c r="AC1292" s="22">
        <f t="shared" ref="AC1292" si="12671">AA1292-E1292</f>
        <v>215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0.53700000000000003</v>
      </c>
      <c r="I1293" s="32">
        <f>VLOOKUP($C1293,'Four Factors - Home'!$B:$O,8,FALSE)</f>
        <v>0.27100000000000002</v>
      </c>
      <c r="J1293" s="32">
        <f>VLOOKUP($C1293,'Four Factors - Home'!$B:$O,9,FALSE)/100</f>
        <v>0.13800000000000001</v>
      </c>
      <c r="K1293" s="32">
        <f>VLOOKUP($C1293,'Four Factors - Home'!$B:$O,10,FALSE)/100</f>
        <v>0.22699999999999998</v>
      </c>
      <c r="L1293" s="32">
        <f>VLOOKUP($C1293,'Four Factors - Home'!$B:$O,11,FALSE)/100</f>
        <v>0.49099999999999999</v>
      </c>
      <c r="M1293" s="32">
        <f>VLOOKUP($C1293,'Four Factors - Home'!$B:$O,12,FALSE)</f>
        <v>0.26500000000000001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0.22600000000000001</v>
      </c>
      <c r="P1293" s="21">
        <f>VLOOKUP($C1293,'Advanced - Home'!B:T,18,FALSE)</f>
        <v>97.98</v>
      </c>
      <c r="Q1293" s="21">
        <f>(P1293+'Advanced - Home'!$S$33)/2</f>
        <v>98.377845567206862</v>
      </c>
      <c r="R1293" s="32">
        <f t="shared" ref="R1293" si="12675">AVERAGE(H1293,L1292)</f>
        <v>0.53449999999999998</v>
      </c>
      <c r="S1293" s="32">
        <f t="shared" ref="S1293" si="12676">AVERAGE(I1293,M1292)</f>
        <v>0.26450000000000001</v>
      </c>
      <c r="T1293" s="32">
        <f t="shared" ref="T1293" si="12677">AVERAGE(J1293,N1292)</f>
        <v>0.13350000000000001</v>
      </c>
      <c r="U1293" s="32">
        <f t="shared" ref="U1293" si="12678">AVERAGE(K1293,O1292)</f>
        <v>0.22749999999999998</v>
      </c>
      <c r="V1293" s="21">
        <f>Q1293*Q1292/'Advanced - Road'!$S$33</f>
        <v>98.801211059556266</v>
      </c>
      <c r="W1293" s="21">
        <f t="shared" ref="W1293" si="12679">W1292</f>
        <v>98.803270695459801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111</v>
      </c>
      <c r="Z1293" s="23">
        <f t="shared" ref="Z1293" si="12680">-Z1292</f>
        <v>-7</v>
      </c>
      <c r="AA1293" s="23">
        <f t="shared" ref="AA1293" si="12681">AA1292</f>
        <v>215</v>
      </c>
      <c r="AB1293" s="22"/>
      <c r="AC1293" s="22"/>
      <c r="AD1293" s="22">
        <f t="shared" si="12211"/>
        <v>111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0.498</v>
      </c>
      <c r="I1294" s="31">
        <f>VLOOKUP($C1294,'Four Factors - Road'!$B:$O,8,FALSE)</f>
        <v>0.23100000000000001</v>
      </c>
      <c r="J1294" s="31">
        <f>VLOOKUP($C1294,'Four Factors - Road'!$B:$O,9,FALSE)/100</f>
        <v>0.13800000000000001</v>
      </c>
      <c r="K1294" s="31">
        <f>VLOOKUP($C1294,'Four Factors - Road'!$B:$O,10,FALSE)/100</f>
        <v>0.20600000000000002</v>
      </c>
      <c r="L1294" s="31">
        <f>VLOOKUP($C1294,'Four Factors - Road'!$B:$O,11,FALSE)/100</f>
        <v>0.53200000000000003</v>
      </c>
      <c r="M1294" s="31">
        <f>VLOOKUP($C1294,'Four Factors - Road'!$B:$O,12,FALSE)</f>
        <v>0.25800000000000001</v>
      </c>
      <c r="N1294" s="31">
        <f>VLOOKUP($C1294,'Four Factors - Road'!$B:$O,13,FALSE)/100</f>
        <v>0.129</v>
      </c>
      <c r="O1294" s="31">
        <f>VLOOKUP($C1294,'Four Factors - Road'!$B:$O,14,FALSE)/100</f>
        <v>0.22800000000000001</v>
      </c>
      <c r="P1294" s="17">
        <f>VLOOKUP($C1294,'Advanced - Road'!B:T,18,FALSE)</f>
        <v>99.63</v>
      </c>
      <c r="Q1294" s="17">
        <f>(P1294+'Advanced - Road'!$S$33)/2</f>
        <v>99.204904671115344</v>
      </c>
      <c r="R1294" s="31">
        <f t="shared" ref="R1294" si="12683">AVERAGE(H1294,L1295)</f>
        <v>0.50950000000000006</v>
      </c>
      <c r="S1294" s="31">
        <f t="shared" ref="S1294" si="12684">AVERAGE(I1294,M1295)</f>
        <v>0.26400000000000001</v>
      </c>
      <c r="T1294" s="31">
        <f t="shared" ref="T1294" si="12685">AVERAGE(J1294,N1295)</f>
        <v>0.15050000000000002</v>
      </c>
      <c r="U1294" s="31">
        <f t="shared" ref="U1294" si="12686">AVERAGE(K1294,O1295)</f>
        <v>0.22</v>
      </c>
      <c r="V1294" s="17">
        <f>Q1294*Q1295/'Advanced - Home'!$S$33</f>
        <v>98.800308604684858</v>
      </c>
      <c r="W1294" s="17">
        <f t="shared" ref="W1294" si="12687">AVERAGE(V1294:V1295)</f>
        <v>98.798249073461193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105</v>
      </c>
      <c r="Z1294" s="19">
        <f t="shared" ref="Z1294" si="12688">Y1295-Y1294</f>
        <v>6</v>
      </c>
      <c r="AA1294" s="19">
        <f t="shared" ref="AA1294" si="12689">Y1294+Y1295</f>
        <v>216</v>
      </c>
      <c r="AB1294" s="4">
        <f t="shared" ref="AB1294" si="12690">D1294-Z1294</f>
        <v>-6</v>
      </c>
      <c r="AC1294" s="4">
        <f t="shared" ref="AC1294" si="12691">AA1294-E1294</f>
        <v>216</v>
      </c>
      <c r="AD1294" s="4">
        <f t="shared" si="12211"/>
        <v>105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0.53400000000000003</v>
      </c>
      <c r="I1295" s="31">
        <f>VLOOKUP($C1295,'Four Factors - Home'!$B:$O,8,FALSE)</f>
        <v>0.30099999999999999</v>
      </c>
      <c r="J1295" s="31">
        <f>VLOOKUP($C1295,'Four Factors - Home'!$B:$O,9,FALSE)/100</f>
        <v>0.14199999999999999</v>
      </c>
      <c r="K1295" s="31">
        <f>VLOOKUP($C1295,'Four Factors - Home'!$B:$O,10,FALSE)/100</f>
        <v>0.214</v>
      </c>
      <c r="L1295" s="31">
        <f>VLOOKUP($C1295,'Four Factors - Home'!$B:$O,11,FALSE)/100</f>
        <v>0.52100000000000002</v>
      </c>
      <c r="M1295" s="31">
        <f>VLOOKUP($C1295,'Four Factors - Home'!$B:$O,12,FALSE)</f>
        <v>0.29699999999999999</v>
      </c>
      <c r="N1295" s="31">
        <f>VLOOKUP($C1295,'Four Factors - Home'!$B:$O,13,FALSE)/100</f>
        <v>0.16300000000000001</v>
      </c>
      <c r="O1295" s="31">
        <f>VLOOKUP($C1295,'Four Factors - Home'!$B:$O,14,FALSE)/100</f>
        <v>0.23399999999999999</v>
      </c>
      <c r="P1295" s="17">
        <f>VLOOKUP($C1295,'Advanced - Home'!B:T,18,FALSE)</f>
        <v>97.97</v>
      </c>
      <c r="Q1295" s="17">
        <f>(P1295+'Advanced - Home'!$S$33)/2</f>
        <v>98.372845567206866</v>
      </c>
      <c r="R1295" s="31">
        <f t="shared" ref="R1295" si="12695">AVERAGE(H1295,L1294)</f>
        <v>0.53300000000000003</v>
      </c>
      <c r="S1295" s="31">
        <f t="shared" ref="S1295" si="12696">AVERAGE(I1295,M1294)</f>
        <v>0.27949999999999997</v>
      </c>
      <c r="T1295" s="31">
        <f t="shared" ref="T1295" si="12697">AVERAGE(J1295,N1294)</f>
        <v>0.13550000000000001</v>
      </c>
      <c r="U1295" s="31">
        <f t="shared" ref="U1295" si="12698">AVERAGE(K1295,O1294)</f>
        <v>0.221</v>
      </c>
      <c r="V1295" s="17">
        <f>Q1295*Q1294/'Advanced - Road'!$S$33</f>
        <v>98.796189542237528</v>
      </c>
      <c r="W1295" s="17">
        <f t="shared" ref="W1295" si="12699">W1294</f>
        <v>98.798249073461193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111</v>
      </c>
      <c r="Z1295" s="19">
        <f t="shared" ref="Z1295" si="12700">-Z1294</f>
        <v>-6</v>
      </c>
      <c r="AA1295" s="19">
        <f t="shared" ref="AA1295" si="12701">AA1294</f>
        <v>216</v>
      </c>
      <c r="AB1295" s="4"/>
      <c r="AC1295" s="4"/>
      <c r="AD1295" s="4">
        <f t="shared" si="12211"/>
        <v>111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0.498</v>
      </c>
      <c r="I1296" s="32">
        <f>VLOOKUP($C1296,'Four Factors - Road'!$B:$O,8,FALSE)</f>
        <v>0.23100000000000001</v>
      </c>
      <c r="J1296" s="32">
        <f>VLOOKUP($C1296,'Four Factors - Road'!$B:$O,9,FALSE)/100</f>
        <v>0.13800000000000001</v>
      </c>
      <c r="K1296" s="32">
        <f>VLOOKUP($C1296,'Four Factors - Road'!$B:$O,10,FALSE)/100</f>
        <v>0.20600000000000002</v>
      </c>
      <c r="L1296" s="32">
        <f>VLOOKUP($C1296,'Four Factors - Road'!$B:$O,11,FALSE)/100</f>
        <v>0.53200000000000003</v>
      </c>
      <c r="M1296" s="32">
        <f>VLOOKUP($C1296,'Four Factors - Road'!$B:$O,12,FALSE)</f>
        <v>0.25800000000000001</v>
      </c>
      <c r="N1296" s="32">
        <f>VLOOKUP($C1296,'Four Factors - Road'!$B:$O,13,FALSE)/100</f>
        <v>0.129</v>
      </c>
      <c r="O1296" s="32">
        <f>VLOOKUP($C1296,'Four Factors - Road'!$B:$O,14,FALSE)/100</f>
        <v>0.22800000000000001</v>
      </c>
      <c r="P1296" s="21">
        <f>VLOOKUP($C1296,'Advanced - Road'!B:T,18,FALSE)</f>
        <v>99.63</v>
      </c>
      <c r="Q1296" s="21">
        <f>(P1296+'Advanced - Road'!$S$33)/2</f>
        <v>99.204904671115344</v>
      </c>
      <c r="R1296" s="32">
        <f t="shared" ref="R1296" si="12703">AVERAGE(H1296,L1297)</f>
        <v>0.51200000000000001</v>
      </c>
      <c r="S1296" s="32">
        <f t="shared" ref="S1296" si="12704">AVERAGE(I1296,M1297)</f>
        <v>0.2515</v>
      </c>
      <c r="T1296" s="32">
        <f t="shared" ref="T1296" si="12705">AVERAGE(J1296,N1297)</f>
        <v>0.14500000000000002</v>
      </c>
      <c r="U1296" s="32">
        <f t="shared" ref="U1296" si="12706">AVERAGE(K1296,O1297)</f>
        <v>0.21150000000000002</v>
      </c>
      <c r="V1296" s="21">
        <f>Q1296*Q1297/'Advanced - Home'!$S$33</f>
        <v>98.217788309980463</v>
      </c>
      <c r="W1296" s="21">
        <f t="shared" ref="W1296" si="12707">AVERAGE(V1296:V1297)</f>
        <v>98.215740921621048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104</v>
      </c>
      <c r="Z1296" s="23">
        <f t="shared" ref="Z1296" si="12708">Y1297-Y1296</f>
        <v>6</v>
      </c>
      <c r="AA1296" s="23">
        <f t="shared" ref="AA1296" si="12709">Y1296+Y1297</f>
        <v>214</v>
      </c>
      <c r="AB1296" s="22">
        <f t="shared" ref="AB1296" si="12710">D1296-Z1296</f>
        <v>-6</v>
      </c>
      <c r="AC1296" s="22">
        <f t="shared" ref="AC1296" si="12711">AA1296-E1296</f>
        <v>214</v>
      </c>
      <c r="AD1296" s="22">
        <f t="shared" si="12211"/>
        <v>104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0.29299999999999998</v>
      </c>
      <c r="J1297" s="32">
        <f>VLOOKUP($C1297,'Four Factors - Home'!$B:$O,9,FALSE)/100</f>
        <v>0.14899999999999999</v>
      </c>
      <c r="K1297" s="32">
        <f>VLOOKUP($C1297,'Four Factors - Home'!$B:$O,10,FALSE)/100</f>
        <v>0.27100000000000002</v>
      </c>
      <c r="L1297" s="32">
        <f>VLOOKUP($C1297,'Four Factors - Home'!$B:$O,11,FALSE)/100</f>
        <v>0.52600000000000002</v>
      </c>
      <c r="M1297" s="32">
        <f>VLOOKUP($C1297,'Four Factors - Home'!$B:$O,12,FALSE)</f>
        <v>0.27200000000000002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96.81</v>
      </c>
      <c r="Q1297" s="21">
        <f>(P1297+'Advanced - Home'!$S$33)/2</f>
        <v>97.792845567206854</v>
      </c>
      <c r="R1297" s="32">
        <f t="shared" ref="R1297" si="12715">AVERAGE(H1297,L1296)</f>
        <v>0.52800000000000002</v>
      </c>
      <c r="S1297" s="32">
        <f t="shared" ref="S1297" si="12716">AVERAGE(I1297,M1296)</f>
        <v>0.27549999999999997</v>
      </c>
      <c r="T1297" s="32">
        <f t="shared" ref="T1297" si="12717">AVERAGE(J1297,N1296)</f>
        <v>0.13900000000000001</v>
      </c>
      <c r="U1297" s="32">
        <f t="shared" ref="U1297" si="12718">AVERAGE(K1297,O1296)</f>
        <v>0.2495</v>
      </c>
      <c r="V1297" s="21">
        <f>Q1297*Q1296/'Advanced - Road'!$S$33</f>
        <v>98.213693533261633</v>
      </c>
      <c r="W1297" s="21">
        <f t="shared" ref="W1297" si="12719">W1296</f>
        <v>98.215740921621048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110</v>
      </c>
      <c r="Z1297" s="23">
        <f t="shared" ref="Z1297" si="12720">-Z1296</f>
        <v>-6</v>
      </c>
      <c r="AA1297" s="23">
        <f t="shared" ref="AA1297" si="12721">AA1296</f>
        <v>214</v>
      </c>
      <c r="AB1297" s="22"/>
      <c r="AC1297" s="22"/>
      <c r="AD1297" s="22">
        <f t="shared" si="12211"/>
        <v>110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0.498</v>
      </c>
      <c r="I1298" s="31">
        <f>VLOOKUP($C1298,'Four Factors - Road'!$B:$O,8,FALSE)</f>
        <v>0.23100000000000001</v>
      </c>
      <c r="J1298" s="31">
        <f>VLOOKUP($C1298,'Four Factors - Road'!$B:$O,9,FALSE)/100</f>
        <v>0.13800000000000001</v>
      </c>
      <c r="K1298" s="31">
        <f>VLOOKUP($C1298,'Four Factors - Road'!$B:$O,10,FALSE)/100</f>
        <v>0.20600000000000002</v>
      </c>
      <c r="L1298" s="31">
        <f>VLOOKUP($C1298,'Four Factors - Road'!$B:$O,11,FALSE)/100</f>
        <v>0.53200000000000003</v>
      </c>
      <c r="M1298" s="31">
        <f>VLOOKUP($C1298,'Four Factors - Road'!$B:$O,12,FALSE)</f>
        <v>0.25800000000000001</v>
      </c>
      <c r="N1298" s="31">
        <f>VLOOKUP($C1298,'Four Factors - Road'!$B:$O,13,FALSE)/100</f>
        <v>0.129</v>
      </c>
      <c r="O1298" s="31">
        <f>VLOOKUP($C1298,'Four Factors - Road'!$B:$O,14,FALSE)/100</f>
        <v>0.22800000000000001</v>
      </c>
      <c r="P1298" s="17">
        <f>VLOOKUP($C1298,'Advanced - Road'!B:T,18,FALSE)</f>
        <v>99.63</v>
      </c>
      <c r="Q1298" s="17">
        <f>(P1298+'Advanced - Road'!$S$33)/2</f>
        <v>99.204904671115344</v>
      </c>
      <c r="R1298" s="31">
        <f t="shared" ref="R1298" si="12723">AVERAGE(H1298,L1299)</f>
        <v>0.5</v>
      </c>
      <c r="S1298" s="31">
        <f t="shared" ref="S1298" si="12724">AVERAGE(I1298,M1299)</f>
        <v>0.23849999999999999</v>
      </c>
      <c r="T1298" s="31">
        <f t="shared" ref="T1298" si="12725">AVERAGE(J1298,N1299)</f>
        <v>0.13550000000000001</v>
      </c>
      <c r="U1298" s="31">
        <f t="shared" ref="U1298" si="12726">AVERAGE(K1298,O1299)</f>
        <v>0.21400000000000002</v>
      </c>
      <c r="V1298" s="17">
        <f>Q1298*Q1299/'Advanced - Home'!$S$33</f>
        <v>100.08587063437726</v>
      </c>
      <c r="W1298" s="17">
        <f t="shared" ref="W1298" si="12727">AVERAGE(V1298:V1299)</f>
        <v>100.08378430510834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4</v>
      </c>
      <c r="AA1298" s="19">
        <f t="shared" ref="AA1298" si="12729">Y1298+Y1299</f>
        <v>216</v>
      </c>
      <c r="AB1298" s="4">
        <f t="shared" ref="AB1298" si="12730">D1298-Z1298</f>
        <v>-4</v>
      </c>
      <c r="AC1298" s="4">
        <f t="shared" ref="AC1298" si="12731">AA1298-E1298</f>
        <v>216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0.50900000000000001</v>
      </c>
      <c r="I1299" s="31">
        <f>VLOOKUP($C1299,'Four Factors - Home'!$B:$O,8,FALSE)</f>
        <v>0.26100000000000001</v>
      </c>
      <c r="J1299" s="31">
        <f>VLOOKUP($C1299,'Four Factors - Home'!$B:$O,9,FALSE)/100</f>
        <v>0.12300000000000001</v>
      </c>
      <c r="K1299" s="31">
        <f>VLOOKUP($C1299,'Four Factors - Home'!$B:$O,10,FALSE)/100</f>
        <v>0.184</v>
      </c>
      <c r="L1299" s="31">
        <f>VLOOKUP($C1299,'Four Factors - Home'!$B:$O,11,FALSE)/100</f>
        <v>0.502</v>
      </c>
      <c r="M1299" s="31">
        <f>VLOOKUP($C1299,'Four Factors - Home'!$B:$O,12,FALSE)</f>
        <v>0.246</v>
      </c>
      <c r="N1299" s="31">
        <f>VLOOKUP($C1299,'Four Factors - Home'!$B:$O,13,FALSE)/100</f>
        <v>0.13300000000000001</v>
      </c>
      <c r="O1299" s="31">
        <f>VLOOKUP($C1299,'Four Factors - Home'!$B:$O,14,FALSE)/100</f>
        <v>0.222</v>
      </c>
      <c r="P1299" s="17">
        <f>VLOOKUP($C1299,'Advanced - Home'!B:T,18,FALSE)</f>
        <v>100.53</v>
      </c>
      <c r="Q1299" s="17">
        <f>(P1299+'Advanced - Home'!$S$33)/2</f>
        <v>99.652845567206867</v>
      </c>
      <c r="R1299" s="31">
        <f t="shared" ref="R1299" si="12735">AVERAGE(H1299,L1298)</f>
        <v>0.52049999999999996</v>
      </c>
      <c r="S1299" s="31">
        <f t="shared" ref="S1299" si="12736">AVERAGE(I1299,M1298)</f>
        <v>0.25950000000000001</v>
      </c>
      <c r="T1299" s="31">
        <f t="shared" ref="T1299" si="12737">AVERAGE(J1299,N1298)</f>
        <v>0.126</v>
      </c>
      <c r="U1299" s="31">
        <f t="shared" ref="U1299" si="12738">AVERAGE(K1299,O1298)</f>
        <v>0.20600000000000002</v>
      </c>
      <c r="V1299" s="17">
        <f>Q1299*Q1298/'Advanced - Road'!$S$33</f>
        <v>100.08169797583943</v>
      </c>
      <c r="W1299" s="17">
        <f t="shared" ref="W1299" si="12739">W1298</f>
        <v>100.08378430510834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110</v>
      </c>
      <c r="Z1299" s="19">
        <f t="shared" ref="Z1299" si="12740">-Z1298</f>
        <v>-4</v>
      </c>
      <c r="AA1299" s="19">
        <f t="shared" ref="AA1299" si="12741">AA1298</f>
        <v>216</v>
      </c>
      <c r="AB1299" s="4"/>
      <c r="AC1299" s="4"/>
      <c r="AD1299" s="4">
        <f t="shared" si="12211"/>
        <v>110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0.498</v>
      </c>
      <c r="I1300" s="32">
        <f>VLOOKUP($C1300,'Four Factors - Road'!$B:$O,8,FALSE)</f>
        <v>0.23100000000000001</v>
      </c>
      <c r="J1300" s="32">
        <f>VLOOKUP($C1300,'Four Factors - Road'!$B:$O,9,FALSE)/100</f>
        <v>0.13800000000000001</v>
      </c>
      <c r="K1300" s="32">
        <f>VLOOKUP($C1300,'Four Factors - Road'!$B:$O,10,FALSE)/100</f>
        <v>0.20600000000000002</v>
      </c>
      <c r="L1300" s="32">
        <f>VLOOKUP($C1300,'Four Factors - Road'!$B:$O,11,FALSE)/100</f>
        <v>0.53200000000000003</v>
      </c>
      <c r="M1300" s="32">
        <f>VLOOKUP($C1300,'Four Factors - Road'!$B:$O,12,FALSE)</f>
        <v>0.25800000000000001</v>
      </c>
      <c r="N1300" s="32">
        <f>VLOOKUP($C1300,'Four Factors - Road'!$B:$O,13,FALSE)/100</f>
        <v>0.129</v>
      </c>
      <c r="O1300" s="32">
        <f>VLOOKUP($C1300,'Four Factors - Road'!$B:$O,14,FALSE)/100</f>
        <v>0.22800000000000001</v>
      </c>
      <c r="P1300" s="21">
        <f>VLOOKUP($C1300,'Advanced - Road'!B:T,18,FALSE)</f>
        <v>99.63</v>
      </c>
      <c r="Q1300" s="21">
        <f>(P1300+'Advanced - Road'!$S$33)/2</f>
        <v>99.204904671115344</v>
      </c>
      <c r="R1300" s="32">
        <f t="shared" ref="R1300" si="12743">AVERAGE(H1300,L1301)</f>
        <v>0.502</v>
      </c>
      <c r="S1300" s="32">
        <f t="shared" ref="S1300" si="12744">AVERAGE(I1300,M1301)</f>
        <v>0.248</v>
      </c>
      <c r="T1300" s="32">
        <f t="shared" ref="T1300" si="12745">AVERAGE(J1300,N1301)</f>
        <v>0.13400000000000001</v>
      </c>
      <c r="U1300" s="32">
        <f t="shared" ref="U1300" si="12746">AVERAGE(K1300,O1301)</f>
        <v>0.23749999999999999</v>
      </c>
      <c r="V1300" s="21">
        <f>Q1300*Q1301/'Advanced - Home'!$S$33</f>
        <v>98.880656231540613</v>
      </c>
      <c r="W1300" s="21">
        <f t="shared" ref="W1300" si="12747">AVERAGE(V1300:V1301)</f>
        <v>98.878595025439125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106</v>
      </c>
      <c r="Z1300" s="23">
        <f t="shared" ref="Z1300" si="12748">Y1301-Y1300</f>
        <v>4</v>
      </c>
      <c r="AA1300" s="23">
        <f t="shared" ref="AA1300" si="12749">Y1300+Y1301</f>
        <v>216</v>
      </c>
      <c r="AB1300" s="22">
        <f t="shared" ref="AB1300" si="12750">D1300-Z1300</f>
        <v>-4</v>
      </c>
      <c r="AC1300" s="22">
        <f t="shared" ref="AC1300" si="12751">AA1300-E1300</f>
        <v>216</v>
      </c>
      <c r="AD1300" s="22">
        <f t="shared" si="12211"/>
        <v>106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0.51700000000000002</v>
      </c>
      <c r="I1301" s="32">
        <f>VLOOKUP($C1301,'Four Factors - Home'!$B:$O,8,FALSE)</f>
        <v>0.23</v>
      </c>
      <c r="J1301" s="32">
        <f>VLOOKUP($C1301,'Four Factors - Home'!$B:$O,9,FALSE)/100</f>
        <v>0.14300000000000002</v>
      </c>
      <c r="K1301" s="32">
        <f>VLOOKUP($C1301,'Four Factors - Home'!$B:$O,10,FALSE)/100</f>
        <v>0.26700000000000002</v>
      </c>
      <c r="L1301" s="32">
        <f>VLOOKUP($C1301,'Four Factors - Home'!$B:$O,11,FALSE)/100</f>
        <v>0.50600000000000001</v>
      </c>
      <c r="M1301" s="32">
        <f>VLOOKUP($C1301,'Four Factors - Home'!$B:$O,12,FALSE)</f>
        <v>0.26500000000000001</v>
      </c>
      <c r="N1301" s="32">
        <f>VLOOKUP($C1301,'Four Factors - Home'!$B:$O,13,FALSE)/100</f>
        <v>0.13</v>
      </c>
      <c r="O1301" s="32">
        <f>VLOOKUP($C1301,'Four Factors - Home'!$B:$O,14,FALSE)/100</f>
        <v>0.26899999999999996</v>
      </c>
      <c r="P1301" s="21">
        <f>VLOOKUP($C1301,'Advanced - Home'!B:T,18,FALSE)</f>
        <v>98.13</v>
      </c>
      <c r="Q1301" s="21">
        <f>(P1301+'Advanced - Home'!$S$33)/2</f>
        <v>98.45284556720685</v>
      </c>
      <c r="R1301" s="32">
        <f t="shared" ref="R1301" si="12755">AVERAGE(H1301,L1300)</f>
        <v>0.52449999999999997</v>
      </c>
      <c r="S1301" s="32">
        <f t="shared" ref="S1301" si="12756">AVERAGE(I1301,M1300)</f>
        <v>0.24399999999999999</v>
      </c>
      <c r="T1301" s="32">
        <f t="shared" ref="T1301" si="12757">AVERAGE(J1301,N1300)</f>
        <v>0.13600000000000001</v>
      </c>
      <c r="U1301" s="32">
        <f t="shared" ref="U1301" si="12758">AVERAGE(K1301,O1300)</f>
        <v>0.2475</v>
      </c>
      <c r="V1301" s="21">
        <f>Q1301*Q1300/'Advanced - Road'!$S$33</f>
        <v>98.876533819337624</v>
      </c>
      <c r="W1301" s="21">
        <f t="shared" ref="W1301" si="12759">W1300</f>
        <v>98.878595025439125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110</v>
      </c>
      <c r="Z1301" s="23">
        <f t="shared" ref="Z1301" si="12760">-Z1300</f>
        <v>-4</v>
      </c>
      <c r="AA1301" s="23">
        <f t="shared" ref="AA1301" si="12761">AA1300</f>
        <v>216</v>
      </c>
      <c r="AB1301" s="22"/>
      <c r="AC1301" s="22"/>
      <c r="AD1301" s="22">
        <f t="shared" si="12211"/>
        <v>110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0.498</v>
      </c>
      <c r="I1302" s="31">
        <f>VLOOKUP($C1302,'Four Factors - Road'!$B:$O,8,FALSE)</f>
        <v>0.23100000000000001</v>
      </c>
      <c r="J1302" s="31">
        <f>VLOOKUP($C1302,'Four Factors - Road'!$B:$O,9,FALSE)/100</f>
        <v>0.13800000000000001</v>
      </c>
      <c r="K1302" s="31">
        <f>VLOOKUP($C1302,'Four Factors - Road'!$B:$O,10,FALSE)/100</f>
        <v>0.20600000000000002</v>
      </c>
      <c r="L1302" s="31">
        <f>VLOOKUP($C1302,'Four Factors - Road'!$B:$O,11,FALSE)/100</f>
        <v>0.53200000000000003</v>
      </c>
      <c r="M1302" s="31">
        <f>VLOOKUP($C1302,'Four Factors - Road'!$B:$O,12,FALSE)</f>
        <v>0.25800000000000001</v>
      </c>
      <c r="N1302" s="31">
        <f>VLOOKUP($C1302,'Four Factors - Road'!$B:$O,13,FALSE)/100</f>
        <v>0.129</v>
      </c>
      <c r="O1302" s="31">
        <f>VLOOKUP($C1302,'Four Factors - Road'!$B:$O,14,FALSE)/100</f>
        <v>0.22800000000000001</v>
      </c>
      <c r="P1302" s="17">
        <f>VLOOKUP($C1302,'Advanced - Road'!B:T,18,FALSE)</f>
        <v>99.63</v>
      </c>
      <c r="Q1302" s="17">
        <f>(P1302+'Advanced - Road'!$S$33)/2</f>
        <v>99.204904671115344</v>
      </c>
      <c r="R1302" s="31">
        <f t="shared" ref="R1302" si="12763">AVERAGE(H1302,L1303)</f>
        <v>0.499</v>
      </c>
      <c r="S1302" s="31">
        <f t="shared" ref="S1302" si="12764">AVERAGE(I1302,M1303)</f>
        <v>0.2505</v>
      </c>
      <c r="T1302" s="31">
        <f t="shared" ref="T1302" si="12765">AVERAGE(J1302,N1303)</f>
        <v>0.13650000000000001</v>
      </c>
      <c r="U1302" s="31">
        <f t="shared" ref="U1302" si="12766">AVERAGE(K1302,O1303)</f>
        <v>0.215</v>
      </c>
      <c r="V1302" s="17">
        <f>Q1302*Q1303/'Advanced - Home'!$S$33</f>
        <v>100.000501280843</v>
      </c>
      <c r="W1302" s="17">
        <f t="shared" ref="W1302" si="12767">AVERAGE(V1302:V1303)</f>
        <v>99.998416731131783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6</v>
      </c>
      <c r="AA1302" s="19">
        <f t="shared" ref="AA1302" si="12769">Y1302+Y1303</f>
        <v>218</v>
      </c>
      <c r="AB1302" s="4">
        <f t="shared" ref="AB1302" si="12770">D1302-Z1302</f>
        <v>-6</v>
      </c>
      <c r="AC1302" s="4">
        <f t="shared" ref="AC1302" si="12771">AA1302-E1302</f>
        <v>218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0.52</v>
      </c>
      <c r="I1303" s="31">
        <f>VLOOKUP($C1303,'Four Factors - Home'!$B:$O,8,FALSE)</f>
        <v>0.30199999999999999</v>
      </c>
      <c r="J1303" s="31">
        <f>VLOOKUP($C1303,'Four Factors - Home'!$B:$O,9,FALSE)/100</f>
        <v>0.14599999999999999</v>
      </c>
      <c r="K1303" s="31">
        <f>VLOOKUP($C1303,'Four Factors - Home'!$B:$O,10,FALSE)/100</f>
        <v>0.27300000000000002</v>
      </c>
      <c r="L1303" s="31">
        <f>VLOOKUP($C1303,'Four Factors - Home'!$B:$O,11,FALSE)/100</f>
        <v>0.5</v>
      </c>
      <c r="M1303" s="31">
        <f>VLOOKUP($C1303,'Four Factors - Home'!$B:$O,12,FALSE)</f>
        <v>0.27</v>
      </c>
      <c r="N1303" s="31">
        <f>VLOOKUP($C1303,'Four Factors - Home'!$B:$O,13,FALSE)/100</f>
        <v>0.13500000000000001</v>
      </c>
      <c r="O1303" s="31">
        <f>VLOOKUP($C1303,'Four Factors - Home'!$B:$O,14,FALSE)/100</f>
        <v>0.22399999999999998</v>
      </c>
      <c r="P1303" s="17">
        <f>VLOOKUP($C1303,'Advanced - Home'!B:T,18,FALSE)</f>
        <v>100.36</v>
      </c>
      <c r="Q1303" s="17">
        <f>(P1303+'Advanced - Home'!$S$33)/2</f>
        <v>99.567845567206859</v>
      </c>
      <c r="R1303" s="31">
        <f t="shared" ref="R1303" si="12775">AVERAGE(H1303,L1302)</f>
        <v>0.52600000000000002</v>
      </c>
      <c r="S1303" s="31">
        <f t="shared" ref="S1303" si="12776">AVERAGE(I1303,M1302)</f>
        <v>0.28000000000000003</v>
      </c>
      <c r="T1303" s="31">
        <f t="shared" ref="T1303" si="12777">AVERAGE(J1303,N1302)</f>
        <v>0.13750000000000001</v>
      </c>
      <c r="U1303" s="31">
        <f t="shared" ref="U1303" si="12778">AVERAGE(K1303,O1302)</f>
        <v>0.2505</v>
      </c>
      <c r="V1303" s="17">
        <f>Q1303*Q1302/'Advanced - Road'!$S$33</f>
        <v>99.996332181420556</v>
      </c>
      <c r="W1303" s="17">
        <f t="shared" ref="W1303" si="12779">W1302</f>
        <v>99.998416731131783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112</v>
      </c>
      <c r="Z1303" s="19">
        <f t="shared" ref="Z1303" si="12780">-Z1302</f>
        <v>-6</v>
      </c>
      <c r="AA1303" s="19">
        <f t="shared" ref="AA1303" si="12781">AA1302</f>
        <v>218</v>
      </c>
      <c r="AB1303" s="4"/>
      <c r="AC1303" s="4"/>
      <c r="AD1303" s="4">
        <f t="shared" si="12211"/>
        <v>112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0.498</v>
      </c>
      <c r="I1304" s="32">
        <f>VLOOKUP($C1304,'Four Factors - Road'!$B:$O,8,FALSE)</f>
        <v>0.23100000000000001</v>
      </c>
      <c r="J1304" s="32">
        <f>VLOOKUP($C1304,'Four Factors - Road'!$B:$O,9,FALSE)/100</f>
        <v>0.13800000000000001</v>
      </c>
      <c r="K1304" s="32">
        <f>VLOOKUP($C1304,'Four Factors - Road'!$B:$O,10,FALSE)/100</f>
        <v>0.20600000000000002</v>
      </c>
      <c r="L1304" s="32">
        <f>VLOOKUP($C1304,'Four Factors - Road'!$B:$O,11,FALSE)/100</f>
        <v>0.53200000000000003</v>
      </c>
      <c r="M1304" s="32">
        <f>VLOOKUP($C1304,'Four Factors - Road'!$B:$O,12,FALSE)</f>
        <v>0.25800000000000001</v>
      </c>
      <c r="N1304" s="32">
        <f>VLOOKUP($C1304,'Four Factors - Road'!$B:$O,13,FALSE)/100</f>
        <v>0.129</v>
      </c>
      <c r="O1304" s="32">
        <f>VLOOKUP($C1304,'Four Factors - Road'!$B:$O,14,FALSE)/100</f>
        <v>0.22800000000000001</v>
      </c>
      <c r="P1304" s="21">
        <f>VLOOKUP($C1304,'Advanced - Road'!B:T,18,FALSE)</f>
        <v>99.63</v>
      </c>
      <c r="Q1304" s="21">
        <f>(P1304+'Advanced - Road'!$S$33)/2</f>
        <v>99.204904671115344</v>
      </c>
      <c r="R1304" s="32">
        <f t="shared" ref="R1304" si="12783">AVERAGE(H1304,L1305)</f>
        <v>0.503</v>
      </c>
      <c r="S1304" s="32">
        <f t="shared" ref="S1304" si="12784">AVERAGE(I1304,M1305)</f>
        <v>0.2505</v>
      </c>
      <c r="T1304" s="32">
        <f t="shared" ref="T1304" si="12785">AVERAGE(J1304,N1305)</f>
        <v>0.13800000000000001</v>
      </c>
      <c r="U1304" s="32">
        <f t="shared" ref="U1304" si="12786">AVERAGE(K1304,O1305)</f>
        <v>0.21700000000000003</v>
      </c>
      <c r="V1304" s="21">
        <f>Q1304*Q1305/'Advanced - Home'!$S$33</f>
        <v>98.639613350973306</v>
      </c>
      <c r="W1304" s="21">
        <f t="shared" ref="W1304" si="12787">AVERAGE(V1304:V1305)</f>
        <v>98.6375571695053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2</v>
      </c>
      <c r="AA1304" s="23">
        <f t="shared" ref="AA1304" si="12789">Y1304+Y1305</f>
        <v>212</v>
      </c>
      <c r="AB1304" s="22">
        <f t="shared" ref="AB1304" si="12790">D1304-Z1304</f>
        <v>-2</v>
      </c>
      <c r="AC1304" s="22">
        <f t="shared" ref="AC1304" si="12791">AA1304-E1304</f>
        <v>212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0.47499999999999998</v>
      </c>
      <c r="I1305" s="32">
        <f>VLOOKUP($C1305,'Four Factors - Home'!$B:$O,8,FALSE)</f>
        <v>0.26700000000000002</v>
      </c>
      <c r="J1305" s="32">
        <f>VLOOKUP($C1305,'Four Factors - Home'!$B:$O,9,FALSE)/100</f>
        <v>0.13100000000000001</v>
      </c>
      <c r="K1305" s="32">
        <f>VLOOKUP($C1305,'Four Factors - Home'!$B:$O,10,FALSE)/100</f>
        <v>0.23199999999999998</v>
      </c>
      <c r="L1305" s="32">
        <f>VLOOKUP($C1305,'Four Factors - Home'!$B:$O,11,FALSE)/100</f>
        <v>0.50800000000000001</v>
      </c>
      <c r="M1305" s="32">
        <f>VLOOKUP($C1305,'Four Factors - Home'!$B:$O,12,FALSE)</f>
        <v>0.27</v>
      </c>
      <c r="N1305" s="32">
        <f>VLOOKUP($C1305,'Four Factors - Home'!$B:$O,13,FALSE)/100</f>
        <v>0.13800000000000001</v>
      </c>
      <c r="O1305" s="32">
        <f>VLOOKUP($C1305,'Four Factors - Home'!$B:$O,14,FALSE)/100</f>
        <v>0.22800000000000001</v>
      </c>
      <c r="P1305" s="21">
        <f>VLOOKUP($C1305,'Advanced - Home'!B:T,18,FALSE)</f>
        <v>97.65</v>
      </c>
      <c r="Q1305" s="21">
        <f>(P1305+'Advanced - Home'!$S$33)/2</f>
        <v>98.21284556720687</v>
      </c>
      <c r="R1305" s="32">
        <f t="shared" ref="R1305" si="12795">AVERAGE(H1305,L1304)</f>
        <v>0.50350000000000006</v>
      </c>
      <c r="S1305" s="32">
        <f t="shared" ref="S1305" si="12796">AVERAGE(I1305,M1304)</f>
        <v>0.26250000000000001</v>
      </c>
      <c r="T1305" s="32">
        <f t="shared" ref="T1305" si="12797">AVERAGE(J1305,N1304)</f>
        <v>0.13</v>
      </c>
      <c r="U1305" s="32">
        <f t="shared" ref="U1305" si="12798">AVERAGE(K1305,O1304)</f>
        <v>0.22999999999999998</v>
      </c>
      <c r="V1305" s="21">
        <f>Q1305*Q1304/'Advanced - Road'!$S$33</f>
        <v>98.635500988037279</v>
      </c>
      <c r="W1305" s="21">
        <f t="shared" ref="W1305" si="12799">W1304</f>
        <v>98.6375571695053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107</v>
      </c>
      <c r="Z1305" s="23">
        <f t="shared" ref="Z1305" si="12800">-Z1304</f>
        <v>-2</v>
      </c>
      <c r="AA1305" s="23">
        <f t="shared" ref="AA1305" si="12801">AA1304</f>
        <v>212</v>
      </c>
      <c r="AB1305" s="22"/>
      <c r="AC1305" s="22"/>
      <c r="AD1305" s="22">
        <f t="shared" si="12211"/>
        <v>107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0.498</v>
      </c>
      <c r="I1306" s="31">
        <f>VLOOKUP($C1306,'Four Factors - Road'!$B:$O,8,FALSE)</f>
        <v>0.23100000000000001</v>
      </c>
      <c r="J1306" s="31">
        <f>VLOOKUP($C1306,'Four Factors - Road'!$B:$O,9,FALSE)/100</f>
        <v>0.13800000000000001</v>
      </c>
      <c r="K1306" s="31">
        <f>VLOOKUP($C1306,'Four Factors - Road'!$B:$O,10,FALSE)/100</f>
        <v>0.20600000000000002</v>
      </c>
      <c r="L1306" s="31">
        <f>VLOOKUP($C1306,'Four Factors - Road'!$B:$O,11,FALSE)/100</f>
        <v>0.53200000000000003</v>
      </c>
      <c r="M1306" s="31">
        <f>VLOOKUP($C1306,'Four Factors - Road'!$B:$O,12,FALSE)</f>
        <v>0.25800000000000001</v>
      </c>
      <c r="N1306" s="31">
        <f>VLOOKUP($C1306,'Four Factors - Road'!$B:$O,13,FALSE)/100</f>
        <v>0.129</v>
      </c>
      <c r="O1306" s="31">
        <f>VLOOKUP($C1306,'Four Factors - Road'!$B:$O,14,FALSE)/100</f>
        <v>0.22800000000000001</v>
      </c>
      <c r="P1306" s="17">
        <f>VLOOKUP($C1306,'Advanced - Road'!B:T,18,FALSE)</f>
        <v>99.63</v>
      </c>
      <c r="Q1306" s="17">
        <f>(P1306+'Advanced - Road'!$S$33)/2</f>
        <v>99.204904671115344</v>
      </c>
      <c r="R1306" s="31">
        <f t="shared" ref="R1306" si="12803">AVERAGE(H1306,L1307)</f>
        <v>0.4955</v>
      </c>
      <c r="S1306" s="31">
        <f t="shared" ref="S1306" si="12804">AVERAGE(I1306,M1307)</f>
        <v>0.27100000000000002</v>
      </c>
      <c r="T1306" s="31">
        <f t="shared" ref="T1306" si="12805">AVERAGE(J1306,N1307)</f>
        <v>0.14050000000000001</v>
      </c>
      <c r="U1306" s="31">
        <f t="shared" ref="U1306" si="12806">AVERAGE(K1306,O1307)</f>
        <v>0.219</v>
      </c>
      <c r="V1306" s="17">
        <f>Q1306*Q1307/'Advanced - Home'!$S$33</f>
        <v>100.16621826123301</v>
      </c>
      <c r="W1306" s="17">
        <f t="shared" ref="W1306" si="12807">AVERAGE(V1306:V1307)</f>
        <v>100.16413025708627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2</v>
      </c>
      <c r="AA1306" s="19">
        <f t="shared" ref="AA1306" si="12809">Y1306+Y1307</f>
        <v>214</v>
      </c>
      <c r="AB1306" s="4">
        <f t="shared" ref="AB1306" si="12810">D1306-Z1306</f>
        <v>-2</v>
      </c>
      <c r="AC1306" s="4">
        <f t="shared" ref="AC1306" si="12811">AA1306-E1306</f>
        <v>214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0.50900000000000001</v>
      </c>
      <c r="I1307" s="31">
        <f>VLOOKUP($C1307,'Four Factors - Home'!$B:$O,8,FALSE)</f>
        <v>0.26500000000000001</v>
      </c>
      <c r="J1307" s="31">
        <f>VLOOKUP($C1307,'Four Factors - Home'!$B:$O,9,FALSE)/100</f>
        <v>0.16500000000000001</v>
      </c>
      <c r="K1307" s="31">
        <f>VLOOKUP($C1307,'Four Factors - Home'!$B:$O,10,FALSE)/100</f>
        <v>0.217</v>
      </c>
      <c r="L1307" s="31">
        <f>VLOOKUP($C1307,'Four Factors - Home'!$B:$O,11,FALSE)/100</f>
        <v>0.49299999999999999</v>
      </c>
      <c r="M1307" s="31">
        <f>VLOOKUP($C1307,'Four Factors - Home'!$B:$O,12,FALSE)</f>
        <v>0.311</v>
      </c>
      <c r="N1307" s="31">
        <f>VLOOKUP($C1307,'Four Factors - Home'!$B:$O,13,FALSE)/100</f>
        <v>0.14300000000000002</v>
      </c>
      <c r="O1307" s="31">
        <f>VLOOKUP($C1307,'Four Factors - Home'!$B:$O,14,FALSE)/100</f>
        <v>0.23199999999999998</v>
      </c>
      <c r="P1307" s="17">
        <f>VLOOKUP($C1307,'Advanced - Home'!B:T,18,FALSE)</f>
        <v>100.69</v>
      </c>
      <c r="Q1307" s="17">
        <f>(P1307+'Advanced - Home'!$S$33)/2</f>
        <v>99.732845567206851</v>
      </c>
      <c r="R1307" s="31">
        <f t="shared" ref="R1307" si="12815">AVERAGE(H1307,L1306)</f>
        <v>0.52049999999999996</v>
      </c>
      <c r="S1307" s="31">
        <f t="shared" ref="S1307" si="12816">AVERAGE(I1307,M1306)</f>
        <v>0.26150000000000001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0.2225</v>
      </c>
      <c r="V1307" s="17">
        <f>Q1307*Q1306/'Advanced - Road'!$S$33</f>
        <v>100.16204225293953</v>
      </c>
      <c r="W1307" s="17">
        <f t="shared" ref="W1307" si="12819">W1306</f>
        <v>100.16413025708627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108</v>
      </c>
      <c r="Z1307" s="19">
        <f t="shared" ref="Z1307" si="12820">-Z1306</f>
        <v>-2</v>
      </c>
      <c r="AA1307" s="19">
        <f t="shared" ref="AA1307" si="12821">AA1306</f>
        <v>214</v>
      </c>
      <c r="AB1307" s="4"/>
      <c r="AC1307" s="4"/>
      <c r="AD1307" s="4">
        <f t="shared" si="12211"/>
        <v>108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0.498</v>
      </c>
      <c r="I1308" s="32">
        <f>VLOOKUP($C1308,'Four Factors - Road'!$B:$O,8,FALSE)</f>
        <v>0.23100000000000001</v>
      </c>
      <c r="J1308" s="32">
        <f>VLOOKUP($C1308,'Four Factors - Road'!$B:$O,9,FALSE)/100</f>
        <v>0.13800000000000001</v>
      </c>
      <c r="K1308" s="32">
        <f>VLOOKUP($C1308,'Four Factors - Road'!$B:$O,10,FALSE)/100</f>
        <v>0.20600000000000002</v>
      </c>
      <c r="L1308" s="32">
        <f>VLOOKUP($C1308,'Four Factors - Road'!$B:$O,11,FALSE)/100</f>
        <v>0.53200000000000003</v>
      </c>
      <c r="M1308" s="32">
        <f>VLOOKUP($C1308,'Four Factors - Road'!$B:$O,12,FALSE)</f>
        <v>0.25800000000000001</v>
      </c>
      <c r="N1308" s="32">
        <f>VLOOKUP($C1308,'Four Factors - Road'!$B:$O,13,FALSE)/100</f>
        <v>0.129</v>
      </c>
      <c r="O1308" s="32">
        <f>VLOOKUP($C1308,'Four Factors - Road'!$B:$O,14,FALSE)/100</f>
        <v>0.22800000000000001</v>
      </c>
      <c r="P1308" s="21">
        <f>VLOOKUP($C1308,'Advanced - Road'!B:T,18,FALSE)</f>
        <v>99.63</v>
      </c>
      <c r="Q1308" s="21">
        <f>(P1308+'Advanced - Road'!$S$33)/2</f>
        <v>99.204904671115344</v>
      </c>
      <c r="R1308" s="32">
        <f t="shared" ref="R1308" si="12823">AVERAGE(H1308,L1309)</f>
        <v>0.50600000000000001</v>
      </c>
      <c r="S1308" s="32">
        <f t="shared" ref="S1308" si="12824">AVERAGE(I1308,M1309)</f>
        <v>0.28400000000000003</v>
      </c>
      <c r="T1308" s="32">
        <f t="shared" ref="T1308" si="12825">AVERAGE(J1308,N1309)</f>
        <v>0.14050000000000001</v>
      </c>
      <c r="U1308" s="32">
        <f t="shared" ref="U1308" si="12826">AVERAGE(K1308,O1309)</f>
        <v>0.21350000000000002</v>
      </c>
      <c r="V1308" s="21">
        <f>Q1308*Q1309/'Advanced - Home'!$S$33</f>
        <v>101.19567223032266</v>
      </c>
      <c r="W1308" s="21">
        <f t="shared" ref="W1308" si="12827">AVERAGE(V1308:V1309)</f>
        <v>101.19356276680375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3</v>
      </c>
      <c r="AA1308" s="23">
        <f t="shared" ref="AA1308" si="12829">Y1308+Y1309</f>
        <v>219</v>
      </c>
      <c r="AB1308" s="22">
        <f t="shared" ref="AB1308" si="12830">D1308-Z1308</f>
        <v>-3</v>
      </c>
      <c r="AC1308" s="22">
        <f t="shared" ref="AC1308" si="12831">AA1308-E1308</f>
        <v>219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0.49700000000000005</v>
      </c>
      <c r="I1309" s="32">
        <f>VLOOKUP($C1309,'Four Factors - Home'!$B:$O,8,FALSE)</f>
        <v>0.29599999999999999</v>
      </c>
      <c r="J1309" s="32">
        <f>VLOOKUP($C1309,'Four Factors - Home'!$B:$O,9,FALSE)/100</f>
        <v>0.151</v>
      </c>
      <c r="K1309" s="32">
        <f>VLOOKUP($C1309,'Four Factors - Home'!$B:$O,10,FALSE)/100</f>
        <v>0.26500000000000001</v>
      </c>
      <c r="L1309" s="32">
        <f>VLOOKUP($C1309,'Four Factors - Home'!$B:$O,11,FALSE)/100</f>
        <v>0.51400000000000001</v>
      </c>
      <c r="M1309" s="32">
        <f>VLOOKUP($C1309,'Four Factors - Home'!$B:$O,12,FALSE)</f>
        <v>0.33700000000000002</v>
      </c>
      <c r="N1309" s="32">
        <f>VLOOKUP($C1309,'Four Factors - Home'!$B:$O,13,FALSE)/100</f>
        <v>0.14300000000000002</v>
      </c>
      <c r="O1309" s="32">
        <f>VLOOKUP($C1309,'Four Factors - Home'!$B:$O,14,FALSE)/100</f>
        <v>0.221</v>
      </c>
      <c r="P1309" s="21">
        <f>VLOOKUP($C1309,'Advanced - Home'!B:T,18,FALSE)</f>
        <v>102.74</v>
      </c>
      <c r="Q1309" s="21">
        <f>(P1309+'Advanced - Home'!$S$33)/2</f>
        <v>100.75784556720686</v>
      </c>
      <c r="R1309" s="32">
        <f t="shared" ref="R1309" si="12835">AVERAGE(H1309,L1308)</f>
        <v>0.51450000000000007</v>
      </c>
      <c r="S1309" s="32">
        <f t="shared" ref="S1309" si="12836">AVERAGE(I1309,M1308)</f>
        <v>0.27700000000000002</v>
      </c>
      <c r="T1309" s="32">
        <f t="shared" ref="T1309" si="12837">AVERAGE(J1309,N1308)</f>
        <v>0.14000000000000001</v>
      </c>
      <c r="U1309" s="32">
        <f t="shared" ref="U1309" si="12838">AVERAGE(K1309,O1308)</f>
        <v>0.2465</v>
      </c>
      <c r="V1309" s="21">
        <f>Q1309*Q1308/'Advanced - Road'!$S$33</f>
        <v>101.19145330328485</v>
      </c>
      <c r="W1309" s="21">
        <f t="shared" ref="W1309" si="12839">W1308</f>
        <v>101.19356276680375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111</v>
      </c>
      <c r="Z1309" s="23">
        <f t="shared" ref="Z1309" si="12840">-Z1308</f>
        <v>-3</v>
      </c>
      <c r="AA1309" s="23">
        <f t="shared" ref="AA1309" si="12841">AA1308</f>
        <v>219</v>
      </c>
      <c r="AB1309" s="22"/>
      <c r="AC1309" s="22"/>
      <c r="AD1309" s="22">
        <f t="shared" si="12211"/>
        <v>111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0.498</v>
      </c>
      <c r="I1310" s="31">
        <f>VLOOKUP($C1310,'Four Factors - Road'!$B:$O,8,FALSE)</f>
        <v>0.23100000000000001</v>
      </c>
      <c r="J1310" s="31">
        <f>VLOOKUP($C1310,'Four Factors - Road'!$B:$O,9,FALSE)/100</f>
        <v>0.13800000000000001</v>
      </c>
      <c r="K1310" s="31">
        <f>VLOOKUP($C1310,'Four Factors - Road'!$B:$O,10,FALSE)/100</f>
        <v>0.20600000000000002</v>
      </c>
      <c r="L1310" s="31">
        <f>VLOOKUP($C1310,'Four Factors - Road'!$B:$O,11,FALSE)/100</f>
        <v>0.53200000000000003</v>
      </c>
      <c r="M1310" s="31">
        <f>VLOOKUP($C1310,'Four Factors - Road'!$B:$O,12,FALSE)</f>
        <v>0.25800000000000001</v>
      </c>
      <c r="N1310" s="31">
        <f>VLOOKUP($C1310,'Four Factors - Road'!$B:$O,13,FALSE)/100</f>
        <v>0.129</v>
      </c>
      <c r="O1310" s="31">
        <f>VLOOKUP($C1310,'Four Factors - Road'!$B:$O,14,FALSE)/100</f>
        <v>0.22800000000000001</v>
      </c>
      <c r="P1310" s="17">
        <f>VLOOKUP($C1310,'Advanced - Road'!B:T,18,FALSE)</f>
        <v>99.63</v>
      </c>
      <c r="Q1310" s="17">
        <f>(P1310+'Advanced - Road'!$S$33)/2</f>
        <v>99.204904671115344</v>
      </c>
      <c r="R1310" s="31">
        <f t="shared" ref="R1310" si="12843">AVERAGE(H1310,L1311)</f>
        <v>0.503</v>
      </c>
      <c r="S1310" s="31">
        <f t="shared" ref="S1310" si="12844">AVERAGE(I1310,M1311)</f>
        <v>0.27350000000000002</v>
      </c>
      <c r="T1310" s="31">
        <f t="shared" ref="T1310" si="12845">AVERAGE(J1310,N1311)</f>
        <v>0.13400000000000001</v>
      </c>
      <c r="U1310" s="31">
        <f t="shared" ref="U1310" si="12846">AVERAGE(K1310,O1311)</f>
        <v>0.21700000000000003</v>
      </c>
      <c r="V1310" s="17">
        <f>Q1310*Q1311/'Advanced - Home'!$S$33</f>
        <v>99.312524725890412</v>
      </c>
      <c r="W1310" s="17">
        <f t="shared" ref="W1310" si="12847">AVERAGE(V1310:V1311)</f>
        <v>99.310454517320593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0.13600000000000001</v>
      </c>
      <c r="K1311" s="31">
        <f>VLOOKUP($C1311,'Four Factors - Home'!$B:$O,10,FALSE)/100</f>
        <v>0.23100000000000001</v>
      </c>
      <c r="L1311" s="31">
        <f>VLOOKUP($C1311,'Four Factors - Home'!$B:$O,11,FALSE)/100</f>
        <v>0.50800000000000001</v>
      </c>
      <c r="M1311" s="31">
        <f>VLOOKUP($C1311,'Four Factors - Home'!$B:$O,12,FALSE)</f>
        <v>0.316</v>
      </c>
      <c r="N1311" s="31">
        <f>VLOOKUP($C1311,'Four Factors - Home'!$B:$O,13,FALSE)/100</f>
        <v>0.13</v>
      </c>
      <c r="O1311" s="31">
        <f>VLOOKUP($C1311,'Four Factors - Home'!$B:$O,14,FALSE)/100</f>
        <v>0.22800000000000001</v>
      </c>
      <c r="P1311" s="17">
        <f>VLOOKUP($C1311,'Advanced - Home'!B:T,18,FALSE)</f>
        <v>98.99</v>
      </c>
      <c r="Q1311" s="17">
        <f>(P1311+'Advanced - Home'!$S$33)/2</f>
        <v>98.882845567206857</v>
      </c>
      <c r="R1311" s="31">
        <f t="shared" ref="R1311" si="12857">AVERAGE(H1311,L1310)</f>
        <v>0.53150000000000008</v>
      </c>
      <c r="S1311" s="31">
        <f t="shared" ref="S1311" si="12858">AVERAGE(I1311,M1310)</f>
        <v>0.26250000000000001</v>
      </c>
      <c r="T1311" s="31">
        <f t="shared" ref="T1311" si="12859">AVERAGE(J1311,N1310)</f>
        <v>0.13250000000000001</v>
      </c>
      <c r="U1311" s="31">
        <f t="shared" ref="U1311" si="12860">AVERAGE(K1311,O1310)</f>
        <v>0.22950000000000001</v>
      </c>
      <c r="V1311" s="17">
        <f>Q1311*Q1310/'Advanced - Road'!$S$33</f>
        <v>99.308384308750774</v>
      </c>
      <c r="W1311" s="17">
        <f t="shared" ref="W1311" si="12861">W1310</f>
        <v>99.310454517320593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0.498</v>
      </c>
      <c r="I1312" s="32">
        <f>VLOOKUP($C1312,'Four Factors - Road'!$B:$O,8,FALSE)</f>
        <v>0.23100000000000001</v>
      </c>
      <c r="J1312" s="32">
        <f>VLOOKUP($C1312,'Four Factors - Road'!$B:$O,9,FALSE)/100</f>
        <v>0.13800000000000001</v>
      </c>
      <c r="K1312" s="32">
        <f>VLOOKUP($C1312,'Four Factors - Road'!$B:$O,10,FALSE)/100</f>
        <v>0.20600000000000002</v>
      </c>
      <c r="L1312" s="32">
        <f>VLOOKUP($C1312,'Four Factors - Road'!$B:$O,11,FALSE)/100</f>
        <v>0.53200000000000003</v>
      </c>
      <c r="M1312" s="32">
        <f>VLOOKUP($C1312,'Four Factors - Road'!$B:$O,12,FALSE)</f>
        <v>0.25800000000000001</v>
      </c>
      <c r="N1312" s="32">
        <f>VLOOKUP($C1312,'Four Factors - Road'!$B:$O,13,FALSE)/100</f>
        <v>0.129</v>
      </c>
      <c r="O1312" s="32">
        <f>VLOOKUP($C1312,'Four Factors - Road'!$B:$O,14,FALSE)/100</f>
        <v>0.22800000000000001</v>
      </c>
      <c r="P1312" s="21">
        <f>VLOOKUP($C1312,'Advanced - Road'!B:T,18,FALSE)</f>
        <v>99.63</v>
      </c>
      <c r="Q1312" s="21">
        <f>(P1312+'Advanced - Road'!$S$33)/2</f>
        <v>99.204904671115344</v>
      </c>
      <c r="R1312" s="32">
        <f t="shared" ref="R1312" si="12865">AVERAGE(H1312,L1313)</f>
        <v>0.51249999999999996</v>
      </c>
      <c r="S1312" s="32">
        <f t="shared" ref="S1312" si="12866">AVERAGE(I1312,M1313)</f>
        <v>0.26200000000000001</v>
      </c>
      <c r="T1312" s="32">
        <f t="shared" ref="T1312" si="12867">AVERAGE(J1312,N1313)</f>
        <v>0.14050000000000001</v>
      </c>
      <c r="U1312" s="32">
        <f t="shared" ref="U1312" si="12868">AVERAGE(K1312,O1313)</f>
        <v>0.2175</v>
      </c>
      <c r="V1312" s="21">
        <f>Q1312*Q1313/'Advanced - Home'!$S$33</f>
        <v>98.684808891079669</v>
      </c>
      <c r="W1312" s="21">
        <f t="shared" ref="W1312" si="12869">AVERAGE(V1312:V1313)</f>
        <v>98.682751767492874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3</v>
      </c>
      <c r="AA1312" s="23">
        <f t="shared" ref="AA1312" si="12871">Y1312+Y1313</f>
        <v>215</v>
      </c>
      <c r="AB1312" s="22">
        <f t="shared" ref="AB1312" si="12872">D1312-Z1312</f>
        <v>-3</v>
      </c>
      <c r="AC1312" s="22">
        <f t="shared" ref="AC1312" si="12873">AA1312-E1312</f>
        <v>215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0.52900000000000003</v>
      </c>
      <c r="I1313" s="32">
        <f>VLOOKUP($C1313,'Four Factors - Home'!$B:$O,8,FALSE)</f>
        <v>0.29299999999999998</v>
      </c>
      <c r="J1313" s="32">
        <f>VLOOKUP($C1313,'Four Factors - Home'!$B:$O,9,FALSE)/100</f>
        <v>0.154</v>
      </c>
      <c r="K1313" s="32">
        <f>VLOOKUP($C1313,'Four Factors - Home'!$B:$O,10,FALSE)/100</f>
        <v>0.20300000000000001</v>
      </c>
      <c r="L1313" s="32">
        <f>VLOOKUP($C1313,'Four Factors - Home'!$B:$O,11,FALSE)/100</f>
        <v>0.52700000000000002</v>
      </c>
      <c r="M1313" s="32">
        <f>VLOOKUP($C1313,'Four Factors - Home'!$B:$O,12,FALSE)</f>
        <v>0.29299999999999998</v>
      </c>
      <c r="N1313" s="32">
        <f>VLOOKUP($C1313,'Four Factors - Home'!$B:$O,13,FALSE)/100</f>
        <v>0.14300000000000002</v>
      </c>
      <c r="O1313" s="32">
        <f>VLOOKUP($C1313,'Four Factors - Home'!$B:$O,14,FALSE)/100</f>
        <v>0.22899999999999998</v>
      </c>
      <c r="P1313" s="21">
        <f>VLOOKUP($C1313,'Advanced - Home'!B:T,18,FALSE)</f>
        <v>97.74</v>
      </c>
      <c r="Q1313" s="21">
        <f>(P1313+'Advanced - Home'!$S$33)/2</f>
        <v>98.257845567206857</v>
      </c>
      <c r="R1313" s="32">
        <f t="shared" ref="R1313" si="12877">AVERAGE(H1313,L1312)</f>
        <v>0.53049999999999997</v>
      </c>
      <c r="S1313" s="32">
        <f t="shared" ref="S1313" si="12878">AVERAGE(I1313,M1312)</f>
        <v>0.27549999999999997</v>
      </c>
      <c r="T1313" s="32">
        <f t="shared" ref="T1313" si="12879">AVERAGE(J1313,N1312)</f>
        <v>0.14150000000000001</v>
      </c>
      <c r="U1313" s="32">
        <f t="shared" ref="U1313" si="12880">AVERAGE(K1313,O1312)</f>
        <v>0.21550000000000002</v>
      </c>
      <c r="V1313" s="21">
        <f>Q1313*Q1312/'Advanced - Road'!$S$33</f>
        <v>98.680694643906079</v>
      </c>
      <c r="W1313" s="21">
        <f t="shared" ref="W1313" si="12881">W1312</f>
        <v>98.682751767492874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109</v>
      </c>
      <c r="Z1313" s="23">
        <f t="shared" ref="Z1313" si="12882">-Z1312</f>
        <v>-3</v>
      </c>
      <c r="AA1313" s="23">
        <f t="shared" ref="AA1313" si="12883">AA1312</f>
        <v>215</v>
      </c>
      <c r="AB1313" s="22"/>
      <c r="AC1313" s="22"/>
      <c r="AD1313" s="22">
        <f t="shared" si="12853"/>
        <v>109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0.498</v>
      </c>
      <c r="I1314" s="31">
        <f>VLOOKUP($C1314,'Four Factors - Road'!$B:$O,8,FALSE)</f>
        <v>0.23100000000000001</v>
      </c>
      <c r="J1314" s="31">
        <f>VLOOKUP($C1314,'Four Factors - Road'!$B:$O,9,FALSE)/100</f>
        <v>0.13800000000000001</v>
      </c>
      <c r="K1314" s="31">
        <f>VLOOKUP($C1314,'Four Factors - Road'!$B:$O,10,FALSE)/100</f>
        <v>0.20600000000000002</v>
      </c>
      <c r="L1314" s="31">
        <f>VLOOKUP($C1314,'Four Factors - Road'!$B:$O,11,FALSE)/100</f>
        <v>0.53200000000000003</v>
      </c>
      <c r="M1314" s="31">
        <f>VLOOKUP($C1314,'Four Factors - Road'!$B:$O,12,FALSE)</f>
        <v>0.25800000000000001</v>
      </c>
      <c r="N1314" s="31">
        <f>VLOOKUP($C1314,'Four Factors - Road'!$B:$O,13,FALSE)/100</f>
        <v>0.129</v>
      </c>
      <c r="O1314" s="31">
        <f>VLOOKUP($C1314,'Four Factors - Road'!$B:$O,14,FALSE)/100</f>
        <v>0.22800000000000001</v>
      </c>
      <c r="P1314" s="17">
        <f>VLOOKUP($C1314,'Advanced - Road'!B:T,18,FALSE)</f>
        <v>99.63</v>
      </c>
      <c r="Q1314" s="17">
        <f>(P1314+'Advanced - Road'!$S$33)/2</f>
        <v>99.204904671115344</v>
      </c>
      <c r="R1314" s="31">
        <f t="shared" ref="R1314" si="12885">AVERAGE(H1314,L1315)</f>
        <v>0.49349999999999999</v>
      </c>
      <c r="S1314" s="31">
        <f t="shared" ref="S1314" si="12886">AVERAGE(I1314,M1315)</f>
        <v>0.24199999999999999</v>
      </c>
      <c r="T1314" s="31">
        <f t="shared" ref="T1314" si="12887">AVERAGE(J1314,N1315)</f>
        <v>0.14400000000000002</v>
      </c>
      <c r="U1314" s="31">
        <f t="shared" ref="U1314" si="12888">AVERAGE(K1314,O1315)</f>
        <v>0.21000000000000002</v>
      </c>
      <c r="V1314" s="17">
        <f>Q1314*Q1315/'Advanced - Home'!$S$33</f>
        <v>98.544200544082059</v>
      </c>
      <c r="W1314" s="17">
        <f t="shared" ref="W1314" si="12889">AVERAGE(V1314:V1315)</f>
        <v>98.542146351531471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9</v>
      </c>
      <c r="AA1314" s="19">
        <f t="shared" ref="AA1314" si="12891">Y1314+Y1315</f>
        <v>213</v>
      </c>
      <c r="AB1314" s="4">
        <f t="shared" ref="AB1314" si="12892">D1314-Z1314</f>
        <v>-9</v>
      </c>
      <c r="AC1314" s="4">
        <f t="shared" ref="AC1314" si="12893">AA1314-E1314</f>
        <v>213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0.53500000000000003</v>
      </c>
      <c r="I1315" s="31">
        <f>VLOOKUP($C1315,'Four Factors - Home'!$B:$O,8,FALSE)</f>
        <v>0.28199999999999997</v>
      </c>
      <c r="J1315" s="31">
        <f>VLOOKUP($C1315,'Four Factors - Home'!$B:$O,9,FALSE)/100</f>
        <v>0.13900000000000001</v>
      </c>
      <c r="K1315" s="31">
        <f>VLOOKUP($C1315,'Four Factors - Home'!$B:$O,10,FALSE)/100</f>
        <v>0.22500000000000001</v>
      </c>
      <c r="L1315" s="31">
        <f>VLOOKUP($C1315,'Four Factors - Home'!$B:$O,11,FALSE)/100</f>
        <v>0.48899999999999999</v>
      </c>
      <c r="M1315" s="31">
        <f>VLOOKUP($C1315,'Four Factors - Home'!$B:$O,12,FALSE)</f>
        <v>0.253</v>
      </c>
      <c r="N1315" s="31">
        <f>VLOOKUP($C1315,'Four Factors - Home'!$B:$O,13,FALSE)/100</f>
        <v>0.15</v>
      </c>
      <c r="O1315" s="31">
        <f>VLOOKUP($C1315,'Four Factors - Home'!$B:$O,14,FALSE)/100</f>
        <v>0.214</v>
      </c>
      <c r="P1315" s="17">
        <f>VLOOKUP($C1315,'Advanced - Home'!B:T,18,FALSE)</f>
        <v>97.46</v>
      </c>
      <c r="Q1315" s="17">
        <f>(P1315+'Advanced - Home'!$S$33)/2</f>
        <v>98.117845567206857</v>
      </c>
      <c r="R1315" s="31">
        <f t="shared" ref="R1315" si="12897">AVERAGE(H1315,L1314)</f>
        <v>0.53350000000000009</v>
      </c>
      <c r="S1315" s="31">
        <f t="shared" ref="S1315" si="12898">AVERAGE(I1315,M1314)</f>
        <v>0.27</v>
      </c>
      <c r="T1315" s="31">
        <f t="shared" ref="T1315" si="12899">AVERAGE(J1315,N1314)</f>
        <v>0.13400000000000001</v>
      </c>
      <c r="U1315" s="31">
        <f t="shared" ref="U1315" si="12900">AVERAGE(K1315,O1314)</f>
        <v>0.22650000000000001</v>
      </c>
      <c r="V1315" s="17">
        <f>Q1315*Q1314/'Advanced - Road'!$S$33</f>
        <v>98.540092158980883</v>
      </c>
      <c r="W1315" s="17">
        <f t="shared" ref="W1315" si="12901">W1314</f>
        <v>98.542146351531471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111</v>
      </c>
      <c r="Z1315" s="19">
        <f t="shared" ref="Z1315" si="12902">-Z1314</f>
        <v>-9</v>
      </c>
      <c r="AA1315" s="19">
        <f t="shared" ref="AA1315" si="12903">AA1314</f>
        <v>213</v>
      </c>
      <c r="AB1315" s="4"/>
      <c r="AC1315" s="4"/>
      <c r="AD1315" s="4">
        <f t="shared" si="12853"/>
        <v>111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0.498</v>
      </c>
      <c r="I1316" s="32">
        <f>VLOOKUP($C1316,'Four Factors - Road'!$B:$O,8,FALSE)</f>
        <v>0.23100000000000001</v>
      </c>
      <c r="J1316" s="32">
        <f>VLOOKUP($C1316,'Four Factors - Road'!$B:$O,9,FALSE)/100</f>
        <v>0.13800000000000001</v>
      </c>
      <c r="K1316" s="32">
        <f>VLOOKUP($C1316,'Four Factors - Road'!$B:$O,10,FALSE)/100</f>
        <v>0.20600000000000002</v>
      </c>
      <c r="L1316" s="32">
        <f>VLOOKUP($C1316,'Four Factors - Road'!$B:$O,11,FALSE)/100</f>
        <v>0.53200000000000003</v>
      </c>
      <c r="M1316" s="32">
        <f>VLOOKUP($C1316,'Four Factors - Road'!$B:$O,12,FALSE)</f>
        <v>0.25800000000000001</v>
      </c>
      <c r="N1316" s="32">
        <f>VLOOKUP($C1316,'Four Factors - Road'!$B:$O,13,FALSE)/100</f>
        <v>0.129</v>
      </c>
      <c r="O1316" s="32">
        <f>VLOOKUP($C1316,'Four Factors - Road'!$B:$O,14,FALSE)/100</f>
        <v>0.22800000000000001</v>
      </c>
      <c r="P1316" s="21">
        <f>VLOOKUP($C1316,'Advanced - Road'!B:T,18,FALSE)</f>
        <v>99.63</v>
      </c>
      <c r="Q1316" s="21">
        <f>(P1316+'Advanced - Road'!$S$33)/2</f>
        <v>99.204904671115344</v>
      </c>
      <c r="R1316" s="32">
        <f t="shared" ref="R1316" si="12905">AVERAGE(H1316,L1317)</f>
        <v>0.50049999999999994</v>
      </c>
      <c r="S1316" s="32">
        <f t="shared" ref="S1316" si="12906">AVERAGE(I1316,M1317)</f>
        <v>0.25</v>
      </c>
      <c r="T1316" s="32">
        <f t="shared" ref="T1316" si="12907">AVERAGE(J1316,N1317)</f>
        <v>0.14000000000000001</v>
      </c>
      <c r="U1316" s="32">
        <f t="shared" ref="U1316" si="12908">AVERAGE(K1316,O1317)</f>
        <v>0.2225</v>
      </c>
      <c r="V1316" s="21">
        <f>Q1316*Q1317/'Advanced - Home'!$S$33</f>
        <v>98.564287450795987</v>
      </c>
      <c r="W1316" s="21">
        <f t="shared" ref="W1316" si="12909">AVERAGE(V1316:V1317)</f>
        <v>98.562232839525933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104</v>
      </c>
      <c r="Z1316" s="23">
        <f t="shared" ref="Z1316" si="12910">Y1317-Y1316</f>
        <v>8</v>
      </c>
      <c r="AA1316" s="23">
        <f t="shared" ref="AA1316" si="12911">Y1316+Y1317</f>
        <v>216</v>
      </c>
      <c r="AB1316" s="22">
        <f t="shared" ref="AB1316" si="12912">D1316-Z1316</f>
        <v>-8</v>
      </c>
      <c r="AC1316" s="22">
        <f t="shared" ref="AC1316" si="12913">AA1316-E1316</f>
        <v>216</v>
      </c>
      <c r="AD1316" s="22">
        <f t="shared" si="12853"/>
        <v>104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</v>
      </c>
      <c r="J1317" s="32">
        <f>VLOOKUP($C1317,'Four Factors - Home'!$B:$O,9,FALSE)/100</f>
        <v>0.129</v>
      </c>
      <c r="K1317" s="32">
        <f>VLOOKUP($C1317,'Four Factors - Home'!$B:$O,10,FALSE)/100</f>
        <v>0.26700000000000002</v>
      </c>
      <c r="L1317" s="32">
        <f>VLOOKUP($C1317,'Four Factors - Home'!$B:$O,11,FALSE)/100</f>
        <v>0.503</v>
      </c>
      <c r="M1317" s="32">
        <f>VLOOKUP($C1317,'Four Factors - Home'!$B:$O,12,FALSE)</f>
        <v>0.26900000000000002</v>
      </c>
      <c r="N1317" s="32">
        <f>VLOOKUP($C1317,'Four Factors - Home'!$B:$O,13,FALSE)/100</f>
        <v>0.14199999999999999</v>
      </c>
      <c r="O1317" s="32">
        <f>VLOOKUP($C1317,'Four Factors - Home'!$B:$O,14,FALSE)/100</f>
        <v>0.23899999999999999</v>
      </c>
      <c r="P1317" s="21">
        <f>VLOOKUP($C1317,'Advanced - Home'!B:T,18,FALSE)</f>
        <v>97.5</v>
      </c>
      <c r="Q1317" s="21">
        <f>(P1317+'Advanced - Home'!$S$33)/2</f>
        <v>98.137845567206853</v>
      </c>
      <c r="R1317" s="32">
        <f t="shared" ref="R1317" si="12917">AVERAGE(H1317,L1316)</f>
        <v>0.52900000000000003</v>
      </c>
      <c r="S1317" s="32">
        <f t="shared" ref="S1317" si="12918">AVERAGE(I1317,M1316)</f>
        <v>0.28400000000000003</v>
      </c>
      <c r="T1317" s="32">
        <f t="shared" ref="T1317" si="12919">AVERAGE(J1317,N1316)</f>
        <v>0.129</v>
      </c>
      <c r="U1317" s="32">
        <f t="shared" ref="U1317" si="12920">AVERAGE(K1317,O1316)</f>
        <v>0.2475</v>
      </c>
      <c r="V1317" s="21">
        <f>Q1317*Q1316/'Advanced - Road'!$S$33</f>
        <v>98.560178228255893</v>
      </c>
      <c r="W1317" s="21">
        <f t="shared" ref="W1317" si="12921">W1316</f>
        <v>98.562232839525933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-8</v>
      </c>
      <c r="AA1317" s="23">
        <f t="shared" ref="AA1317" si="12923">AA1316</f>
        <v>216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0.498</v>
      </c>
      <c r="I1318" s="31">
        <f>VLOOKUP($C1318,'Four Factors - Road'!$B:$O,8,FALSE)</f>
        <v>0.23100000000000001</v>
      </c>
      <c r="J1318" s="31">
        <f>VLOOKUP($C1318,'Four Factors - Road'!$B:$O,9,FALSE)/100</f>
        <v>0.13800000000000001</v>
      </c>
      <c r="K1318" s="31">
        <f>VLOOKUP($C1318,'Four Factors - Road'!$B:$O,10,FALSE)/100</f>
        <v>0.20600000000000002</v>
      </c>
      <c r="L1318" s="31">
        <f>VLOOKUP($C1318,'Four Factors - Road'!$B:$O,11,FALSE)/100</f>
        <v>0.53200000000000003</v>
      </c>
      <c r="M1318" s="31">
        <f>VLOOKUP($C1318,'Four Factors - Road'!$B:$O,12,FALSE)</f>
        <v>0.25800000000000001</v>
      </c>
      <c r="N1318" s="31">
        <f>VLOOKUP($C1318,'Four Factors - Road'!$B:$O,13,FALSE)/100</f>
        <v>0.129</v>
      </c>
      <c r="O1318" s="31">
        <f>VLOOKUP($C1318,'Four Factors - Road'!$B:$O,14,FALSE)/100</f>
        <v>0.22800000000000001</v>
      </c>
      <c r="P1318" s="17">
        <f>VLOOKUP($C1318,'Advanced - Road'!B:T,18,FALSE)</f>
        <v>99.63</v>
      </c>
      <c r="Q1318" s="17">
        <f>(P1318+'Advanced - Road'!$S$33)/2</f>
        <v>99.204904671115344</v>
      </c>
      <c r="R1318" s="31">
        <f t="shared" ref="R1318" si="12925">AVERAGE(H1318,L1319)</f>
        <v>0.49250000000000005</v>
      </c>
      <c r="S1318" s="31">
        <f t="shared" ref="S1318" si="12926">AVERAGE(I1318,M1319)</f>
        <v>0.23399999999999999</v>
      </c>
      <c r="T1318" s="31">
        <f t="shared" ref="T1318" si="12927">AVERAGE(J1318,N1319)</f>
        <v>0.13600000000000001</v>
      </c>
      <c r="U1318" s="31">
        <f t="shared" ref="U1318" si="12928">AVERAGE(K1318,O1319)</f>
        <v>0.20600000000000002</v>
      </c>
      <c r="V1318" s="17">
        <f>Q1318*Q1319/'Advanced - Home'!$S$33</f>
        <v>96.676118219685279</v>
      </c>
      <c r="W1318" s="17">
        <f t="shared" ref="W1318" si="12929">AVERAGE(V1318:V1319)</f>
        <v>96.674102968044181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7</v>
      </c>
      <c r="AA1318" s="19">
        <f t="shared" ref="AA1318" si="12931">Y1318+Y1319</f>
        <v>209</v>
      </c>
      <c r="AB1318" s="4">
        <f t="shared" ref="AB1318" si="12932">D1318-Z1318</f>
        <v>-7</v>
      </c>
      <c r="AC1318" s="4">
        <f t="shared" ref="AC1318" si="12933">AA1318-E1318</f>
        <v>209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0.52600000000000002</v>
      </c>
      <c r="I1319" s="31">
        <f>VLOOKUP($C1319,'Four Factors - Home'!$B:$O,8,FALSE)</f>
        <v>0.307</v>
      </c>
      <c r="J1319" s="31">
        <f>VLOOKUP($C1319,'Four Factors - Home'!$B:$O,9,FALSE)/100</f>
        <v>0.14499999999999999</v>
      </c>
      <c r="K1319" s="31">
        <f>VLOOKUP($C1319,'Four Factors - Home'!$B:$O,10,FALSE)/100</f>
        <v>0.217</v>
      </c>
      <c r="L1319" s="31">
        <f>VLOOKUP($C1319,'Four Factors - Home'!$B:$O,11,FALSE)/100</f>
        <v>0.48700000000000004</v>
      </c>
      <c r="M1319" s="31">
        <f>VLOOKUP($C1319,'Four Factors - Home'!$B:$O,12,FALSE)</f>
        <v>0.23699999999999999</v>
      </c>
      <c r="N1319" s="31">
        <f>VLOOKUP($C1319,'Four Factors - Home'!$B:$O,13,FALSE)/100</f>
        <v>0.13400000000000001</v>
      </c>
      <c r="O1319" s="31">
        <f>VLOOKUP($C1319,'Four Factors - Home'!$B:$O,14,FALSE)/100</f>
        <v>0.20600000000000002</v>
      </c>
      <c r="P1319" s="17">
        <f>VLOOKUP($C1319,'Advanced - Home'!B:T,18,FALSE)</f>
        <v>93.74</v>
      </c>
      <c r="Q1319" s="17">
        <f>(P1319+'Advanced - Home'!$S$33)/2</f>
        <v>96.257845567206857</v>
      </c>
      <c r="R1319" s="31">
        <f t="shared" ref="R1319" si="12937">AVERAGE(H1319,L1318)</f>
        <v>0.52900000000000003</v>
      </c>
      <c r="S1319" s="31">
        <f t="shared" ref="S1319" si="12938">AVERAGE(I1319,M1318)</f>
        <v>0.28249999999999997</v>
      </c>
      <c r="T1319" s="31">
        <f t="shared" ref="T1319" si="12939">AVERAGE(J1319,N1318)</f>
        <v>0.13700000000000001</v>
      </c>
      <c r="U1319" s="31">
        <f t="shared" ref="U1319" si="12940">AVERAGE(K1319,O1318)</f>
        <v>0.2225</v>
      </c>
      <c r="V1319" s="17">
        <f>Q1319*Q1318/'Advanced - Road'!$S$33</f>
        <v>96.672087716403084</v>
      </c>
      <c r="W1319" s="17">
        <f t="shared" ref="W1319" si="12941">W1318</f>
        <v>96.674102968044181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108</v>
      </c>
      <c r="Z1319" s="19">
        <f t="shared" ref="Z1319" si="12942">-Z1318</f>
        <v>-7</v>
      </c>
      <c r="AA1319" s="19">
        <f t="shared" ref="AA1319" si="12943">AA1318</f>
        <v>209</v>
      </c>
      <c r="AB1319" s="4"/>
      <c r="AC1319" s="4"/>
      <c r="AD1319" s="4">
        <f t="shared" si="12853"/>
        <v>108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0.498</v>
      </c>
      <c r="I1320" s="32">
        <f>VLOOKUP($C1320,'Four Factors - Road'!$B:$O,8,FALSE)</f>
        <v>0.23100000000000001</v>
      </c>
      <c r="J1320" s="32">
        <f>VLOOKUP($C1320,'Four Factors - Road'!$B:$O,9,FALSE)/100</f>
        <v>0.13800000000000001</v>
      </c>
      <c r="K1320" s="32">
        <f>VLOOKUP($C1320,'Four Factors - Road'!$B:$O,10,FALSE)/100</f>
        <v>0.20600000000000002</v>
      </c>
      <c r="L1320" s="32">
        <f>VLOOKUP($C1320,'Four Factors - Road'!$B:$O,11,FALSE)/100</f>
        <v>0.53200000000000003</v>
      </c>
      <c r="M1320" s="32">
        <f>VLOOKUP($C1320,'Four Factors - Road'!$B:$O,12,FALSE)</f>
        <v>0.25800000000000001</v>
      </c>
      <c r="N1320" s="32">
        <f>VLOOKUP($C1320,'Four Factors - Road'!$B:$O,13,FALSE)/100</f>
        <v>0.129</v>
      </c>
      <c r="O1320" s="32">
        <f>VLOOKUP($C1320,'Four Factors - Road'!$B:$O,14,FALSE)/100</f>
        <v>0.22800000000000001</v>
      </c>
      <c r="P1320" s="21">
        <f>VLOOKUP($C1320,'Advanced - Road'!B:T,18,FALSE)</f>
        <v>99.63</v>
      </c>
      <c r="Q1320" s="21">
        <f>(P1320+'Advanced - Road'!$S$33)/2</f>
        <v>99.204904671115344</v>
      </c>
      <c r="R1320" s="32">
        <f t="shared" ref="R1320" si="12945">AVERAGE(H1320,L1321)</f>
        <v>0.50849999999999995</v>
      </c>
      <c r="S1320" s="32">
        <f t="shared" ref="S1320" si="12946">AVERAGE(I1320,M1321)</f>
        <v>0.26050000000000001</v>
      </c>
      <c r="T1320" s="32">
        <f t="shared" ref="T1320" si="12947">AVERAGE(J1320,N1321)</f>
        <v>0.15000000000000002</v>
      </c>
      <c r="U1320" s="32">
        <f t="shared" ref="U1320" si="12948">AVERAGE(K1320,O1321)</f>
        <v>0.23050000000000001</v>
      </c>
      <c r="V1320" s="21">
        <f>Q1320*Q1321/'Advanced - Home'!$S$33</f>
        <v>99.463176526245007</v>
      </c>
      <c r="W1320" s="21">
        <f t="shared" ref="W1320" si="12949">AVERAGE(V1320:V1321)</f>
        <v>99.461103177279256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6</v>
      </c>
      <c r="AA1320" s="23">
        <f t="shared" ref="AA1320" si="12951">Y1320+Y1321</f>
        <v>218</v>
      </c>
      <c r="AB1320" s="22">
        <f t="shared" ref="AB1320" si="12952">D1320-Z1320</f>
        <v>-6</v>
      </c>
      <c r="AC1320" s="22">
        <f t="shared" ref="AC1320" si="12953">AA1320-E1320</f>
        <v>218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0.25900000000000001</v>
      </c>
      <c r="J1321" s="32">
        <f>VLOOKUP($C1321,'Four Factors - Home'!$B:$O,9,FALSE)/100</f>
        <v>0.14699999999999999</v>
      </c>
      <c r="K1321" s="32">
        <f>VLOOKUP($C1321,'Four Factors - Home'!$B:$O,10,FALSE)/100</f>
        <v>0.25</v>
      </c>
      <c r="L1321" s="32">
        <f>VLOOKUP($C1321,'Four Factors - Home'!$B:$O,11,FALSE)/100</f>
        <v>0.51900000000000002</v>
      </c>
      <c r="M1321" s="32">
        <f>VLOOKUP($C1321,'Four Factors - Home'!$B:$O,12,FALSE)</f>
        <v>0.28999999999999998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0.255</v>
      </c>
      <c r="P1321" s="21">
        <f>VLOOKUP($C1321,'Advanced - Home'!B:T,18,FALSE)</f>
        <v>99.29</v>
      </c>
      <c r="Q1321" s="21">
        <f>(P1321+'Advanced - Home'!$S$33)/2</f>
        <v>99.032845567206863</v>
      </c>
      <c r="R1321" s="32">
        <f t="shared" ref="R1321" si="12957">AVERAGE(H1321,L1320)</f>
        <v>0.53600000000000003</v>
      </c>
      <c r="S1321" s="32">
        <f t="shared" ref="S1321" si="12958">AVERAGE(I1321,M1320)</f>
        <v>0.25850000000000001</v>
      </c>
      <c r="T1321" s="32">
        <f t="shared" ref="T1321" si="12959">AVERAGE(J1321,N1320)</f>
        <v>0.13800000000000001</v>
      </c>
      <c r="U1321" s="32">
        <f t="shared" ref="U1321" si="12960">AVERAGE(K1321,O1320)</f>
        <v>0.23899999999999999</v>
      </c>
      <c r="V1321" s="21">
        <f>Q1321*Q1320/'Advanced - Road'!$S$33</f>
        <v>99.459029828313504</v>
      </c>
      <c r="W1321" s="21">
        <f t="shared" ref="W1321" si="12961">W1320</f>
        <v>99.461103177279256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112</v>
      </c>
      <c r="Z1321" s="23">
        <f t="shared" ref="Z1321" si="12962">-Z1320</f>
        <v>-6</v>
      </c>
      <c r="AA1321" s="23">
        <f t="shared" ref="AA1321" si="12963">AA1320</f>
        <v>218</v>
      </c>
      <c r="AB1321" s="22"/>
      <c r="AC1321" s="22"/>
      <c r="AD1321" s="22">
        <f t="shared" si="12853"/>
        <v>112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0.495</v>
      </c>
      <c r="I1322" s="31">
        <f>VLOOKUP($C1322,'Four Factors - Road'!$B:$O,8,FALSE)</f>
        <v>0.25600000000000001</v>
      </c>
      <c r="J1322" s="31">
        <f>VLOOKUP($C1322,'Four Factors - Road'!$B:$O,9,FALSE)/100</f>
        <v>0.16500000000000001</v>
      </c>
      <c r="K1322" s="31">
        <f>VLOOKUP($C1322,'Four Factors - Road'!$B:$O,10,FALSE)/100</f>
        <v>0.223</v>
      </c>
      <c r="L1322" s="31">
        <f>VLOOKUP($C1322,'Four Factors - Road'!$B:$O,11,FALSE)/100</f>
        <v>0.52400000000000002</v>
      </c>
      <c r="M1322" s="31">
        <f>VLOOKUP($C1322,'Four Factors - Road'!$B:$O,12,FALSE)</f>
        <v>0.3</v>
      </c>
      <c r="N1322" s="31">
        <f>VLOOKUP($C1322,'Four Factors - Road'!$B:$O,13,FALSE)/100</f>
        <v>0.154</v>
      </c>
      <c r="O1322" s="31">
        <f>VLOOKUP($C1322,'Four Factors - Road'!$B:$O,14,FALSE)/100</f>
        <v>0.25</v>
      </c>
      <c r="P1322" s="17">
        <f>VLOOKUP($C1322,'Advanced - Road'!B:T,18,FALSE)</f>
        <v>101.54</v>
      </c>
      <c r="Q1322" s="17">
        <f>(P1322+'Advanced - Road'!$S$33)/2</f>
        <v>100.15990467111536</v>
      </c>
      <c r="R1322" s="31">
        <f t="shared" ref="R1322" si="12965">AVERAGE(H1322,L1323)</f>
        <v>0.50900000000000001</v>
      </c>
      <c r="S1322" s="31">
        <f t="shared" ref="S1322" si="12966">AVERAGE(I1322,M1323)</f>
        <v>0.23949999999999999</v>
      </c>
      <c r="T1322" s="31">
        <f t="shared" ref="T1322" si="12967">AVERAGE(J1322,N1323)</f>
        <v>0.16250000000000001</v>
      </c>
      <c r="U1322" s="31">
        <f t="shared" ref="U1322" si="12968">AVERAGE(K1322,O1323)</f>
        <v>0.23549999999999999</v>
      </c>
      <c r="V1322" s="17">
        <f>Q1322*Q1323/'Advanced - Home'!$S$33</f>
        <v>100.39024237944099</v>
      </c>
      <c r="W1322" s="17">
        <f t="shared" ref="W1322" si="12969">AVERAGE(V1322:V1323)</f>
        <v>100.38814970542356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105</v>
      </c>
      <c r="Z1322" s="19">
        <f t="shared" ref="Z1322" si="12970">Y1323-Y1322</f>
        <v>5</v>
      </c>
      <c r="AA1322" s="19">
        <f t="shared" ref="AA1322" si="12971">Y1322+Y1323</f>
        <v>215</v>
      </c>
      <c r="AB1322" s="4">
        <f t="shared" ref="AB1322" si="12972">D1322-Z1322</f>
        <v>-5</v>
      </c>
      <c r="AC1322" s="4">
        <f t="shared" ref="AC1322" si="12973">AA1322-E1322</f>
        <v>215</v>
      </c>
      <c r="AD1322" s="4">
        <f t="shared" si="12853"/>
        <v>105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0.51200000000000001</v>
      </c>
      <c r="I1323" s="31">
        <f>VLOOKUP($C1323,'Four Factors - Home'!$B:$O,8,FALSE)</f>
        <v>0.30199999999999999</v>
      </c>
      <c r="J1323" s="31">
        <f>VLOOKUP($C1323,'Four Factors - Home'!$B:$O,9,FALSE)/100</f>
        <v>0.152</v>
      </c>
      <c r="K1323" s="31">
        <f>VLOOKUP($C1323,'Four Factors - Home'!$B:$O,10,FALSE)/100</f>
        <v>0.247</v>
      </c>
      <c r="L1323" s="31">
        <f>VLOOKUP($C1323,'Four Factors - Home'!$B:$O,11,FALSE)/100</f>
        <v>0.52300000000000002</v>
      </c>
      <c r="M1323" s="31">
        <f>VLOOKUP($C1323,'Four Factors - Home'!$B:$O,12,FALSE)</f>
        <v>0.223</v>
      </c>
      <c r="N1323" s="31">
        <f>VLOOKUP($C1323,'Four Factors - Home'!$B:$O,13,FALSE)/100</f>
        <v>0.16</v>
      </c>
      <c r="O1323" s="31">
        <f>VLOOKUP($C1323,'Four Factors - Home'!$B:$O,14,FALSE)/100</f>
        <v>0.248</v>
      </c>
      <c r="P1323" s="17">
        <f>VLOOKUP($C1323,'Advanced - Home'!B:T,18,FALSE)</f>
        <v>99.23</v>
      </c>
      <c r="Q1323" s="17">
        <f>(P1323+'Advanced - Home'!$S$33)/2</f>
        <v>99.002845567206862</v>
      </c>
      <c r="R1323" s="31">
        <f t="shared" ref="R1323" si="12977">AVERAGE(H1323,L1322)</f>
        <v>0.51800000000000002</v>
      </c>
      <c r="S1323" s="31">
        <f t="shared" ref="S1323" si="12978">AVERAGE(I1323,M1322)</f>
        <v>0.30099999999999999</v>
      </c>
      <c r="T1323" s="31">
        <f t="shared" ref="T1323" si="12979">AVERAGE(J1323,N1322)</f>
        <v>0.153</v>
      </c>
      <c r="U1323" s="31">
        <f t="shared" ref="U1323" si="12980">AVERAGE(K1323,O1322)</f>
        <v>0.2485</v>
      </c>
      <c r="V1323" s="17">
        <f>Q1323*Q1322/'Advanced - Road'!$S$33</f>
        <v>100.38605703140611</v>
      </c>
      <c r="W1323" s="17">
        <f t="shared" ref="W1323" si="12981">W1322</f>
        <v>100.38814970542356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-5</v>
      </c>
      <c r="AA1323" s="19">
        <f t="shared" ref="AA1323" si="12983">AA1322</f>
        <v>215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0.495</v>
      </c>
      <c r="I1324" s="32">
        <f>VLOOKUP($C1324,'Four Factors - Road'!$B:$O,8,FALSE)</f>
        <v>0.25600000000000001</v>
      </c>
      <c r="J1324" s="32">
        <f>VLOOKUP($C1324,'Four Factors - Road'!$B:$O,9,FALSE)/100</f>
        <v>0.16500000000000001</v>
      </c>
      <c r="K1324" s="32">
        <f>VLOOKUP($C1324,'Four Factors - Road'!$B:$O,10,FALSE)/100</f>
        <v>0.223</v>
      </c>
      <c r="L1324" s="32">
        <f>VLOOKUP($C1324,'Four Factors - Road'!$B:$O,11,FALSE)/100</f>
        <v>0.52400000000000002</v>
      </c>
      <c r="M1324" s="32">
        <f>VLOOKUP($C1324,'Four Factors - Road'!$B:$O,12,FALSE)</f>
        <v>0.3</v>
      </c>
      <c r="N1324" s="32">
        <f>VLOOKUP($C1324,'Four Factors - Road'!$B:$O,13,FALSE)/100</f>
        <v>0.154</v>
      </c>
      <c r="O1324" s="32">
        <f>VLOOKUP($C1324,'Four Factors - Road'!$B:$O,14,FALSE)/100</f>
        <v>0.25</v>
      </c>
      <c r="P1324" s="21">
        <f>VLOOKUP($C1324,'Advanced - Road'!B:T,18,FALSE)</f>
        <v>101.54</v>
      </c>
      <c r="Q1324" s="21">
        <f>(P1324+'Advanced - Road'!$S$33)/2</f>
        <v>100.15990467111536</v>
      </c>
      <c r="R1324" s="32">
        <f t="shared" ref="R1324" si="12985">AVERAGE(H1324,L1325)</f>
        <v>0.50150000000000006</v>
      </c>
      <c r="S1324" s="32">
        <f t="shared" ref="S1324" si="12986">AVERAGE(I1324,M1325)</f>
        <v>0.26650000000000001</v>
      </c>
      <c r="T1324" s="32">
        <f t="shared" ref="T1324" si="12987">AVERAGE(J1324,N1325)</f>
        <v>0.14600000000000002</v>
      </c>
      <c r="U1324" s="32">
        <f t="shared" ref="U1324" si="12988">AVERAGE(K1324,O1325)</f>
        <v>0.23299999999999998</v>
      </c>
      <c r="V1324" s="21">
        <f>Q1324*Q1325/'Advanced - Home'!$S$33</f>
        <v>102.23574732512009</v>
      </c>
      <c r="W1324" s="21">
        <f t="shared" ref="W1324" si="12989">AVERAGE(V1324:V1325)</f>
        <v>102.23361618082748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0.499</v>
      </c>
      <c r="I1325" s="32">
        <f>VLOOKUP($C1325,'Four Factors - Home'!$B:$O,8,FALSE)</f>
        <v>0.28399999999999997</v>
      </c>
      <c r="J1325" s="32">
        <f>VLOOKUP($C1325,'Four Factors - Home'!$B:$O,9,FALSE)/100</f>
        <v>0.16600000000000001</v>
      </c>
      <c r="K1325" s="32">
        <f>VLOOKUP($C1325,'Four Factors - Home'!$B:$O,10,FALSE)/100</f>
        <v>0.20399999999999999</v>
      </c>
      <c r="L1325" s="32">
        <f>VLOOKUP($C1325,'Four Factors - Home'!$B:$O,11,FALSE)/100</f>
        <v>0.50800000000000001</v>
      </c>
      <c r="M1325" s="32">
        <f>VLOOKUP($C1325,'Four Factors - Home'!$B:$O,12,FALSE)</f>
        <v>0.27700000000000002</v>
      </c>
      <c r="N1325" s="32">
        <f>VLOOKUP($C1325,'Four Factors - Home'!$B:$O,13,FALSE)/100</f>
        <v>0.127</v>
      </c>
      <c r="O1325" s="32">
        <f>VLOOKUP($C1325,'Four Factors - Home'!$B:$O,14,FALSE)/100</f>
        <v>0.24299999999999999</v>
      </c>
      <c r="P1325" s="21">
        <f>VLOOKUP($C1325,'Advanced - Home'!B:T,18,FALSE)</f>
        <v>102.87</v>
      </c>
      <c r="Q1325" s="21">
        <f>(P1325+'Advanced - Home'!$S$33)/2</f>
        <v>100.82284556720685</v>
      </c>
      <c r="R1325" s="32">
        <f t="shared" ref="R1325" si="12997">AVERAGE(H1325,L1324)</f>
        <v>0.51150000000000007</v>
      </c>
      <c r="S1325" s="32">
        <f t="shared" ref="S1325" si="12998">AVERAGE(I1325,M1324)</f>
        <v>0.29199999999999998</v>
      </c>
      <c r="T1325" s="32">
        <f t="shared" ref="T1325" si="12999">AVERAGE(J1325,N1324)</f>
        <v>0.16</v>
      </c>
      <c r="U1325" s="32">
        <f t="shared" ref="U1325" si="13000">AVERAGE(K1325,O1324)</f>
        <v>0.22699999999999998</v>
      </c>
      <c r="V1325" s="21">
        <f>Q1325*Q1324/'Advanced - Road'!$S$33</f>
        <v>102.23148503653486</v>
      </c>
      <c r="W1325" s="21">
        <f t="shared" ref="W1325" si="13001">W1324</f>
        <v>102.23361618082748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0.495</v>
      </c>
      <c r="I1326" s="31">
        <f>VLOOKUP($C1326,'Four Factors - Road'!$B:$O,8,FALSE)</f>
        <v>0.25600000000000001</v>
      </c>
      <c r="J1326" s="31">
        <f>VLOOKUP($C1326,'Four Factors - Road'!$B:$O,9,FALSE)/100</f>
        <v>0.16500000000000001</v>
      </c>
      <c r="K1326" s="31">
        <f>VLOOKUP($C1326,'Four Factors - Road'!$B:$O,10,FALSE)/100</f>
        <v>0.223</v>
      </c>
      <c r="L1326" s="31">
        <f>VLOOKUP($C1326,'Four Factors - Road'!$B:$O,11,FALSE)/100</f>
        <v>0.52400000000000002</v>
      </c>
      <c r="M1326" s="31">
        <f>VLOOKUP($C1326,'Four Factors - Road'!$B:$O,12,FALSE)</f>
        <v>0.3</v>
      </c>
      <c r="N1326" s="31">
        <f>VLOOKUP($C1326,'Four Factors - Road'!$B:$O,13,FALSE)/100</f>
        <v>0.154</v>
      </c>
      <c r="O1326" s="31">
        <f>VLOOKUP($C1326,'Four Factors - Road'!$B:$O,14,FALSE)/100</f>
        <v>0.25</v>
      </c>
      <c r="P1326" s="17">
        <f>VLOOKUP($C1326,'Advanced - Road'!B:T,18,FALSE)</f>
        <v>101.54</v>
      </c>
      <c r="Q1326" s="17">
        <f>(P1326+'Advanced - Road'!$S$33)/2</f>
        <v>100.15990467111536</v>
      </c>
      <c r="R1326" s="31">
        <f t="shared" ref="R1326" si="13005">AVERAGE(H1326,L1327)</f>
        <v>0.497</v>
      </c>
      <c r="S1326" s="31">
        <f t="shared" ref="S1326" si="13006">AVERAGE(I1326,M1327)</f>
        <v>0.25650000000000001</v>
      </c>
      <c r="T1326" s="31">
        <f t="shared" ref="T1326" si="13007">AVERAGE(J1326,N1327)</f>
        <v>0.151</v>
      </c>
      <c r="U1326" s="31">
        <f t="shared" ref="U1326" si="13008">AVERAGE(K1326,O1327)</f>
        <v>0.23799999999999999</v>
      </c>
      <c r="V1326" s="17">
        <f>Q1326*Q1327/'Advanced - Home'!$S$33</f>
        <v>100.61332539485275</v>
      </c>
      <c r="W1326" s="17">
        <f t="shared" ref="W1326" si="13009">AVERAGE(V1326:V1327)</f>
        <v>100.61122807058227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105</v>
      </c>
      <c r="Z1326" s="19">
        <f t="shared" ref="Z1326" si="13010">Y1327-Y1326</f>
        <v>6</v>
      </c>
      <c r="AA1326" s="19">
        <f t="shared" ref="AA1326" si="13011">Y1326+Y1327</f>
        <v>216</v>
      </c>
      <c r="AB1326" s="4">
        <f t="shared" ref="AB1326" si="13012">D1326-Z1326</f>
        <v>-6</v>
      </c>
      <c r="AC1326" s="4">
        <f t="shared" ref="AC1326" si="13013">AA1326-E1326</f>
        <v>216</v>
      </c>
      <c r="AD1326" s="4">
        <f t="shared" si="12853"/>
        <v>105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0.53100000000000003</v>
      </c>
      <c r="I1327" s="31">
        <f>VLOOKUP($C1327,'Four Factors - Home'!$B:$O,8,FALSE)</f>
        <v>0.26100000000000001</v>
      </c>
      <c r="J1327" s="31">
        <f>VLOOKUP($C1327,'Four Factors - Home'!$B:$O,9,FALSE)/100</f>
        <v>0.14000000000000001</v>
      </c>
      <c r="K1327" s="31">
        <f>VLOOKUP($C1327,'Four Factors - Home'!$B:$O,10,FALSE)/100</f>
        <v>0.22899999999999998</v>
      </c>
      <c r="L1327" s="31">
        <f>VLOOKUP($C1327,'Four Factors - Home'!$B:$O,11,FALSE)/100</f>
        <v>0.499</v>
      </c>
      <c r="M1327" s="31">
        <f>VLOOKUP($C1327,'Four Factors - Home'!$B:$O,12,FALSE)</f>
        <v>0.25700000000000001</v>
      </c>
      <c r="N1327" s="31">
        <f>VLOOKUP($C1327,'Four Factors - Home'!$B:$O,13,FALSE)/100</f>
        <v>0.13699999999999998</v>
      </c>
      <c r="O1327" s="31">
        <f>VLOOKUP($C1327,'Four Factors - Home'!$B:$O,14,FALSE)/100</f>
        <v>0.253</v>
      </c>
      <c r="P1327" s="17">
        <f>VLOOKUP($C1327,'Advanced - Home'!B:T,18,FALSE)</f>
        <v>99.67</v>
      </c>
      <c r="Q1327" s="17">
        <f>(P1327+'Advanced - Home'!$S$33)/2</f>
        <v>99.222845567206861</v>
      </c>
      <c r="R1327" s="31">
        <f t="shared" ref="R1327" si="13017">AVERAGE(H1327,L1326)</f>
        <v>0.52750000000000008</v>
      </c>
      <c r="S1327" s="31">
        <f t="shared" ref="S1327" si="13018">AVERAGE(I1327,M1326)</f>
        <v>0.28049999999999997</v>
      </c>
      <c r="T1327" s="31">
        <f t="shared" ref="T1327" si="13019">AVERAGE(J1327,N1326)</f>
        <v>0.14700000000000002</v>
      </c>
      <c r="U1327" s="31">
        <f t="shared" ref="U1327" si="13020">AVERAGE(K1327,O1326)</f>
        <v>0.23949999999999999</v>
      </c>
      <c r="V1327" s="17">
        <f>Q1327*Q1326/'Advanced - Road'!$S$33</f>
        <v>100.60913074631179</v>
      </c>
      <c r="W1327" s="17">
        <f t="shared" ref="W1327" si="13021">W1326</f>
        <v>100.61122807058227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-6</v>
      </c>
      <c r="AA1327" s="19">
        <f t="shared" ref="AA1327" si="13023">AA1326</f>
        <v>216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0.495</v>
      </c>
      <c r="I1328" s="32">
        <f>VLOOKUP($C1328,'Four Factors - Road'!$B:$O,8,FALSE)</f>
        <v>0.25600000000000001</v>
      </c>
      <c r="J1328" s="32">
        <f>VLOOKUP($C1328,'Four Factors - Road'!$B:$O,9,FALSE)/100</f>
        <v>0.16500000000000001</v>
      </c>
      <c r="K1328" s="32">
        <f>VLOOKUP($C1328,'Four Factors - Road'!$B:$O,10,FALSE)/100</f>
        <v>0.223</v>
      </c>
      <c r="L1328" s="32">
        <f>VLOOKUP($C1328,'Four Factors - Road'!$B:$O,11,FALSE)/100</f>
        <v>0.52400000000000002</v>
      </c>
      <c r="M1328" s="32">
        <f>VLOOKUP($C1328,'Four Factors - Road'!$B:$O,12,FALSE)</f>
        <v>0.3</v>
      </c>
      <c r="N1328" s="32">
        <f>VLOOKUP($C1328,'Four Factors - Road'!$B:$O,13,FALSE)/100</f>
        <v>0.154</v>
      </c>
      <c r="O1328" s="32">
        <f>VLOOKUP($C1328,'Four Factors - Road'!$B:$O,14,FALSE)/100</f>
        <v>0.25</v>
      </c>
      <c r="P1328" s="21">
        <f>VLOOKUP($C1328,'Advanced - Road'!B:T,18,FALSE)</f>
        <v>101.54</v>
      </c>
      <c r="Q1328" s="21">
        <f>(P1328+'Advanced - Road'!$S$33)/2</f>
        <v>100.15990467111536</v>
      </c>
      <c r="R1328" s="32">
        <f t="shared" ref="R1328" si="13025">AVERAGE(H1328,L1329)</f>
        <v>0.4995</v>
      </c>
      <c r="S1328" s="32">
        <f t="shared" ref="S1328" si="13026">AVERAGE(I1328,M1329)</f>
        <v>0.22700000000000001</v>
      </c>
      <c r="T1328" s="32">
        <f t="shared" ref="T1328" si="13027">AVERAGE(J1328,N1329)</f>
        <v>0.14800000000000002</v>
      </c>
      <c r="U1328" s="32">
        <f t="shared" ref="U1328" si="13028">AVERAGE(K1328,O1329)</f>
        <v>0.21050000000000002</v>
      </c>
      <c r="V1328" s="21">
        <f>Q1328*Q1329/'Advanced - Home'!$S$33</f>
        <v>99.913655937424977</v>
      </c>
      <c r="W1328" s="21">
        <f t="shared" ref="W1328" si="13029">AVERAGE(V1328:V1329)</f>
        <v>99.911573198039036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0.504</v>
      </c>
      <c r="I1329" s="32">
        <f>VLOOKUP($C1329,'Four Factors - Home'!$B:$O,8,FALSE)</f>
        <v>0.29599999999999999</v>
      </c>
      <c r="J1329" s="32">
        <f>VLOOKUP($C1329,'Four Factors - Home'!$B:$O,9,FALSE)/100</f>
        <v>0.114</v>
      </c>
      <c r="K1329" s="32">
        <f>VLOOKUP($C1329,'Four Factors - Home'!$B:$O,10,FALSE)/100</f>
        <v>0.20499999999999999</v>
      </c>
      <c r="L1329" s="32">
        <f>VLOOKUP($C1329,'Four Factors - Home'!$B:$O,11,FALSE)/100</f>
        <v>0.504</v>
      </c>
      <c r="M1329" s="32">
        <f>VLOOKUP($C1329,'Four Factors - Home'!$B:$O,12,FALSE)</f>
        <v>0.19800000000000001</v>
      </c>
      <c r="N1329" s="32">
        <f>VLOOKUP($C1329,'Four Factors - Home'!$B:$O,13,FALSE)/100</f>
        <v>0.13100000000000001</v>
      </c>
      <c r="O1329" s="32">
        <f>VLOOKUP($C1329,'Four Factors - Home'!$B:$O,14,FALSE)/100</f>
        <v>0.19800000000000001</v>
      </c>
      <c r="P1329" s="21">
        <f>VLOOKUP($C1329,'Advanced - Home'!B:T,18,FALSE)</f>
        <v>98.29</v>
      </c>
      <c r="Q1329" s="21">
        <f>(P1329+'Advanced - Home'!$S$33)/2</f>
        <v>98.532845567206863</v>
      </c>
      <c r="R1329" s="32">
        <f t="shared" ref="R1329" si="13037">AVERAGE(H1329,L1328)</f>
        <v>0.51400000000000001</v>
      </c>
      <c r="S1329" s="32">
        <f t="shared" ref="S1329" si="13038">AVERAGE(I1329,M1328)</f>
        <v>0.29799999999999999</v>
      </c>
      <c r="T1329" s="32">
        <f t="shared" ref="T1329" si="13039">AVERAGE(J1329,N1328)</f>
        <v>0.13400000000000001</v>
      </c>
      <c r="U1329" s="32">
        <f t="shared" ref="U1329" si="13040">AVERAGE(K1329,O1328)</f>
        <v>0.22749999999999998</v>
      </c>
      <c r="V1329" s="21">
        <f>Q1329*Q1328/'Advanced - Road'!$S$33</f>
        <v>99.909490458653096</v>
      </c>
      <c r="W1329" s="21">
        <f t="shared" ref="W1329" si="13041">W1328</f>
        <v>99.911573198039036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0.495</v>
      </c>
      <c r="I1330" s="31">
        <f>VLOOKUP($C1330,'Four Factors - Road'!$B:$O,8,FALSE)</f>
        <v>0.25600000000000001</v>
      </c>
      <c r="J1330" s="31">
        <f>VLOOKUP($C1330,'Four Factors - Road'!$B:$O,9,FALSE)/100</f>
        <v>0.16500000000000001</v>
      </c>
      <c r="K1330" s="31">
        <f>VLOOKUP($C1330,'Four Factors - Road'!$B:$O,10,FALSE)/100</f>
        <v>0.223</v>
      </c>
      <c r="L1330" s="31">
        <f>VLOOKUP($C1330,'Four Factors - Road'!$B:$O,11,FALSE)/100</f>
        <v>0.52400000000000002</v>
      </c>
      <c r="M1330" s="31">
        <f>VLOOKUP($C1330,'Four Factors - Road'!$B:$O,12,FALSE)</f>
        <v>0.3</v>
      </c>
      <c r="N1330" s="31">
        <f>VLOOKUP($C1330,'Four Factors - Road'!$B:$O,13,FALSE)/100</f>
        <v>0.154</v>
      </c>
      <c r="O1330" s="31">
        <f>VLOOKUP($C1330,'Four Factors - Road'!$B:$O,14,FALSE)/100</f>
        <v>0.25</v>
      </c>
      <c r="P1330" s="17">
        <f>VLOOKUP($C1330,'Advanced - Road'!B:T,18,FALSE)</f>
        <v>101.54</v>
      </c>
      <c r="Q1330" s="17">
        <f>(P1330+'Advanced - Road'!$S$33)/2</f>
        <v>100.15990467111536</v>
      </c>
      <c r="R1330" s="31">
        <f t="shared" ref="R1330" si="13045">AVERAGE(H1330,L1331)</f>
        <v>0.50449999999999995</v>
      </c>
      <c r="S1330" s="31">
        <f t="shared" ref="S1330" si="13046">AVERAGE(I1330,M1331)</f>
        <v>0.24149999999999999</v>
      </c>
      <c r="T1330" s="31">
        <f t="shared" ref="T1330" si="13047">AVERAGE(J1330,N1331)</f>
        <v>0.15150000000000002</v>
      </c>
      <c r="U1330" s="31">
        <f t="shared" ref="U1330" si="13048">AVERAGE(K1330,O1331)</f>
        <v>0.21700000000000003</v>
      </c>
      <c r="V1330" s="17">
        <f>Q1330*Q1331/'Advanced - Home'!$S$33</f>
        <v>99.497910317793981</v>
      </c>
      <c r="W1330" s="17">
        <f t="shared" ref="W1330" si="13049">AVERAGE(V1330:V1331)</f>
        <v>99.495836244788705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4</v>
      </c>
      <c r="AA1330" s="19">
        <f t="shared" ref="AA1330" si="13051">Y1330+Y1331</f>
        <v>212</v>
      </c>
      <c r="AB1330" s="4">
        <f t="shared" ref="AB1330" si="13052">D1330-Z1330</f>
        <v>-4</v>
      </c>
      <c r="AC1330" s="4">
        <f t="shared" ref="AC1330" si="13053">AA1330-E1330</f>
        <v>212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</v>
      </c>
      <c r="I1331" s="31">
        <f>VLOOKUP($C1331,'Four Factors - Home'!$B:$O,8,FALSE)</f>
        <v>0.27500000000000002</v>
      </c>
      <c r="J1331" s="31">
        <f>VLOOKUP($C1331,'Four Factors - Home'!$B:$O,9,FALSE)/100</f>
        <v>0.13100000000000001</v>
      </c>
      <c r="K1331" s="31">
        <f>VLOOKUP($C1331,'Four Factors - Home'!$B:$O,10,FALSE)/100</f>
        <v>0.28999999999999998</v>
      </c>
      <c r="L1331" s="31">
        <f>VLOOKUP($C1331,'Four Factors - Home'!$B:$O,11,FALSE)/100</f>
        <v>0.51400000000000001</v>
      </c>
      <c r="M1331" s="31">
        <f>VLOOKUP($C1331,'Four Factors - Home'!$B:$O,12,FALSE)</f>
        <v>0.22700000000000001</v>
      </c>
      <c r="N1331" s="31">
        <f>VLOOKUP($C1331,'Four Factors - Home'!$B:$O,13,FALSE)/100</f>
        <v>0.13800000000000001</v>
      </c>
      <c r="O1331" s="31">
        <f>VLOOKUP($C1331,'Four Factors - Home'!$B:$O,14,FALSE)/100</f>
        <v>0.21100000000000002</v>
      </c>
      <c r="P1331" s="17">
        <f>VLOOKUP($C1331,'Advanced - Home'!B:T,18,FALSE)</f>
        <v>97.47</v>
      </c>
      <c r="Q1331" s="17">
        <f>(P1331+'Advanced - Home'!$S$33)/2</f>
        <v>98.122845567206866</v>
      </c>
      <c r="R1331" s="31">
        <f t="shared" ref="R1331" si="13057">AVERAGE(H1331,L1330)</f>
        <v>0.497</v>
      </c>
      <c r="S1331" s="31">
        <f t="shared" ref="S1331" si="13058">AVERAGE(I1331,M1330)</f>
        <v>0.28749999999999998</v>
      </c>
      <c r="T1331" s="31">
        <f t="shared" ref="T1331" si="13059">AVERAGE(J1331,N1330)</f>
        <v>0.14250000000000002</v>
      </c>
      <c r="U1331" s="31">
        <f t="shared" ref="U1331" si="13060">AVERAGE(K1331,O1330)</f>
        <v>0.27</v>
      </c>
      <c r="V1331" s="17">
        <f>Q1331*Q1330/'Advanced - Road'!$S$33</f>
        <v>99.493762171783445</v>
      </c>
      <c r="W1331" s="17">
        <f t="shared" ref="W1331" si="13061">W1330</f>
        <v>99.495836244788705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108</v>
      </c>
      <c r="Z1331" s="19">
        <f t="shared" ref="Z1331" si="13062">-Z1330</f>
        <v>-4</v>
      </c>
      <c r="AA1331" s="19">
        <f t="shared" ref="AA1331" si="13063">AA1330</f>
        <v>212</v>
      </c>
      <c r="AB1331" s="4"/>
      <c r="AC1331" s="4"/>
      <c r="AD1331" s="4">
        <f t="shared" si="12853"/>
        <v>108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0.495</v>
      </c>
      <c r="I1332" s="32">
        <f>VLOOKUP($C1332,'Four Factors - Road'!$B:$O,8,FALSE)</f>
        <v>0.25600000000000001</v>
      </c>
      <c r="J1332" s="32">
        <f>VLOOKUP($C1332,'Four Factors - Road'!$B:$O,9,FALSE)/100</f>
        <v>0.16500000000000001</v>
      </c>
      <c r="K1332" s="32">
        <f>VLOOKUP($C1332,'Four Factors - Road'!$B:$O,10,FALSE)/100</f>
        <v>0.223</v>
      </c>
      <c r="L1332" s="32">
        <f>VLOOKUP($C1332,'Four Factors - Road'!$B:$O,11,FALSE)/100</f>
        <v>0.52400000000000002</v>
      </c>
      <c r="M1332" s="32">
        <f>VLOOKUP($C1332,'Four Factors - Road'!$B:$O,12,FALSE)</f>
        <v>0.3</v>
      </c>
      <c r="N1332" s="32">
        <f>VLOOKUP($C1332,'Four Factors - Road'!$B:$O,13,FALSE)/100</f>
        <v>0.154</v>
      </c>
      <c r="O1332" s="32">
        <f>VLOOKUP($C1332,'Four Factors - Road'!$B:$O,14,FALSE)/100</f>
        <v>0.25</v>
      </c>
      <c r="P1332" s="21">
        <f>VLOOKUP($C1332,'Advanced - Road'!B:T,18,FALSE)</f>
        <v>101.54</v>
      </c>
      <c r="Q1332" s="21">
        <f>(P1332+'Advanced - Road'!$S$33)/2</f>
        <v>100.15990467111536</v>
      </c>
      <c r="R1332" s="32">
        <f t="shared" ref="R1332" si="13065">AVERAGE(H1332,L1333)</f>
        <v>0.4955</v>
      </c>
      <c r="S1332" s="32">
        <f t="shared" ref="S1332" si="13066">AVERAGE(I1332,M1333)</f>
        <v>0.23299999999999998</v>
      </c>
      <c r="T1332" s="32">
        <f t="shared" ref="T1332" si="13067">AVERAGE(J1332,N1333)</f>
        <v>0.14550000000000002</v>
      </c>
      <c r="U1332" s="32">
        <f t="shared" ref="U1332" si="13068">AVERAGE(K1332,O1333)</f>
        <v>0.22950000000000001</v>
      </c>
      <c r="V1332" s="21">
        <f>Q1332*Q1333/'Advanced - Home'!$S$33</f>
        <v>100.02012737659877</v>
      </c>
      <c r="W1332" s="21">
        <f t="shared" ref="W1332" si="13069">AVERAGE(V1332:V1333)</f>
        <v>100.01804241777387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0.55700000000000005</v>
      </c>
      <c r="I1333" s="32">
        <f>VLOOKUP($C1333,'Four Factors - Home'!$B:$O,8,FALSE)</f>
        <v>0.28000000000000003</v>
      </c>
      <c r="J1333" s="32">
        <f>VLOOKUP($C1333,'Four Factors - Home'!$B:$O,9,FALSE)/100</f>
        <v>0.13</v>
      </c>
      <c r="K1333" s="32">
        <f>VLOOKUP($C1333,'Four Factors - Home'!$B:$O,10,FALSE)/100</f>
        <v>0.23399999999999999</v>
      </c>
      <c r="L1333" s="32">
        <f>VLOOKUP($C1333,'Four Factors - Home'!$B:$O,11,FALSE)/100</f>
        <v>0.496</v>
      </c>
      <c r="M1333" s="32">
        <f>VLOOKUP($C1333,'Four Factors - Home'!$B:$O,12,FALSE)</f>
        <v>0.21</v>
      </c>
      <c r="N1333" s="32">
        <f>VLOOKUP($C1333,'Four Factors - Home'!$B:$O,13,FALSE)/100</f>
        <v>0.126</v>
      </c>
      <c r="O1333" s="32">
        <f>VLOOKUP($C1333,'Four Factors - Home'!$B:$O,14,FALSE)/100</f>
        <v>0.23600000000000002</v>
      </c>
      <c r="P1333" s="21">
        <f>VLOOKUP($C1333,'Advanced - Home'!B:T,18,FALSE)</f>
        <v>98.5</v>
      </c>
      <c r="Q1333" s="21">
        <f>(P1333+'Advanced - Home'!$S$33)/2</f>
        <v>98.637845567206853</v>
      </c>
      <c r="R1333" s="32">
        <f t="shared" ref="R1333" si="13077">AVERAGE(H1333,L1332)</f>
        <v>0.54049999999999998</v>
      </c>
      <c r="S1333" s="32">
        <f t="shared" ref="S1333" si="13078">AVERAGE(I1333,M1332)</f>
        <v>0.29000000000000004</v>
      </c>
      <c r="T1333" s="32">
        <f t="shared" ref="T1333" si="13079">AVERAGE(J1333,N1332)</f>
        <v>0.14200000000000002</v>
      </c>
      <c r="U1333" s="32">
        <f t="shared" ref="U1333" si="13080">AVERAGE(K1333,O1332)</f>
        <v>0.24199999999999999</v>
      </c>
      <c r="V1333" s="21">
        <f>Q1333*Q1332/'Advanced - Road'!$S$33</f>
        <v>100.01595745894898</v>
      </c>
      <c r="W1333" s="21">
        <f t="shared" ref="W1333" si="13081">W1332</f>
        <v>100.01804241777387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0.495</v>
      </c>
      <c r="I1334" s="31">
        <f>VLOOKUP($C1334,'Four Factors - Road'!$B:$O,8,FALSE)</f>
        <v>0.25600000000000001</v>
      </c>
      <c r="J1334" s="31">
        <f>VLOOKUP($C1334,'Four Factors - Road'!$B:$O,9,FALSE)/100</f>
        <v>0.16500000000000001</v>
      </c>
      <c r="K1334" s="31">
        <f>VLOOKUP($C1334,'Four Factors - Road'!$B:$O,10,FALSE)/100</f>
        <v>0.223</v>
      </c>
      <c r="L1334" s="31">
        <f>VLOOKUP($C1334,'Four Factors - Road'!$B:$O,11,FALSE)/100</f>
        <v>0.52400000000000002</v>
      </c>
      <c r="M1334" s="31">
        <f>VLOOKUP($C1334,'Four Factors - Road'!$B:$O,12,FALSE)</f>
        <v>0.3</v>
      </c>
      <c r="N1334" s="31">
        <f>VLOOKUP($C1334,'Four Factors - Road'!$B:$O,13,FALSE)/100</f>
        <v>0.154</v>
      </c>
      <c r="O1334" s="31">
        <f>VLOOKUP($C1334,'Four Factors - Road'!$B:$O,14,FALSE)/100</f>
        <v>0.25</v>
      </c>
      <c r="P1334" s="17">
        <f>VLOOKUP($C1334,'Advanced - Road'!B:T,18,FALSE)</f>
        <v>101.54</v>
      </c>
      <c r="Q1334" s="17">
        <f>(P1334+'Advanced - Road'!$S$33)/2</f>
        <v>100.15990467111536</v>
      </c>
      <c r="R1334" s="31">
        <f t="shared" ref="R1334" si="13085">AVERAGE(H1334,L1335)</f>
        <v>0.499</v>
      </c>
      <c r="S1334" s="31">
        <f t="shared" ref="S1334" si="13086">AVERAGE(I1334,M1335)</f>
        <v>0.26550000000000001</v>
      </c>
      <c r="T1334" s="31">
        <f t="shared" ref="T1334" si="13087">AVERAGE(J1334,N1335)</f>
        <v>0.161</v>
      </c>
      <c r="U1334" s="31">
        <f t="shared" ref="U1334" si="13088">AVERAGE(K1334,O1335)</f>
        <v>0.222</v>
      </c>
      <c r="V1334" s="17">
        <f>Q1334*Q1335/'Advanced - Home'!$S$33</f>
        <v>97.738596537160319</v>
      </c>
      <c r="W1334" s="17">
        <f t="shared" ref="W1334" si="13089">AVERAGE(V1334:V1335)</f>
        <v>97.736559137741551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0.51500000000000001</v>
      </c>
      <c r="I1335" s="31">
        <f>VLOOKUP($C1335,'Four Factors - Home'!$B:$O,8,FALSE)</f>
        <v>0.255</v>
      </c>
      <c r="J1335" s="31">
        <f>VLOOKUP($C1335,'Four Factors - Home'!$B:$O,9,FALSE)/100</f>
        <v>0.129</v>
      </c>
      <c r="K1335" s="31">
        <f>VLOOKUP($C1335,'Four Factors - Home'!$B:$O,10,FALSE)/100</f>
        <v>0.188</v>
      </c>
      <c r="L1335" s="31">
        <f>VLOOKUP($C1335,'Four Factors - Home'!$B:$O,11,FALSE)/100</f>
        <v>0.503</v>
      </c>
      <c r="M1335" s="31">
        <f>VLOOKUP($C1335,'Four Factors - Home'!$B:$O,12,FALSE)</f>
        <v>0.27500000000000002</v>
      </c>
      <c r="N1335" s="31">
        <f>VLOOKUP($C1335,'Four Factors - Home'!$B:$O,13,FALSE)/100</f>
        <v>0.157</v>
      </c>
      <c r="O1335" s="31">
        <f>VLOOKUP($C1335,'Four Factors - Home'!$B:$O,14,FALSE)/100</f>
        <v>0.221</v>
      </c>
      <c r="P1335" s="17">
        <f>VLOOKUP($C1335,'Advanced - Home'!B:T,18,FALSE)</f>
        <v>94</v>
      </c>
      <c r="Q1335" s="17">
        <f>(P1335+'Advanced - Home'!$S$33)/2</f>
        <v>96.387845567206853</v>
      </c>
      <c r="R1335" s="31">
        <f t="shared" ref="R1335" si="13097">AVERAGE(H1335,L1334)</f>
        <v>0.51950000000000007</v>
      </c>
      <c r="S1335" s="31">
        <f t="shared" ref="S1335" si="13098">AVERAGE(I1335,M1334)</f>
        <v>0.27749999999999997</v>
      </c>
      <c r="T1335" s="31">
        <f t="shared" ref="T1335" si="13099">AVERAGE(J1335,N1334)</f>
        <v>0.14150000000000001</v>
      </c>
      <c r="U1335" s="31">
        <f t="shared" ref="U1335" si="13100">AVERAGE(K1335,O1334)</f>
        <v>0.219</v>
      </c>
      <c r="V1335" s="17">
        <f>Q1335*Q1334/'Advanced - Road'!$S$33</f>
        <v>97.734521738322783</v>
      </c>
      <c r="W1335" s="17">
        <f t="shared" ref="W1335" si="13101">W1334</f>
        <v>97.736559137741551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0.495</v>
      </c>
      <c r="I1336" s="32">
        <f>VLOOKUP($C1336,'Four Factors - Road'!$B:$O,8,FALSE)</f>
        <v>0.25600000000000001</v>
      </c>
      <c r="J1336" s="32">
        <f>VLOOKUP($C1336,'Four Factors - Road'!$B:$O,9,FALSE)/100</f>
        <v>0.16500000000000001</v>
      </c>
      <c r="K1336" s="32">
        <f>VLOOKUP($C1336,'Four Factors - Road'!$B:$O,10,FALSE)/100</f>
        <v>0.223</v>
      </c>
      <c r="L1336" s="32">
        <f>VLOOKUP($C1336,'Four Factors - Road'!$B:$O,11,FALSE)/100</f>
        <v>0.52400000000000002</v>
      </c>
      <c r="M1336" s="32">
        <f>VLOOKUP($C1336,'Four Factors - Road'!$B:$O,12,FALSE)</f>
        <v>0.3</v>
      </c>
      <c r="N1336" s="32">
        <f>VLOOKUP($C1336,'Four Factors - Road'!$B:$O,13,FALSE)/100</f>
        <v>0.154</v>
      </c>
      <c r="O1336" s="32">
        <f>VLOOKUP($C1336,'Four Factors - Road'!$B:$O,14,FALSE)/100</f>
        <v>0.25</v>
      </c>
      <c r="P1336" s="21">
        <f>VLOOKUP($C1336,'Advanced - Road'!B:T,18,FALSE)</f>
        <v>101.54</v>
      </c>
      <c r="Q1336" s="21">
        <f>(P1336+'Advanced - Road'!$S$33)/2</f>
        <v>100.15990467111536</v>
      </c>
      <c r="R1336" s="32">
        <f t="shared" ref="R1336" si="13105">AVERAGE(H1336,L1337)</f>
        <v>0.51350000000000007</v>
      </c>
      <c r="S1336" s="32">
        <f t="shared" ref="S1336" si="13106">AVERAGE(I1336,M1337)</f>
        <v>0.2555</v>
      </c>
      <c r="T1336" s="32">
        <f t="shared" ref="T1336" si="13107">AVERAGE(J1336,N1337)</f>
        <v>0.14150000000000001</v>
      </c>
      <c r="U1336" s="32">
        <f t="shared" ref="U1336" si="13108">AVERAGE(K1336,O1337)</f>
        <v>0.21700000000000003</v>
      </c>
      <c r="V1336" s="21">
        <f>Q1336*Q1337/'Advanced - Home'!$S$33</f>
        <v>100.83133834173242</v>
      </c>
      <c r="W1336" s="21">
        <f t="shared" ref="W1336" si="13109">AVERAGE(V1336:V1337)</f>
        <v>100.82923647289647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0.54500000000000004</v>
      </c>
      <c r="I1337" s="32">
        <f>VLOOKUP($C1337,'Four Factors - Home'!$B:$O,8,FALSE)</f>
        <v>0.28699999999999998</v>
      </c>
      <c r="J1337" s="32">
        <f>VLOOKUP($C1337,'Four Factors - Home'!$B:$O,9,FALSE)/100</f>
        <v>0.14599999999999999</v>
      </c>
      <c r="K1337" s="32">
        <f>VLOOKUP($C1337,'Four Factors - Home'!$B:$O,10,FALSE)/100</f>
        <v>0.27399999999999997</v>
      </c>
      <c r="L1337" s="32">
        <f>VLOOKUP($C1337,'Four Factors - Home'!$B:$O,11,FALSE)/100</f>
        <v>0.53200000000000003</v>
      </c>
      <c r="M1337" s="32">
        <f>VLOOKUP($C1337,'Four Factors - Home'!$B:$O,12,FALSE)</f>
        <v>0.255</v>
      </c>
      <c r="N1337" s="32">
        <f>VLOOKUP($C1337,'Four Factors - Home'!$B:$O,13,FALSE)/100</f>
        <v>0.11800000000000001</v>
      </c>
      <c r="O1337" s="32">
        <f>VLOOKUP($C1337,'Four Factors - Home'!$B:$O,14,FALSE)/100</f>
        <v>0.21100000000000002</v>
      </c>
      <c r="P1337" s="21">
        <f>VLOOKUP($C1337,'Advanced - Home'!B:T,18,FALSE)</f>
        <v>100.1</v>
      </c>
      <c r="Q1337" s="21">
        <f>(P1337+'Advanced - Home'!$S$33)/2</f>
        <v>99.437845567206864</v>
      </c>
      <c r="R1337" s="32">
        <f t="shared" ref="R1337" si="13117">AVERAGE(H1337,L1336)</f>
        <v>0.53449999999999998</v>
      </c>
      <c r="S1337" s="32">
        <f t="shared" ref="S1337" si="13118">AVERAGE(I1337,M1336)</f>
        <v>0.29349999999999998</v>
      </c>
      <c r="T1337" s="32">
        <f t="shared" ref="T1337" si="13119">AVERAGE(J1337,N1336)</f>
        <v>0.15</v>
      </c>
      <c r="U1337" s="32">
        <f t="shared" ref="U1337" si="13120">AVERAGE(K1337,O1336)</f>
        <v>0.26200000000000001</v>
      </c>
      <c r="V1337" s="21">
        <f>Q1337*Q1336/'Advanced - Road'!$S$33</f>
        <v>100.82713460406052</v>
      </c>
      <c r="W1337" s="21">
        <f t="shared" ref="W1337" si="13121">W1336</f>
        <v>100.82923647289647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0.495</v>
      </c>
      <c r="I1338" s="31">
        <f>VLOOKUP($C1338,'Four Factors - Road'!$B:$O,8,FALSE)</f>
        <v>0.25600000000000001</v>
      </c>
      <c r="J1338" s="31">
        <f>VLOOKUP($C1338,'Four Factors - Road'!$B:$O,9,FALSE)/100</f>
        <v>0.16500000000000001</v>
      </c>
      <c r="K1338" s="31">
        <f>VLOOKUP($C1338,'Four Factors - Road'!$B:$O,10,FALSE)/100</f>
        <v>0.223</v>
      </c>
      <c r="L1338" s="31">
        <f>VLOOKUP($C1338,'Four Factors - Road'!$B:$O,11,FALSE)/100</f>
        <v>0.52400000000000002</v>
      </c>
      <c r="M1338" s="31">
        <f>VLOOKUP($C1338,'Four Factors - Road'!$B:$O,12,FALSE)</f>
        <v>0.3</v>
      </c>
      <c r="N1338" s="31">
        <f>VLOOKUP($C1338,'Four Factors - Road'!$B:$O,13,FALSE)/100</f>
        <v>0.154</v>
      </c>
      <c r="O1338" s="31">
        <f>VLOOKUP($C1338,'Four Factors - Road'!$B:$O,14,FALSE)/100</f>
        <v>0.25</v>
      </c>
      <c r="P1338" s="17">
        <f>VLOOKUP($C1338,'Advanced - Road'!B:T,18,FALSE)</f>
        <v>101.54</v>
      </c>
      <c r="Q1338" s="17">
        <f>(P1338+'Advanced - Road'!$S$33)/2</f>
        <v>100.15990467111536</v>
      </c>
      <c r="R1338" s="31">
        <f t="shared" ref="R1338" si="13125">AVERAGE(H1338,L1339)</f>
        <v>0.49199999999999999</v>
      </c>
      <c r="S1338" s="31">
        <f t="shared" ref="S1338" si="13126">AVERAGE(I1338,M1339)</f>
        <v>0.26100000000000001</v>
      </c>
      <c r="T1338" s="31">
        <f t="shared" ref="T1338" si="13127">AVERAGE(J1338,N1339)</f>
        <v>0.15050000000000002</v>
      </c>
      <c r="U1338" s="31">
        <f t="shared" ref="U1338" si="13128">AVERAGE(K1338,O1339)</f>
        <v>0.20550000000000002</v>
      </c>
      <c r="V1338" s="17">
        <f>Q1338*Q1339/'Advanced - Home'!$S$33</f>
        <v>99.761553881462419</v>
      </c>
      <c r="W1338" s="17">
        <f t="shared" ref="W1338" si="13129">AVERAGE(V1338:V1339)</f>
        <v>99.75947431270356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7</v>
      </c>
      <c r="AA1338" s="19">
        <f t="shared" ref="AA1338" si="13131">Y1338+Y1339</f>
        <v>211</v>
      </c>
      <c r="AB1338" s="4">
        <f t="shared" ref="AB1338" si="13132">D1338-Z1338</f>
        <v>-7</v>
      </c>
      <c r="AC1338" s="4">
        <f t="shared" ref="AC1338" si="13133">AA1338-E1338</f>
        <v>211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</v>
      </c>
      <c r="I1339" s="31">
        <f>VLOOKUP($C1339,'Four Factors - Home'!$B:$O,8,FALSE)</f>
        <v>0.22600000000000001</v>
      </c>
      <c r="J1339" s="31">
        <f>VLOOKUP($C1339,'Four Factors - Home'!$B:$O,9,FALSE)/100</f>
        <v>0.12</v>
      </c>
      <c r="K1339" s="31">
        <f>VLOOKUP($C1339,'Four Factors - Home'!$B:$O,10,FALSE)/100</f>
        <v>0.24100000000000002</v>
      </c>
      <c r="L1339" s="31">
        <f>VLOOKUP($C1339,'Four Factors - Home'!$B:$O,11,FALSE)/100</f>
        <v>0.48899999999999999</v>
      </c>
      <c r="M1339" s="31">
        <f>VLOOKUP($C1339,'Four Factors - Home'!$B:$O,12,FALSE)</f>
        <v>0.26600000000000001</v>
      </c>
      <c r="N1339" s="31">
        <f>VLOOKUP($C1339,'Four Factors - Home'!$B:$O,13,FALSE)/100</f>
        <v>0.13600000000000001</v>
      </c>
      <c r="O1339" s="31">
        <f>VLOOKUP($C1339,'Four Factors - Home'!$B:$O,14,FALSE)/100</f>
        <v>0.188</v>
      </c>
      <c r="P1339" s="17">
        <f>VLOOKUP($C1339,'Advanced - Home'!B:T,18,FALSE)</f>
        <v>97.99</v>
      </c>
      <c r="Q1339" s="17">
        <f>(P1339+'Advanced - Home'!$S$33)/2</f>
        <v>98.382845567206857</v>
      </c>
      <c r="R1339" s="31">
        <f t="shared" ref="R1339" si="13137">AVERAGE(H1339,L1338)</f>
        <v>0.51200000000000001</v>
      </c>
      <c r="S1339" s="31">
        <f t="shared" ref="S1339" si="13138">AVERAGE(I1339,M1338)</f>
        <v>0.26300000000000001</v>
      </c>
      <c r="T1339" s="31">
        <f t="shared" ref="T1339" si="13139">AVERAGE(J1339,N1338)</f>
        <v>0.13700000000000001</v>
      </c>
      <c r="U1339" s="31">
        <f t="shared" ref="U1339" si="13140">AVERAGE(K1339,O1338)</f>
        <v>0.2455</v>
      </c>
      <c r="V1339" s="17">
        <f>Q1339*Q1338/'Advanced - Road'!$S$33</f>
        <v>99.757394743944687</v>
      </c>
      <c r="W1339" s="17">
        <f t="shared" ref="W1339" si="13141">W1338</f>
        <v>99.75947431270356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109</v>
      </c>
      <c r="Z1339" s="19">
        <f t="shared" ref="Z1339" si="13142">-Z1338</f>
        <v>-7</v>
      </c>
      <c r="AA1339" s="19">
        <f t="shared" ref="AA1339" si="13143">AA1338</f>
        <v>211</v>
      </c>
      <c r="AB1339" s="4"/>
      <c r="AC1339" s="4"/>
      <c r="AD1339" s="4">
        <f t="shared" si="12853"/>
        <v>109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0.495</v>
      </c>
      <c r="I1340" s="32">
        <f>VLOOKUP($C1340,'Four Factors - Road'!$B:$O,8,FALSE)</f>
        <v>0.25600000000000001</v>
      </c>
      <c r="J1340" s="32">
        <f>VLOOKUP($C1340,'Four Factors - Road'!$B:$O,9,FALSE)/100</f>
        <v>0.16500000000000001</v>
      </c>
      <c r="K1340" s="32">
        <f>VLOOKUP($C1340,'Four Factors - Road'!$B:$O,10,FALSE)/100</f>
        <v>0.223</v>
      </c>
      <c r="L1340" s="32">
        <f>VLOOKUP($C1340,'Four Factors - Road'!$B:$O,11,FALSE)/100</f>
        <v>0.52400000000000002</v>
      </c>
      <c r="M1340" s="32">
        <f>VLOOKUP($C1340,'Four Factors - Road'!$B:$O,12,FALSE)</f>
        <v>0.3</v>
      </c>
      <c r="N1340" s="32">
        <f>VLOOKUP($C1340,'Four Factors - Road'!$B:$O,13,FALSE)/100</f>
        <v>0.154</v>
      </c>
      <c r="O1340" s="32">
        <f>VLOOKUP($C1340,'Four Factors - Road'!$B:$O,14,FALSE)/100</f>
        <v>0.25</v>
      </c>
      <c r="P1340" s="21">
        <f>VLOOKUP($C1340,'Advanced - Road'!B:T,18,FALSE)</f>
        <v>101.54</v>
      </c>
      <c r="Q1340" s="21">
        <f>(P1340+'Advanced - Road'!$S$33)/2</f>
        <v>100.15990467111536</v>
      </c>
      <c r="R1340" s="32">
        <f t="shared" ref="R1340" si="13145">AVERAGE(H1340,L1341)</f>
        <v>0.48499999999999999</v>
      </c>
      <c r="S1340" s="32">
        <f t="shared" ref="S1340" si="13146">AVERAGE(I1340,M1341)</f>
        <v>0.2535</v>
      </c>
      <c r="T1340" s="32">
        <f t="shared" ref="T1340" si="13147">AVERAGE(J1340,N1341)</f>
        <v>0.155</v>
      </c>
      <c r="U1340" s="32">
        <f t="shared" ref="U1340" si="13148">AVERAGE(K1340,O1341)</f>
        <v>0.23050000000000001</v>
      </c>
      <c r="V1340" s="21">
        <f>Q1340*Q1341/'Advanced - Home'!$S$33</f>
        <v>102.04815478943291</v>
      </c>
      <c r="W1340" s="21">
        <f t="shared" ref="W1340" si="13149">AVERAGE(V1340:V1341)</f>
        <v>102.04602755558037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12</v>
      </c>
      <c r="AA1340" s="23">
        <f t="shared" ref="AA1340" si="13151">Y1340+Y1341</f>
        <v>220</v>
      </c>
      <c r="AB1340" s="22">
        <f t="shared" ref="AB1340" si="13152">D1340-Z1340</f>
        <v>-12</v>
      </c>
      <c r="AC1340" s="22">
        <f t="shared" ref="AC1340" si="13153">AA1340-E1340</f>
        <v>220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0.58599999999999997</v>
      </c>
      <c r="I1341" s="32">
        <f>VLOOKUP($C1341,'Four Factors - Home'!$B:$O,8,FALSE)</f>
        <v>0.255</v>
      </c>
      <c r="J1341" s="32">
        <f>VLOOKUP($C1341,'Four Factors - Home'!$B:$O,9,FALSE)/100</f>
        <v>0.14300000000000002</v>
      </c>
      <c r="K1341" s="32">
        <f>VLOOKUP($C1341,'Four Factors - Home'!$B:$O,10,FALSE)/100</f>
        <v>0.22600000000000001</v>
      </c>
      <c r="L1341" s="32">
        <f>VLOOKUP($C1341,'Four Factors - Home'!$B:$O,11,FALSE)/100</f>
        <v>0.47499999999999998</v>
      </c>
      <c r="M1341" s="32">
        <f>VLOOKUP($C1341,'Four Factors - Home'!$B:$O,12,FALSE)</f>
        <v>0.251</v>
      </c>
      <c r="N1341" s="32">
        <f>VLOOKUP($C1341,'Four Factors - Home'!$B:$O,13,FALSE)/100</f>
        <v>0.14499999999999999</v>
      </c>
      <c r="O1341" s="32">
        <f>VLOOKUP($C1341,'Four Factors - Home'!$B:$O,14,FALSE)/100</f>
        <v>0.23800000000000002</v>
      </c>
      <c r="P1341" s="21">
        <f>VLOOKUP($C1341,'Advanced - Home'!B:T,18,FALSE)</f>
        <v>102.5</v>
      </c>
      <c r="Q1341" s="21">
        <f>(P1341+'Advanced - Home'!$S$33)/2</f>
        <v>100.63784556720685</v>
      </c>
      <c r="R1341" s="32">
        <f t="shared" ref="R1341" si="13157">AVERAGE(H1341,L1340)</f>
        <v>0.55499999999999994</v>
      </c>
      <c r="S1341" s="32">
        <f t="shared" ref="S1341" si="13158">AVERAGE(I1341,M1340)</f>
        <v>0.27749999999999997</v>
      </c>
      <c r="T1341" s="32">
        <f t="shared" ref="T1341" si="13159">AVERAGE(J1341,N1340)</f>
        <v>0.14850000000000002</v>
      </c>
      <c r="U1341" s="32">
        <f t="shared" ref="U1341" si="13160">AVERAGE(K1341,O1340)</f>
        <v>0.23799999999999999</v>
      </c>
      <c r="V1341" s="21">
        <f>Q1341*Q1340/'Advanced - Road'!$S$33</f>
        <v>102.0439003217278</v>
      </c>
      <c r="W1341" s="21">
        <f t="shared" ref="W1341" si="13161">W1340</f>
        <v>102.04602755558037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116</v>
      </c>
      <c r="Z1341" s="23">
        <f t="shared" ref="Z1341" si="13162">-Z1340</f>
        <v>-12</v>
      </c>
      <c r="AA1341" s="23">
        <f t="shared" ref="AA1341" si="13163">AA1340</f>
        <v>220</v>
      </c>
      <c r="AB1341" s="22"/>
      <c r="AC1341" s="22"/>
      <c r="AD1341" s="22">
        <f t="shared" si="12853"/>
        <v>116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0.495</v>
      </c>
      <c r="I1342" s="31">
        <f>VLOOKUP($C1342,'Four Factors - Road'!$B:$O,8,FALSE)</f>
        <v>0.25600000000000001</v>
      </c>
      <c r="J1342" s="31">
        <f>VLOOKUP($C1342,'Four Factors - Road'!$B:$O,9,FALSE)/100</f>
        <v>0.16500000000000001</v>
      </c>
      <c r="K1342" s="31">
        <f>VLOOKUP($C1342,'Four Factors - Road'!$B:$O,10,FALSE)/100</f>
        <v>0.223</v>
      </c>
      <c r="L1342" s="31">
        <f>VLOOKUP($C1342,'Four Factors - Road'!$B:$O,11,FALSE)/100</f>
        <v>0.52400000000000002</v>
      </c>
      <c r="M1342" s="31">
        <f>VLOOKUP($C1342,'Four Factors - Road'!$B:$O,12,FALSE)</f>
        <v>0.3</v>
      </c>
      <c r="N1342" s="31">
        <f>VLOOKUP($C1342,'Four Factors - Road'!$B:$O,13,FALSE)/100</f>
        <v>0.154</v>
      </c>
      <c r="O1342" s="31">
        <f>VLOOKUP($C1342,'Four Factors - Road'!$B:$O,14,FALSE)/100</f>
        <v>0.25</v>
      </c>
      <c r="P1342" s="17">
        <f>VLOOKUP($C1342,'Advanced - Road'!B:T,18,FALSE)</f>
        <v>101.54</v>
      </c>
      <c r="Q1342" s="17">
        <f>(P1342+'Advanced - Road'!$S$33)/2</f>
        <v>100.15990467111536</v>
      </c>
      <c r="R1342" s="31">
        <f t="shared" ref="R1342" si="13165">AVERAGE(H1342,L1343)</f>
        <v>0.505</v>
      </c>
      <c r="S1342" s="31">
        <f t="shared" ref="S1342" si="13166">AVERAGE(I1342,M1343)</f>
        <v>0.2465</v>
      </c>
      <c r="T1342" s="31">
        <f t="shared" ref="T1342" si="13167">AVERAGE(J1342,N1343)</f>
        <v>0.159</v>
      </c>
      <c r="U1342" s="31">
        <f t="shared" ref="U1342" si="13168">AVERAGE(K1342,O1343)</f>
        <v>0.23249999999999998</v>
      </c>
      <c r="V1342" s="17">
        <f>Q1342*Q1343/'Advanced - Home'!$S$33</f>
        <v>102.03294458383667</v>
      </c>
      <c r="W1342" s="17">
        <f t="shared" ref="W1342" si="13169">AVERAGE(V1342:V1343)</f>
        <v>102.03081766704682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0.54700000000000004</v>
      </c>
      <c r="I1343" s="31">
        <f>VLOOKUP($C1343,'Four Factors - Home'!$B:$O,8,FALSE)</f>
        <v>0.316</v>
      </c>
      <c r="J1343" s="31">
        <f>VLOOKUP($C1343,'Four Factors - Home'!$B:$O,9,FALSE)/100</f>
        <v>0.13500000000000001</v>
      </c>
      <c r="K1343" s="31">
        <f>VLOOKUP($C1343,'Four Factors - Home'!$B:$O,10,FALSE)/100</f>
        <v>0.253</v>
      </c>
      <c r="L1343" s="31">
        <f>VLOOKUP($C1343,'Four Factors - Home'!$B:$O,11,FALSE)/100</f>
        <v>0.51500000000000001</v>
      </c>
      <c r="M1343" s="31">
        <f>VLOOKUP($C1343,'Four Factors - Home'!$B:$O,12,FALSE)</f>
        <v>0.23699999999999999</v>
      </c>
      <c r="N1343" s="31">
        <f>VLOOKUP($C1343,'Four Factors - Home'!$B:$O,13,FALSE)/100</f>
        <v>0.153</v>
      </c>
      <c r="O1343" s="31">
        <f>VLOOKUP($C1343,'Four Factors - Home'!$B:$O,14,FALSE)/100</f>
        <v>0.24199999999999999</v>
      </c>
      <c r="P1343" s="17">
        <f>VLOOKUP($C1343,'Advanced - Home'!B:T,18,FALSE)</f>
        <v>102.47</v>
      </c>
      <c r="Q1343" s="17">
        <f>(P1343+'Advanced - Home'!$S$33)/2</f>
        <v>100.62284556720687</v>
      </c>
      <c r="R1343" s="31">
        <f t="shared" ref="R1343" si="13177">AVERAGE(H1343,L1342)</f>
        <v>0.53550000000000009</v>
      </c>
      <c r="S1343" s="31">
        <f t="shared" ref="S1343" si="13178">AVERAGE(I1343,M1342)</f>
        <v>0.308</v>
      </c>
      <c r="T1343" s="31">
        <f t="shared" ref="T1343" si="13179">AVERAGE(J1343,N1342)</f>
        <v>0.14450000000000002</v>
      </c>
      <c r="U1343" s="31">
        <f t="shared" ref="U1343" si="13180">AVERAGE(K1343,O1342)</f>
        <v>0.2515</v>
      </c>
      <c r="V1343" s="17">
        <f>Q1343*Q1342/'Advanced - Road'!$S$33</f>
        <v>102.02869075025697</v>
      </c>
      <c r="W1343" s="17">
        <f t="shared" ref="W1343" si="13181">W1342</f>
        <v>102.03081766704682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0.495</v>
      </c>
      <c r="I1344" s="32">
        <f>VLOOKUP($C1344,'Four Factors - Road'!$B:$O,8,FALSE)</f>
        <v>0.25600000000000001</v>
      </c>
      <c r="J1344" s="32">
        <f>VLOOKUP($C1344,'Four Factors - Road'!$B:$O,9,FALSE)/100</f>
        <v>0.16500000000000001</v>
      </c>
      <c r="K1344" s="32">
        <f>VLOOKUP($C1344,'Four Factors - Road'!$B:$O,10,FALSE)/100</f>
        <v>0.223</v>
      </c>
      <c r="L1344" s="32">
        <f>VLOOKUP($C1344,'Four Factors - Road'!$B:$O,11,FALSE)/100</f>
        <v>0.52400000000000002</v>
      </c>
      <c r="M1344" s="32">
        <f>VLOOKUP($C1344,'Four Factors - Road'!$B:$O,12,FALSE)</f>
        <v>0.3</v>
      </c>
      <c r="N1344" s="32">
        <f>VLOOKUP($C1344,'Four Factors - Road'!$B:$O,13,FALSE)/100</f>
        <v>0.154</v>
      </c>
      <c r="O1344" s="32">
        <f>VLOOKUP($C1344,'Four Factors - Road'!$B:$O,14,FALSE)/100</f>
        <v>0.25</v>
      </c>
      <c r="P1344" s="21">
        <f>VLOOKUP($C1344,'Advanced - Road'!B:T,18,FALSE)</f>
        <v>101.54</v>
      </c>
      <c r="Q1344" s="21">
        <f>(P1344+'Advanced - Road'!$S$33)/2</f>
        <v>100.15990467111536</v>
      </c>
      <c r="R1344" s="32">
        <f t="shared" ref="R1344" si="13185">AVERAGE(H1344,L1345)</f>
        <v>0.49399999999999999</v>
      </c>
      <c r="S1344" s="32">
        <f t="shared" ref="S1344" si="13186">AVERAGE(I1344,M1345)</f>
        <v>0.26400000000000001</v>
      </c>
      <c r="T1344" s="32">
        <f t="shared" ref="T1344" si="13187">AVERAGE(J1344,N1345)</f>
        <v>0.1555</v>
      </c>
      <c r="U1344" s="32">
        <f t="shared" ref="U1344" si="13188">AVERAGE(K1344,O1345)</f>
        <v>0.23099999999999998</v>
      </c>
      <c r="V1344" s="21">
        <f>Q1344*Q1345/'Advanced - Home'!$S$33</f>
        <v>99.812254566783267</v>
      </c>
      <c r="W1344" s="21">
        <f t="shared" ref="W1344" si="13189">AVERAGE(V1344:V1345)</f>
        <v>99.810173941148719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103</v>
      </c>
      <c r="Z1344" s="23">
        <f t="shared" ref="Z1344" si="13190">Y1345-Y1344</f>
        <v>7</v>
      </c>
      <c r="AA1344" s="23">
        <f t="shared" ref="AA1344" si="13191">Y1344+Y1345</f>
        <v>213</v>
      </c>
      <c r="AB1344" s="22">
        <f t="shared" ref="AB1344" si="13192">D1344-Z1344</f>
        <v>-7</v>
      </c>
      <c r="AC1344" s="22">
        <f t="shared" ref="AC1344" si="13193">AA1344-E1344</f>
        <v>213</v>
      </c>
      <c r="AD1344" s="22">
        <f t="shared" si="12853"/>
        <v>103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0.52500000000000002</v>
      </c>
      <c r="I1345" s="32">
        <f>VLOOKUP($C1345,'Four Factors - Home'!$B:$O,8,FALSE)</f>
        <v>0.251</v>
      </c>
      <c r="J1345" s="32">
        <f>VLOOKUP($C1345,'Four Factors - Home'!$B:$O,9,FALSE)/100</f>
        <v>0.129</v>
      </c>
      <c r="K1345" s="32">
        <f>VLOOKUP($C1345,'Four Factors - Home'!$B:$O,10,FALSE)/100</f>
        <v>0.19699999999999998</v>
      </c>
      <c r="L1345" s="32">
        <f>VLOOKUP($C1345,'Four Factors - Home'!$B:$O,11,FALSE)/100</f>
        <v>0.49299999999999999</v>
      </c>
      <c r="M1345" s="32">
        <f>VLOOKUP($C1345,'Four Factors - Home'!$B:$O,12,FALSE)</f>
        <v>0.27200000000000002</v>
      </c>
      <c r="N1345" s="32">
        <f>VLOOKUP($C1345,'Four Factors - Home'!$B:$O,13,FALSE)/100</f>
        <v>0.14599999999999999</v>
      </c>
      <c r="O1345" s="32">
        <f>VLOOKUP($C1345,'Four Factors - Home'!$B:$O,14,FALSE)/100</f>
        <v>0.23899999999999999</v>
      </c>
      <c r="P1345" s="21">
        <f>VLOOKUP($C1345,'Advanced - Home'!B:T,18,FALSE)</f>
        <v>98.09</v>
      </c>
      <c r="Q1345" s="21">
        <f>(P1345+'Advanced - Home'!$S$33)/2</f>
        <v>98.432845567206869</v>
      </c>
      <c r="R1345" s="32">
        <f t="shared" ref="R1345" si="13197">AVERAGE(H1345,L1344)</f>
        <v>0.52449999999999997</v>
      </c>
      <c r="S1345" s="32">
        <f t="shared" ref="S1345" si="13198">AVERAGE(I1345,M1344)</f>
        <v>0.27549999999999997</v>
      </c>
      <c r="T1345" s="32">
        <f t="shared" ref="T1345" si="13199">AVERAGE(J1345,N1344)</f>
        <v>0.14150000000000001</v>
      </c>
      <c r="U1345" s="32">
        <f t="shared" ref="U1345" si="13200">AVERAGE(K1345,O1344)</f>
        <v>0.22349999999999998</v>
      </c>
      <c r="V1345" s="21">
        <f>Q1345*Q1344/'Advanced - Road'!$S$33</f>
        <v>99.808093315514157</v>
      </c>
      <c r="W1345" s="21">
        <f t="shared" ref="W1345" si="13201">W1344</f>
        <v>99.810173941148719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-7</v>
      </c>
      <c r="AA1345" s="23">
        <f t="shared" ref="AA1345" si="13203">AA1344</f>
        <v>213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0.495</v>
      </c>
      <c r="I1346" s="31">
        <f>VLOOKUP($C1346,'Four Factors - Road'!$B:$O,8,FALSE)</f>
        <v>0.25600000000000001</v>
      </c>
      <c r="J1346" s="31">
        <f>VLOOKUP($C1346,'Four Factors - Road'!$B:$O,9,FALSE)/100</f>
        <v>0.16500000000000001</v>
      </c>
      <c r="K1346" s="31">
        <f>VLOOKUP($C1346,'Four Factors - Road'!$B:$O,10,FALSE)/100</f>
        <v>0.223</v>
      </c>
      <c r="L1346" s="31">
        <f>VLOOKUP($C1346,'Four Factors - Road'!$B:$O,11,FALSE)/100</f>
        <v>0.52400000000000002</v>
      </c>
      <c r="M1346" s="31">
        <f>VLOOKUP($C1346,'Four Factors - Road'!$B:$O,12,FALSE)</f>
        <v>0.3</v>
      </c>
      <c r="N1346" s="31">
        <f>VLOOKUP($C1346,'Four Factors - Road'!$B:$O,13,FALSE)/100</f>
        <v>0.154</v>
      </c>
      <c r="O1346" s="31">
        <f>VLOOKUP($C1346,'Four Factors - Road'!$B:$O,14,FALSE)/100</f>
        <v>0.25</v>
      </c>
      <c r="P1346" s="17">
        <f>VLOOKUP($C1346,'Advanced - Road'!B:T,18,FALSE)</f>
        <v>101.54</v>
      </c>
      <c r="Q1346" s="17">
        <f>(P1346+'Advanced - Road'!$S$33)/2</f>
        <v>100.15990467111536</v>
      </c>
      <c r="R1346" s="31">
        <f t="shared" ref="R1346" si="13205">AVERAGE(H1346,L1347)</f>
        <v>0.49099999999999999</v>
      </c>
      <c r="S1346" s="31">
        <f t="shared" ref="S1346" si="13206">AVERAGE(I1346,M1347)</f>
        <v>0.26650000000000001</v>
      </c>
      <c r="T1346" s="31">
        <f t="shared" ref="T1346" si="13207">AVERAGE(J1346,N1347)</f>
        <v>0.156</v>
      </c>
      <c r="U1346" s="31">
        <f t="shared" ref="U1346" si="13208">AVERAGE(K1346,O1347)</f>
        <v>0.22899999999999998</v>
      </c>
      <c r="V1346" s="17">
        <f>Q1346*Q1347/'Advanced - Home'!$S$33</f>
        <v>99.954216485681641</v>
      </c>
      <c r="W1346" s="17">
        <f t="shared" ref="W1346" si="13209">AVERAGE(V1346:V1347)</f>
        <v>99.952132900795149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0.31</v>
      </c>
      <c r="J1347" s="31">
        <f>VLOOKUP($C1347,'Four Factors - Home'!$B:$O,9,FALSE)/100</f>
        <v>0.13600000000000001</v>
      </c>
      <c r="K1347" s="31">
        <f>VLOOKUP($C1347,'Four Factors - Home'!$B:$O,10,FALSE)/100</f>
        <v>0.21600000000000003</v>
      </c>
      <c r="L1347" s="31">
        <f>VLOOKUP($C1347,'Four Factors - Home'!$B:$O,11,FALSE)/100</f>
        <v>0.48700000000000004</v>
      </c>
      <c r="M1347" s="31">
        <f>VLOOKUP($C1347,'Four Factors - Home'!$B:$O,12,FALSE)</f>
        <v>0.27700000000000002</v>
      </c>
      <c r="N1347" s="31">
        <f>VLOOKUP($C1347,'Four Factors - Home'!$B:$O,13,FALSE)/100</f>
        <v>0.14699999999999999</v>
      </c>
      <c r="O1347" s="31">
        <f>VLOOKUP($C1347,'Four Factors - Home'!$B:$O,14,FALSE)/100</f>
        <v>0.23499999999999999</v>
      </c>
      <c r="P1347" s="17">
        <f>VLOOKUP($C1347,'Advanced - Home'!B:T,18,FALSE)</f>
        <v>98.37</v>
      </c>
      <c r="Q1347" s="17">
        <f>(P1347+'Advanced - Home'!$S$33)/2</f>
        <v>98.572845567206855</v>
      </c>
      <c r="R1347" s="31">
        <f t="shared" ref="R1347" si="13217">AVERAGE(H1347,L1346)</f>
        <v>0.53200000000000003</v>
      </c>
      <c r="S1347" s="31">
        <f t="shared" ref="S1347" si="13218">AVERAGE(I1347,M1346)</f>
        <v>0.30499999999999999</v>
      </c>
      <c r="T1347" s="31">
        <f t="shared" ref="T1347" si="13219">AVERAGE(J1347,N1346)</f>
        <v>0.14500000000000002</v>
      </c>
      <c r="U1347" s="31">
        <f t="shared" ref="U1347" si="13220">AVERAGE(K1347,O1346)</f>
        <v>0.23300000000000001</v>
      </c>
      <c r="V1347" s="17">
        <f>Q1347*Q1346/'Advanced - Road'!$S$33</f>
        <v>99.950049315908657</v>
      </c>
      <c r="W1347" s="17">
        <f t="shared" ref="W1347" si="13221">W1346</f>
        <v>99.952132900795149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0.495</v>
      </c>
      <c r="I1348" s="32">
        <f>VLOOKUP($C1348,'Four Factors - Road'!$B:$O,8,FALSE)</f>
        <v>0.25600000000000001</v>
      </c>
      <c r="J1348" s="32">
        <f>VLOOKUP($C1348,'Four Factors - Road'!$B:$O,9,FALSE)/100</f>
        <v>0.16500000000000001</v>
      </c>
      <c r="K1348" s="32">
        <f>VLOOKUP($C1348,'Four Factors - Road'!$B:$O,10,FALSE)/100</f>
        <v>0.223</v>
      </c>
      <c r="L1348" s="32">
        <f>VLOOKUP($C1348,'Four Factors - Road'!$B:$O,11,FALSE)/100</f>
        <v>0.52400000000000002</v>
      </c>
      <c r="M1348" s="32">
        <f>VLOOKUP($C1348,'Four Factors - Road'!$B:$O,12,FALSE)</f>
        <v>0.3</v>
      </c>
      <c r="N1348" s="32">
        <f>VLOOKUP($C1348,'Four Factors - Road'!$B:$O,13,FALSE)/100</f>
        <v>0.154</v>
      </c>
      <c r="O1348" s="32">
        <f>VLOOKUP($C1348,'Four Factors - Road'!$B:$O,14,FALSE)/100</f>
        <v>0.25</v>
      </c>
      <c r="P1348" s="21">
        <f>VLOOKUP($C1348,'Advanced - Road'!B:T,18,FALSE)</f>
        <v>101.54</v>
      </c>
      <c r="Q1348" s="21">
        <f>(P1348+'Advanced - Road'!$S$33)/2</f>
        <v>100.15990467111536</v>
      </c>
      <c r="R1348" s="32">
        <f t="shared" ref="R1348" si="13225">AVERAGE(H1348,L1349)</f>
        <v>0.51500000000000001</v>
      </c>
      <c r="S1348" s="32">
        <f t="shared" ref="S1348" si="13226">AVERAGE(I1348,M1349)</f>
        <v>0.26650000000000001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0.22749999999999998</v>
      </c>
      <c r="V1348" s="21">
        <f>Q1348*Q1349/'Advanced - Home'!$S$33</f>
        <v>100.98851046622707</v>
      </c>
      <c r="W1348" s="21">
        <f t="shared" ref="W1348" si="13229">AVERAGE(V1348:V1349)</f>
        <v>100.98640532107646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108</v>
      </c>
      <c r="Z1348" s="23">
        <f t="shared" ref="Z1348" si="13230">Y1349-Y1348</f>
        <v>3</v>
      </c>
      <c r="AA1348" s="23">
        <f t="shared" ref="AA1348" si="13231">Y1348+Y1349</f>
        <v>219</v>
      </c>
      <c r="AB1348" s="22">
        <f t="shared" ref="AB1348" si="13232">D1348-Z1348</f>
        <v>-3</v>
      </c>
      <c r="AC1348" s="22">
        <f t="shared" ref="AC1348" si="13233">AA1348-E1348</f>
        <v>219</v>
      </c>
      <c r="AD1348" s="22">
        <f t="shared" si="12853"/>
        <v>108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0.51800000000000002</v>
      </c>
      <c r="I1349" s="32">
        <f>VLOOKUP($C1349,'Four Factors - Home'!$B:$O,8,FALSE)</f>
        <v>0.26300000000000001</v>
      </c>
      <c r="J1349" s="32">
        <f>VLOOKUP($C1349,'Four Factors - Home'!$B:$O,9,FALSE)/100</f>
        <v>0.14499999999999999</v>
      </c>
      <c r="K1349" s="32">
        <f>VLOOKUP($C1349,'Four Factors - Home'!$B:$O,10,FALSE)/100</f>
        <v>0.26100000000000001</v>
      </c>
      <c r="L1349" s="32">
        <f>VLOOKUP($C1349,'Four Factors - Home'!$B:$O,11,FALSE)/100</f>
        <v>0.53500000000000003</v>
      </c>
      <c r="M1349" s="32">
        <f>VLOOKUP($C1349,'Four Factors - Home'!$B:$O,12,FALSE)</f>
        <v>0.27700000000000002</v>
      </c>
      <c r="N1349" s="32">
        <f>VLOOKUP($C1349,'Four Factors - Home'!$B:$O,13,FALSE)/100</f>
        <v>0.14300000000000002</v>
      </c>
      <c r="O1349" s="32">
        <f>VLOOKUP($C1349,'Four Factors - Home'!$B:$O,14,FALSE)/100</f>
        <v>0.23199999999999998</v>
      </c>
      <c r="P1349" s="21">
        <f>VLOOKUP($C1349,'Advanced - Home'!B:T,18,FALSE)</f>
        <v>100.41</v>
      </c>
      <c r="Q1349" s="21">
        <f>(P1349+'Advanced - Home'!$S$33)/2</f>
        <v>99.592845567206865</v>
      </c>
      <c r="R1349" s="32">
        <f t="shared" ref="R1349" si="13237">AVERAGE(H1349,L1348)</f>
        <v>0.52100000000000002</v>
      </c>
      <c r="S1349" s="32">
        <f t="shared" ref="S1349" si="13238">AVERAGE(I1349,M1348)</f>
        <v>0.28149999999999997</v>
      </c>
      <c r="T1349" s="32">
        <f t="shared" ref="T1349" si="13239">AVERAGE(J1349,N1348)</f>
        <v>0.14949999999999999</v>
      </c>
      <c r="U1349" s="32">
        <f t="shared" ref="U1349" si="13240">AVERAGE(K1349,O1348)</f>
        <v>0.2555</v>
      </c>
      <c r="V1349" s="21">
        <f>Q1349*Q1348/'Advanced - Road'!$S$33</f>
        <v>100.98430017592587</v>
      </c>
      <c r="W1349" s="21">
        <f t="shared" ref="W1349" si="13241">W1348</f>
        <v>100.98640532107646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-3</v>
      </c>
      <c r="AA1349" s="23">
        <f t="shared" ref="AA1349" si="13243">AA1348</f>
        <v>219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0.495</v>
      </c>
      <c r="I1350" s="31">
        <f>VLOOKUP($C1350,'Four Factors - Road'!$B:$O,8,FALSE)</f>
        <v>0.25600000000000001</v>
      </c>
      <c r="J1350" s="31">
        <f>VLOOKUP($C1350,'Four Factors - Road'!$B:$O,9,FALSE)/100</f>
        <v>0.16500000000000001</v>
      </c>
      <c r="K1350" s="31">
        <f>VLOOKUP($C1350,'Four Factors - Road'!$B:$O,10,FALSE)/100</f>
        <v>0.223</v>
      </c>
      <c r="L1350" s="31">
        <f>VLOOKUP($C1350,'Four Factors - Road'!$B:$O,11,FALSE)/100</f>
        <v>0.52400000000000002</v>
      </c>
      <c r="M1350" s="31">
        <f>VLOOKUP($C1350,'Four Factors - Road'!$B:$O,12,FALSE)</f>
        <v>0.3</v>
      </c>
      <c r="N1350" s="31">
        <f>VLOOKUP($C1350,'Four Factors - Road'!$B:$O,13,FALSE)/100</f>
        <v>0.154</v>
      </c>
      <c r="O1350" s="31">
        <f>VLOOKUP($C1350,'Four Factors - Road'!$B:$O,14,FALSE)/100</f>
        <v>0.25</v>
      </c>
      <c r="P1350" s="17">
        <f>VLOOKUP($C1350,'Advanced - Road'!B:T,18,FALSE)</f>
        <v>101.54</v>
      </c>
      <c r="Q1350" s="17">
        <f>(P1350+'Advanced - Road'!$S$33)/2</f>
        <v>100.15990467111536</v>
      </c>
      <c r="R1350" s="31">
        <f t="shared" ref="R1350" si="13245">AVERAGE(H1350,L1351)</f>
        <v>0.49299999999999999</v>
      </c>
      <c r="S1350" s="31">
        <f t="shared" ref="S1350" si="13246">AVERAGE(I1350,M1351)</f>
        <v>0.30499999999999999</v>
      </c>
      <c r="T1350" s="31">
        <f t="shared" ref="T1350" si="13247">AVERAGE(J1350,N1351)</f>
        <v>0.1595</v>
      </c>
      <c r="U1350" s="31">
        <f t="shared" ref="U1350" si="13248">AVERAGE(K1350,O1351)</f>
        <v>0.2175</v>
      </c>
      <c r="V1350" s="17">
        <f>Q1350*Q1351/'Advanced - Home'!$S$33</f>
        <v>98.625858530275266</v>
      </c>
      <c r="W1350" s="17">
        <f t="shared" ref="W1350" si="13249">AVERAGE(V1350:V1351)</f>
        <v>98.623802635531888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0.47299999999999998</v>
      </c>
      <c r="I1351" s="31">
        <f>VLOOKUP($C1351,'Four Factors - Home'!$B:$O,8,FALSE)</f>
        <v>0.30299999999999999</v>
      </c>
      <c r="J1351" s="31">
        <f>VLOOKUP($C1351,'Four Factors - Home'!$B:$O,9,FALSE)/100</f>
        <v>0.14000000000000001</v>
      </c>
      <c r="K1351" s="31">
        <f>VLOOKUP($C1351,'Four Factors - Home'!$B:$O,10,FALSE)/100</f>
        <v>0.26500000000000001</v>
      </c>
      <c r="L1351" s="31">
        <f>VLOOKUP($C1351,'Four Factors - Home'!$B:$O,11,FALSE)/100</f>
        <v>0.49099999999999999</v>
      </c>
      <c r="M1351" s="31">
        <f>VLOOKUP($C1351,'Four Factors - Home'!$B:$O,12,FALSE)</f>
        <v>0.35399999999999998</v>
      </c>
      <c r="N1351" s="31">
        <f>VLOOKUP($C1351,'Four Factors - Home'!$B:$O,13,FALSE)/100</f>
        <v>0.154</v>
      </c>
      <c r="O1351" s="31">
        <f>VLOOKUP($C1351,'Four Factors - Home'!$B:$O,14,FALSE)/100</f>
        <v>0.21199999999999999</v>
      </c>
      <c r="P1351" s="17">
        <f>VLOOKUP($C1351,'Advanced - Home'!B:T,18,FALSE)</f>
        <v>95.75</v>
      </c>
      <c r="Q1351" s="17">
        <f>(P1351+'Advanced - Home'!$S$33)/2</f>
        <v>97.262845567206853</v>
      </c>
      <c r="R1351" s="31">
        <f t="shared" ref="R1351" si="13257">AVERAGE(H1351,L1350)</f>
        <v>0.4985</v>
      </c>
      <c r="S1351" s="31">
        <f t="shared" ref="S1351" si="13258">AVERAGE(I1351,M1350)</f>
        <v>0.30149999999999999</v>
      </c>
      <c r="T1351" s="31">
        <f t="shared" ref="T1351" si="13259">AVERAGE(J1351,N1350)</f>
        <v>0.14700000000000002</v>
      </c>
      <c r="U1351" s="31">
        <f t="shared" ref="U1351" si="13260">AVERAGE(K1351,O1350)</f>
        <v>0.25750000000000001</v>
      </c>
      <c r="V1351" s="17">
        <f>Q1351*Q1350/'Advanced - Road'!$S$33</f>
        <v>98.621746740788524</v>
      </c>
      <c r="W1351" s="17">
        <f t="shared" ref="W1351" si="13261">W1350</f>
        <v>98.623802635531888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0.495</v>
      </c>
      <c r="I1352" s="32">
        <f>VLOOKUP($C1352,'Four Factors - Road'!$B:$O,8,FALSE)</f>
        <v>0.25600000000000001</v>
      </c>
      <c r="J1352" s="32">
        <f>VLOOKUP($C1352,'Four Factors - Road'!$B:$O,9,FALSE)/100</f>
        <v>0.16500000000000001</v>
      </c>
      <c r="K1352" s="32">
        <f>VLOOKUP($C1352,'Four Factors - Road'!$B:$O,10,FALSE)/100</f>
        <v>0.223</v>
      </c>
      <c r="L1352" s="32">
        <f>VLOOKUP($C1352,'Four Factors - Road'!$B:$O,11,FALSE)/100</f>
        <v>0.52400000000000002</v>
      </c>
      <c r="M1352" s="32">
        <f>VLOOKUP($C1352,'Four Factors - Road'!$B:$O,12,FALSE)</f>
        <v>0.3</v>
      </c>
      <c r="N1352" s="32">
        <f>VLOOKUP($C1352,'Four Factors - Road'!$B:$O,13,FALSE)/100</f>
        <v>0.154</v>
      </c>
      <c r="O1352" s="32">
        <f>VLOOKUP($C1352,'Four Factors - Road'!$B:$O,14,FALSE)/100</f>
        <v>0.25</v>
      </c>
      <c r="P1352" s="21">
        <f>VLOOKUP($C1352,'Advanced - Road'!B:T,18,FALSE)</f>
        <v>101.54</v>
      </c>
      <c r="Q1352" s="21">
        <f>(P1352+'Advanced - Road'!$S$33)/2</f>
        <v>100.15990467111536</v>
      </c>
      <c r="R1352" s="32">
        <f t="shared" ref="R1352" si="13265">AVERAGE(H1352,L1353)</f>
        <v>0.49299999999999999</v>
      </c>
      <c r="S1352" s="32">
        <f t="shared" ref="S1352" si="13266">AVERAGE(I1352,M1353)</f>
        <v>0.26050000000000001</v>
      </c>
      <c r="T1352" s="32">
        <f t="shared" ref="T1352" si="13267">AVERAGE(J1352,N1353)</f>
        <v>0.14950000000000002</v>
      </c>
      <c r="U1352" s="32">
        <f t="shared" ref="U1352" si="13268">AVERAGE(K1352,O1353)</f>
        <v>0.22450000000000001</v>
      </c>
      <c r="V1352" s="21">
        <f>Q1352*Q1353/'Advanced - Home'!$S$33</f>
        <v>99.756483812930327</v>
      </c>
      <c r="W1352" s="21">
        <f t="shared" ref="W1352" si="13269">AVERAGE(V1352:V1353)</f>
        <v>99.75440434985903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104</v>
      </c>
      <c r="Z1352" s="23">
        <f t="shared" ref="Z1352" si="13270">Y1353-Y1352</f>
        <v>7</v>
      </c>
      <c r="AA1352" s="23">
        <f t="shared" ref="AA1352" si="13271">Y1352+Y1353</f>
        <v>215</v>
      </c>
      <c r="AB1352" s="22">
        <f t="shared" ref="AB1352" si="13272">D1352-Z1352</f>
        <v>-7</v>
      </c>
      <c r="AC1352" s="22">
        <f t="shared" ref="AC1352" si="13273">AA1352-E1352</f>
        <v>215</v>
      </c>
      <c r="AD1352" s="22">
        <f t="shared" si="12853"/>
        <v>104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0.53700000000000003</v>
      </c>
      <c r="I1353" s="32">
        <f>VLOOKUP($C1353,'Four Factors - Home'!$B:$O,8,FALSE)</f>
        <v>0.27100000000000002</v>
      </c>
      <c r="J1353" s="32">
        <f>VLOOKUP($C1353,'Four Factors - Home'!$B:$O,9,FALSE)/100</f>
        <v>0.13800000000000001</v>
      </c>
      <c r="K1353" s="32">
        <f>VLOOKUP($C1353,'Four Factors - Home'!$B:$O,10,FALSE)/100</f>
        <v>0.22699999999999998</v>
      </c>
      <c r="L1353" s="32">
        <f>VLOOKUP($C1353,'Four Factors - Home'!$B:$O,11,FALSE)/100</f>
        <v>0.49099999999999999</v>
      </c>
      <c r="M1353" s="32">
        <f>VLOOKUP($C1353,'Four Factors - Home'!$B:$O,12,FALSE)</f>
        <v>0.26500000000000001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0.22600000000000001</v>
      </c>
      <c r="P1353" s="21">
        <f>VLOOKUP($C1353,'Advanced - Home'!B:T,18,FALSE)</f>
        <v>97.98</v>
      </c>
      <c r="Q1353" s="21">
        <f>(P1353+'Advanced - Home'!$S$33)/2</f>
        <v>98.377845567206862</v>
      </c>
      <c r="R1353" s="32">
        <f t="shared" ref="R1353" si="13277">AVERAGE(H1353,L1352)</f>
        <v>0.53049999999999997</v>
      </c>
      <c r="S1353" s="32">
        <f t="shared" ref="S1353" si="13278">AVERAGE(I1353,M1352)</f>
        <v>0.28549999999999998</v>
      </c>
      <c r="T1353" s="32">
        <f t="shared" ref="T1353" si="13279">AVERAGE(J1353,N1352)</f>
        <v>0.14600000000000002</v>
      </c>
      <c r="U1353" s="32">
        <f t="shared" ref="U1353" si="13280">AVERAGE(K1353,O1352)</f>
        <v>0.23849999999999999</v>
      </c>
      <c r="V1353" s="21">
        <f>Q1353*Q1352/'Advanced - Road'!$S$33</f>
        <v>99.752324886787733</v>
      </c>
      <c r="W1353" s="21">
        <f t="shared" ref="W1353" si="13281">W1352</f>
        <v>99.75440434985903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-7</v>
      </c>
      <c r="AA1353" s="23">
        <f t="shared" ref="AA1353" si="13283">AA1352</f>
        <v>215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0.495</v>
      </c>
      <c r="I1354" s="31">
        <f>VLOOKUP($C1354,'Four Factors - Road'!$B:$O,8,FALSE)</f>
        <v>0.25600000000000001</v>
      </c>
      <c r="J1354" s="31">
        <f>VLOOKUP($C1354,'Four Factors - Road'!$B:$O,9,FALSE)/100</f>
        <v>0.16500000000000001</v>
      </c>
      <c r="K1354" s="31">
        <f>VLOOKUP($C1354,'Four Factors - Road'!$B:$O,10,FALSE)/100</f>
        <v>0.223</v>
      </c>
      <c r="L1354" s="31">
        <f>VLOOKUP($C1354,'Four Factors - Road'!$B:$O,11,FALSE)/100</f>
        <v>0.52400000000000002</v>
      </c>
      <c r="M1354" s="31">
        <f>VLOOKUP($C1354,'Four Factors - Road'!$B:$O,12,FALSE)</f>
        <v>0.3</v>
      </c>
      <c r="N1354" s="31">
        <f>VLOOKUP($C1354,'Four Factors - Road'!$B:$O,13,FALSE)/100</f>
        <v>0.154</v>
      </c>
      <c r="O1354" s="31">
        <f>VLOOKUP($C1354,'Four Factors - Road'!$B:$O,14,FALSE)/100</f>
        <v>0.25</v>
      </c>
      <c r="P1354" s="17">
        <f>VLOOKUP($C1354,'Advanced - Road'!B:T,18,FALSE)</f>
        <v>101.54</v>
      </c>
      <c r="Q1354" s="17">
        <f>(P1354+'Advanced - Road'!$S$33)/2</f>
        <v>100.15990467111536</v>
      </c>
      <c r="R1354" s="31">
        <f t="shared" ref="R1354" si="13285">AVERAGE(H1354,L1355)</f>
        <v>0.50800000000000001</v>
      </c>
      <c r="S1354" s="31">
        <f t="shared" ref="S1354" si="13286">AVERAGE(I1354,M1355)</f>
        <v>0.27649999999999997</v>
      </c>
      <c r="T1354" s="31">
        <f t="shared" ref="T1354" si="13287">AVERAGE(J1354,N1355)</f>
        <v>0.16400000000000001</v>
      </c>
      <c r="U1354" s="31">
        <f t="shared" ref="U1354" si="13288">AVERAGE(K1354,O1355)</f>
        <v>0.22849999999999998</v>
      </c>
      <c r="V1354" s="17">
        <f>Q1354*Q1355/'Advanced - Home'!$S$33</f>
        <v>99.751413744398249</v>
      </c>
      <c r="W1354" s="17">
        <f t="shared" ref="W1354" si="13289">AVERAGE(V1354:V1355)</f>
        <v>99.749334387014528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0.53400000000000003</v>
      </c>
      <c r="I1355" s="31">
        <f>VLOOKUP($C1355,'Four Factors - Home'!$B:$O,8,FALSE)</f>
        <v>0.30099999999999999</v>
      </c>
      <c r="J1355" s="31">
        <f>VLOOKUP($C1355,'Four Factors - Home'!$B:$O,9,FALSE)/100</f>
        <v>0.14199999999999999</v>
      </c>
      <c r="K1355" s="31">
        <f>VLOOKUP($C1355,'Four Factors - Home'!$B:$O,10,FALSE)/100</f>
        <v>0.214</v>
      </c>
      <c r="L1355" s="31">
        <f>VLOOKUP($C1355,'Four Factors - Home'!$B:$O,11,FALSE)/100</f>
        <v>0.52100000000000002</v>
      </c>
      <c r="M1355" s="31">
        <f>VLOOKUP($C1355,'Four Factors - Home'!$B:$O,12,FALSE)</f>
        <v>0.29699999999999999</v>
      </c>
      <c r="N1355" s="31">
        <f>VLOOKUP($C1355,'Four Factors - Home'!$B:$O,13,FALSE)/100</f>
        <v>0.16300000000000001</v>
      </c>
      <c r="O1355" s="31">
        <f>VLOOKUP($C1355,'Four Factors - Home'!$B:$O,14,FALSE)/100</f>
        <v>0.23399999999999999</v>
      </c>
      <c r="P1355" s="17">
        <f>VLOOKUP($C1355,'Advanced - Home'!B:T,18,FALSE)</f>
        <v>97.97</v>
      </c>
      <c r="Q1355" s="17">
        <f>(P1355+'Advanced - Home'!$S$33)/2</f>
        <v>98.372845567206866</v>
      </c>
      <c r="R1355" s="31">
        <f t="shared" ref="R1355" si="13297">AVERAGE(H1355,L1354)</f>
        <v>0.52900000000000003</v>
      </c>
      <c r="S1355" s="31">
        <f t="shared" ref="S1355" si="13298">AVERAGE(I1355,M1354)</f>
        <v>0.30049999999999999</v>
      </c>
      <c r="T1355" s="31">
        <f t="shared" ref="T1355" si="13299">AVERAGE(J1355,N1354)</f>
        <v>0.14799999999999999</v>
      </c>
      <c r="U1355" s="31">
        <f t="shared" ref="U1355" si="13300">AVERAGE(K1355,O1354)</f>
        <v>0.23199999999999998</v>
      </c>
      <c r="V1355" s="17">
        <f>Q1355*Q1354/'Advanced - Road'!$S$33</f>
        <v>99.747255029630793</v>
      </c>
      <c r="W1355" s="17">
        <f t="shared" ref="W1355" si="13301">W1354</f>
        <v>99.749334387014528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0.495</v>
      </c>
      <c r="I1356" s="32">
        <f>VLOOKUP($C1356,'Four Factors - Road'!$B:$O,8,FALSE)</f>
        <v>0.25600000000000001</v>
      </c>
      <c r="J1356" s="32">
        <f>VLOOKUP($C1356,'Four Factors - Road'!$B:$O,9,FALSE)/100</f>
        <v>0.16500000000000001</v>
      </c>
      <c r="K1356" s="32">
        <f>VLOOKUP($C1356,'Four Factors - Road'!$B:$O,10,FALSE)/100</f>
        <v>0.223</v>
      </c>
      <c r="L1356" s="32">
        <f>VLOOKUP($C1356,'Four Factors - Road'!$B:$O,11,FALSE)/100</f>
        <v>0.52400000000000002</v>
      </c>
      <c r="M1356" s="32">
        <f>VLOOKUP($C1356,'Four Factors - Road'!$B:$O,12,FALSE)</f>
        <v>0.3</v>
      </c>
      <c r="N1356" s="32">
        <f>VLOOKUP($C1356,'Four Factors - Road'!$B:$O,13,FALSE)/100</f>
        <v>0.154</v>
      </c>
      <c r="O1356" s="32">
        <f>VLOOKUP($C1356,'Four Factors - Road'!$B:$O,14,FALSE)/100</f>
        <v>0.25</v>
      </c>
      <c r="P1356" s="21">
        <f>VLOOKUP($C1356,'Advanced - Road'!B:T,18,FALSE)</f>
        <v>101.54</v>
      </c>
      <c r="Q1356" s="21">
        <f>(P1356+'Advanced - Road'!$S$33)/2</f>
        <v>100.15990467111536</v>
      </c>
      <c r="R1356" s="32">
        <f t="shared" ref="R1356" si="13305">AVERAGE(H1356,L1357)</f>
        <v>0.51049999999999995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</v>
      </c>
      <c r="V1356" s="21">
        <f>Q1356*Q1357/'Advanced - Home'!$S$33</f>
        <v>99.163285794676341</v>
      </c>
      <c r="W1356" s="21">
        <f t="shared" ref="W1356" si="13309">AVERAGE(V1356:V1357)</f>
        <v>99.161218697050629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0.29299999999999998</v>
      </c>
      <c r="J1357" s="32">
        <f>VLOOKUP($C1357,'Four Factors - Home'!$B:$O,9,FALSE)/100</f>
        <v>0.14899999999999999</v>
      </c>
      <c r="K1357" s="32">
        <f>VLOOKUP($C1357,'Four Factors - Home'!$B:$O,10,FALSE)/100</f>
        <v>0.27100000000000002</v>
      </c>
      <c r="L1357" s="32">
        <f>VLOOKUP($C1357,'Four Factors - Home'!$B:$O,11,FALSE)/100</f>
        <v>0.52600000000000002</v>
      </c>
      <c r="M1357" s="32">
        <f>VLOOKUP($C1357,'Four Factors - Home'!$B:$O,12,FALSE)</f>
        <v>0.27200000000000002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96.81</v>
      </c>
      <c r="Q1357" s="21">
        <f>(P1357+'Advanced - Home'!$S$33)/2</f>
        <v>97.792845567206854</v>
      </c>
      <c r="R1357" s="32">
        <f t="shared" ref="R1357" si="13317">AVERAGE(H1357,L1356)</f>
        <v>0.52400000000000002</v>
      </c>
      <c r="S1357" s="32">
        <f t="shared" ref="S1357" si="13318">AVERAGE(I1357,M1356)</f>
        <v>0.29649999999999999</v>
      </c>
      <c r="T1357" s="32">
        <f t="shared" ref="T1357" si="13319">AVERAGE(J1357,N1356)</f>
        <v>0.1515</v>
      </c>
      <c r="U1357" s="32">
        <f t="shared" ref="U1357" si="13320">AVERAGE(K1357,O1356)</f>
        <v>0.26050000000000001</v>
      </c>
      <c r="V1357" s="21">
        <f>Q1357*Q1356/'Advanced - Road'!$S$33</f>
        <v>99.159151599424931</v>
      </c>
      <c r="W1357" s="21">
        <f t="shared" ref="W1357" si="13321">W1356</f>
        <v>99.161218697050629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0.495</v>
      </c>
      <c r="I1358" s="31">
        <f>VLOOKUP($C1358,'Four Factors - Road'!$B:$O,8,FALSE)</f>
        <v>0.25600000000000001</v>
      </c>
      <c r="J1358" s="31">
        <f>VLOOKUP($C1358,'Four Factors - Road'!$B:$O,9,FALSE)/100</f>
        <v>0.16500000000000001</v>
      </c>
      <c r="K1358" s="31">
        <f>VLOOKUP($C1358,'Four Factors - Road'!$B:$O,10,FALSE)/100</f>
        <v>0.223</v>
      </c>
      <c r="L1358" s="31">
        <f>VLOOKUP($C1358,'Four Factors - Road'!$B:$O,11,FALSE)/100</f>
        <v>0.52400000000000002</v>
      </c>
      <c r="M1358" s="31">
        <f>VLOOKUP($C1358,'Four Factors - Road'!$B:$O,12,FALSE)</f>
        <v>0.3</v>
      </c>
      <c r="N1358" s="31">
        <f>VLOOKUP($C1358,'Four Factors - Road'!$B:$O,13,FALSE)/100</f>
        <v>0.154</v>
      </c>
      <c r="O1358" s="31">
        <f>VLOOKUP($C1358,'Four Factors - Road'!$B:$O,14,FALSE)/100</f>
        <v>0.25</v>
      </c>
      <c r="P1358" s="17">
        <f>VLOOKUP($C1358,'Advanced - Road'!B:T,18,FALSE)</f>
        <v>101.54</v>
      </c>
      <c r="Q1358" s="17">
        <f>(P1358+'Advanced - Road'!$S$33)/2</f>
        <v>100.15990467111536</v>
      </c>
      <c r="R1358" s="31">
        <f t="shared" ref="R1358" si="13325">AVERAGE(H1358,L1359)</f>
        <v>0.4985</v>
      </c>
      <c r="S1358" s="31">
        <f t="shared" ref="S1358" si="13326">AVERAGE(I1358,M1359)</f>
        <v>0.251</v>
      </c>
      <c r="T1358" s="31">
        <f t="shared" ref="T1358" si="13327">AVERAGE(J1358,N1359)</f>
        <v>0.14900000000000002</v>
      </c>
      <c r="U1358" s="31">
        <f t="shared" ref="U1358" si="13328">AVERAGE(K1358,O1359)</f>
        <v>0.2225</v>
      </c>
      <c r="V1358" s="17">
        <f>Q1358*Q1359/'Advanced - Home'!$S$33</f>
        <v>101.0493512886121</v>
      </c>
      <c r="W1358" s="17">
        <f t="shared" ref="W1358" si="13329">AVERAGE(V1358:V1359)</f>
        <v>101.04724487521068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0.50900000000000001</v>
      </c>
      <c r="I1359" s="31">
        <f>VLOOKUP($C1359,'Four Factors - Home'!$B:$O,8,FALSE)</f>
        <v>0.26100000000000001</v>
      </c>
      <c r="J1359" s="31">
        <f>VLOOKUP($C1359,'Four Factors - Home'!$B:$O,9,FALSE)/100</f>
        <v>0.12300000000000001</v>
      </c>
      <c r="K1359" s="31">
        <f>VLOOKUP($C1359,'Four Factors - Home'!$B:$O,10,FALSE)/100</f>
        <v>0.184</v>
      </c>
      <c r="L1359" s="31">
        <f>VLOOKUP($C1359,'Four Factors - Home'!$B:$O,11,FALSE)/100</f>
        <v>0.502</v>
      </c>
      <c r="M1359" s="31">
        <f>VLOOKUP($C1359,'Four Factors - Home'!$B:$O,12,FALSE)</f>
        <v>0.246</v>
      </c>
      <c r="N1359" s="31">
        <f>VLOOKUP($C1359,'Four Factors - Home'!$B:$O,13,FALSE)/100</f>
        <v>0.13300000000000001</v>
      </c>
      <c r="O1359" s="31">
        <f>VLOOKUP($C1359,'Four Factors - Home'!$B:$O,14,FALSE)/100</f>
        <v>0.222</v>
      </c>
      <c r="P1359" s="17">
        <f>VLOOKUP($C1359,'Advanced - Home'!B:T,18,FALSE)</f>
        <v>100.53</v>
      </c>
      <c r="Q1359" s="17">
        <f>(P1359+'Advanced - Home'!$S$33)/2</f>
        <v>99.652845567206867</v>
      </c>
      <c r="R1359" s="31">
        <f t="shared" ref="R1359" si="13337">AVERAGE(H1359,L1358)</f>
        <v>0.51649999999999996</v>
      </c>
      <c r="S1359" s="31">
        <f t="shared" ref="S1359" si="13338">AVERAGE(I1359,M1358)</f>
        <v>0.28049999999999997</v>
      </c>
      <c r="T1359" s="31">
        <f t="shared" ref="T1359" si="13339">AVERAGE(J1359,N1358)</f>
        <v>0.13850000000000001</v>
      </c>
      <c r="U1359" s="31">
        <f t="shared" ref="U1359" si="13340">AVERAGE(K1359,O1358)</f>
        <v>0.217</v>
      </c>
      <c r="V1359" s="17">
        <f>Q1359*Q1358/'Advanced - Road'!$S$33</f>
        <v>101.04513846180924</v>
      </c>
      <c r="W1359" s="17">
        <f t="shared" ref="W1359" si="13341">W1358</f>
        <v>101.04724487521068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0.495</v>
      </c>
      <c r="I1360" s="32">
        <f>VLOOKUP($C1360,'Four Factors - Road'!$B:$O,8,FALSE)</f>
        <v>0.25600000000000001</v>
      </c>
      <c r="J1360" s="32">
        <f>VLOOKUP($C1360,'Four Factors - Road'!$B:$O,9,FALSE)/100</f>
        <v>0.16500000000000001</v>
      </c>
      <c r="K1360" s="32">
        <f>VLOOKUP($C1360,'Four Factors - Road'!$B:$O,10,FALSE)/100</f>
        <v>0.223</v>
      </c>
      <c r="L1360" s="32">
        <f>VLOOKUP($C1360,'Four Factors - Road'!$B:$O,11,FALSE)/100</f>
        <v>0.52400000000000002</v>
      </c>
      <c r="M1360" s="32">
        <f>VLOOKUP($C1360,'Four Factors - Road'!$B:$O,12,FALSE)</f>
        <v>0.3</v>
      </c>
      <c r="N1360" s="32">
        <f>VLOOKUP($C1360,'Four Factors - Road'!$B:$O,13,FALSE)/100</f>
        <v>0.154</v>
      </c>
      <c r="O1360" s="32">
        <f>VLOOKUP($C1360,'Four Factors - Road'!$B:$O,14,FALSE)/100</f>
        <v>0.25</v>
      </c>
      <c r="P1360" s="21">
        <f>VLOOKUP($C1360,'Advanced - Road'!B:T,18,FALSE)</f>
        <v>101.54</v>
      </c>
      <c r="Q1360" s="21">
        <f>(P1360+'Advanced - Road'!$S$33)/2</f>
        <v>100.15990467111536</v>
      </c>
      <c r="R1360" s="32">
        <f t="shared" ref="R1360" si="13345">AVERAGE(H1360,L1361)</f>
        <v>0.50049999999999994</v>
      </c>
      <c r="S1360" s="32">
        <f t="shared" ref="S1360" si="13346">AVERAGE(I1360,M1361)</f>
        <v>0.26050000000000001</v>
      </c>
      <c r="T1360" s="32">
        <f t="shared" ref="T1360" si="13347">AVERAGE(J1360,N1361)</f>
        <v>0.14750000000000002</v>
      </c>
      <c r="U1360" s="32">
        <f t="shared" ref="U1360" si="13348">AVERAGE(K1360,O1361)</f>
        <v>0.246</v>
      </c>
      <c r="V1360" s="21">
        <f>Q1360*Q1361/'Advanced - Home'!$S$33</f>
        <v>99.832534840911592</v>
      </c>
      <c r="W1360" s="21">
        <f t="shared" ref="W1360" si="13349">AVERAGE(V1360:V1361)</f>
        <v>99.830453792526754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0.51700000000000002</v>
      </c>
      <c r="I1361" s="32">
        <f>VLOOKUP($C1361,'Four Factors - Home'!$B:$O,8,FALSE)</f>
        <v>0.23</v>
      </c>
      <c r="J1361" s="32">
        <f>VLOOKUP($C1361,'Four Factors - Home'!$B:$O,9,FALSE)/100</f>
        <v>0.14300000000000002</v>
      </c>
      <c r="K1361" s="32">
        <f>VLOOKUP($C1361,'Four Factors - Home'!$B:$O,10,FALSE)/100</f>
        <v>0.26700000000000002</v>
      </c>
      <c r="L1361" s="32">
        <f>VLOOKUP($C1361,'Four Factors - Home'!$B:$O,11,FALSE)/100</f>
        <v>0.50600000000000001</v>
      </c>
      <c r="M1361" s="32">
        <f>VLOOKUP($C1361,'Four Factors - Home'!$B:$O,12,FALSE)</f>
        <v>0.26500000000000001</v>
      </c>
      <c r="N1361" s="32">
        <f>VLOOKUP($C1361,'Four Factors - Home'!$B:$O,13,FALSE)/100</f>
        <v>0.13</v>
      </c>
      <c r="O1361" s="32">
        <f>VLOOKUP($C1361,'Four Factors - Home'!$B:$O,14,FALSE)/100</f>
        <v>0.26899999999999996</v>
      </c>
      <c r="P1361" s="21">
        <f>VLOOKUP($C1361,'Advanced - Home'!B:T,18,FALSE)</f>
        <v>98.13</v>
      </c>
      <c r="Q1361" s="21">
        <f>(P1361+'Advanced - Home'!$S$33)/2</f>
        <v>98.45284556720685</v>
      </c>
      <c r="R1361" s="32">
        <f t="shared" ref="R1361" si="13357">AVERAGE(H1361,L1360)</f>
        <v>0.52049999999999996</v>
      </c>
      <c r="S1361" s="32">
        <f t="shared" ref="S1361" si="13358">AVERAGE(I1361,M1360)</f>
        <v>0.26500000000000001</v>
      </c>
      <c r="T1361" s="32">
        <f t="shared" ref="T1361" si="13359">AVERAGE(J1361,N1360)</f>
        <v>0.14850000000000002</v>
      </c>
      <c r="U1361" s="32">
        <f t="shared" ref="U1361" si="13360">AVERAGE(K1361,O1360)</f>
        <v>0.25850000000000001</v>
      </c>
      <c r="V1361" s="21">
        <f>Q1361*Q1360/'Advanced - Road'!$S$33</f>
        <v>99.82837274414193</v>
      </c>
      <c r="W1361" s="21">
        <f t="shared" ref="W1361" si="13361">W1360</f>
        <v>99.830453792526754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0.495</v>
      </c>
      <c r="I1362" s="31">
        <f>VLOOKUP($C1362,'Four Factors - Road'!$B:$O,8,FALSE)</f>
        <v>0.25600000000000001</v>
      </c>
      <c r="J1362" s="31">
        <f>VLOOKUP($C1362,'Four Factors - Road'!$B:$O,9,FALSE)/100</f>
        <v>0.16500000000000001</v>
      </c>
      <c r="K1362" s="31">
        <f>VLOOKUP($C1362,'Four Factors - Road'!$B:$O,10,FALSE)/100</f>
        <v>0.223</v>
      </c>
      <c r="L1362" s="31">
        <f>VLOOKUP($C1362,'Four Factors - Road'!$B:$O,11,FALSE)/100</f>
        <v>0.52400000000000002</v>
      </c>
      <c r="M1362" s="31">
        <f>VLOOKUP($C1362,'Four Factors - Road'!$B:$O,12,FALSE)</f>
        <v>0.3</v>
      </c>
      <c r="N1362" s="31">
        <f>VLOOKUP($C1362,'Four Factors - Road'!$B:$O,13,FALSE)/100</f>
        <v>0.154</v>
      </c>
      <c r="O1362" s="31">
        <f>VLOOKUP($C1362,'Four Factors - Road'!$B:$O,14,FALSE)/100</f>
        <v>0.25</v>
      </c>
      <c r="P1362" s="17">
        <f>VLOOKUP($C1362,'Advanced - Road'!B:T,18,FALSE)</f>
        <v>101.54</v>
      </c>
      <c r="Q1362" s="17">
        <f>(P1362+'Advanced - Road'!$S$33)/2</f>
        <v>100.15990467111536</v>
      </c>
      <c r="R1362" s="31">
        <f t="shared" ref="R1362" si="13365">AVERAGE(H1362,L1363)</f>
        <v>0.4975</v>
      </c>
      <c r="S1362" s="31">
        <f t="shared" ref="S1362" si="13366">AVERAGE(I1362,M1363)</f>
        <v>0.26300000000000001</v>
      </c>
      <c r="T1362" s="31">
        <f t="shared" ref="T1362" si="13367">AVERAGE(J1362,N1363)</f>
        <v>0.15000000000000002</v>
      </c>
      <c r="U1362" s="31">
        <f t="shared" ref="U1362" si="13368">AVERAGE(K1362,O1363)</f>
        <v>0.22349999999999998</v>
      </c>
      <c r="V1362" s="17">
        <f>Q1362*Q1363/'Advanced - Home'!$S$33</f>
        <v>100.96316012356665</v>
      </c>
      <c r="W1362" s="17">
        <f t="shared" ref="W1362" si="13369">AVERAGE(V1362:V1363)</f>
        <v>100.9610555068539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0.52</v>
      </c>
      <c r="I1363" s="31">
        <f>VLOOKUP($C1363,'Four Factors - Home'!$B:$O,8,FALSE)</f>
        <v>0.30199999999999999</v>
      </c>
      <c r="J1363" s="31">
        <f>VLOOKUP($C1363,'Four Factors - Home'!$B:$O,9,FALSE)/100</f>
        <v>0.14599999999999999</v>
      </c>
      <c r="K1363" s="31">
        <f>VLOOKUP($C1363,'Four Factors - Home'!$B:$O,10,FALSE)/100</f>
        <v>0.27300000000000002</v>
      </c>
      <c r="L1363" s="31">
        <f>VLOOKUP($C1363,'Four Factors - Home'!$B:$O,11,FALSE)/100</f>
        <v>0.5</v>
      </c>
      <c r="M1363" s="31">
        <f>VLOOKUP($C1363,'Four Factors - Home'!$B:$O,12,FALSE)</f>
        <v>0.27</v>
      </c>
      <c r="N1363" s="31">
        <f>VLOOKUP($C1363,'Four Factors - Home'!$B:$O,13,FALSE)/100</f>
        <v>0.13500000000000001</v>
      </c>
      <c r="O1363" s="31">
        <f>VLOOKUP($C1363,'Four Factors - Home'!$B:$O,14,FALSE)/100</f>
        <v>0.22399999999999998</v>
      </c>
      <c r="P1363" s="17">
        <f>VLOOKUP($C1363,'Advanced - Home'!B:T,18,FALSE)</f>
        <v>100.36</v>
      </c>
      <c r="Q1363" s="17">
        <f>(P1363+'Advanced - Home'!$S$33)/2</f>
        <v>99.567845567206859</v>
      </c>
      <c r="R1363" s="31">
        <f t="shared" ref="R1363" si="13377">AVERAGE(H1363,L1362)</f>
        <v>0.52200000000000002</v>
      </c>
      <c r="S1363" s="31">
        <f t="shared" ref="S1363" si="13378">AVERAGE(I1363,M1362)</f>
        <v>0.30099999999999999</v>
      </c>
      <c r="T1363" s="31">
        <f t="shared" ref="T1363" si="13379">AVERAGE(J1363,N1362)</f>
        <v>0.15</v>
      </c>
      <c r="U1363" s="31">
        <f t="shared" ref="U1363" si="13380">AVERAGE(K1363,O1362)</f>
        <v>0.26150000000000001</v>
      </c>
      <c r="V1363" s="17">
        <f>Q1363*Q1362/'Advanced - Road'!$S$33</f>
        <v>100.95895089014114</v>
      </c>
      <c r="W1363" s="17">
        <f t="shared" ref="W1363" si="13381">W1362</f>
        <v>100.9610555068539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0.495</v>
      </c>
      <c r="I1364" s="32">
        <f>VLOOKUP($C1364,'Four Factors - Road'!$B:$O,8,FALSE)</f>
        <v>0.25600000000000001</v>
      </c>
      <c r="J1364" s="32">
        <f>VLOOKUP($C1364,'Four Factors - Road'!$B:$O,9,FALSE)/100</f>
        <v>0.16500000000000001</v>
      </c>
      <c r="K1364" s="32">
        <f>VLOOKUP($C1364,'Four Factors - Road'!$B:$O,10,FALSE)/100</f>
        <v>0.223</v>
      </c>
      <c r="L1364" s="32">
        <f>VLOOKUP($C1364,'Four Factors - Road'!$B:$O,11,FALSE)/100</f>
        <v>0.52400000000000002</v>
      </c>
      <c r="M1364" s="32">
        <f>VLOOKUP($C1364,'Four Factors - Road'!$B:$O,12,FALSE)</f>
        <v>0.3</v>
      </c>
      <c r="N1364" s="32">
        <f>VLOOKUP($C1364,'Four Factors - Road'!$B:$O,13,FALSE)/100</f>
        <v>0.154</v>
      </c>
      <c r="O1364" s="32">
        <f>VLOOKUP($C1364,'Four Factors - Road'!$B:$O,14,FALSE)/100</f>
        <v>0.25</v>
      </c>
      <c r="P1364" s="21">
        <f>VLOOKUP($C1364,'Advanced - Road'!B:T,18,FALSE)</f>
        <v>101.54</v>
      </c>
      <c r="Q1364" s="21">
        <f>(P1364+'Advanced - Road'!$S$33)/2</f>
        <v>100.15990467111536</v>
      </c>
      <c r="R1364" s="32">
        <f t="shared" ref="R1364" si="13385">AVERAGE(H1364,L1365)</f>
        <v>0.50150000000000006</v>
      </c>
      <c r="S1364" s="32">
        <f t="shared" ref="S1364" si="13386">AVERAGE(I1364,M1365)</f>
        <v>0.26300000000000001</v>
      </c>
      <c r="T1364" s="32">
        <f t="shared" ref="T1364" si="13387">AVERAGE(J1364,N1365)</f>
        <v>0.15150000000000002</v>
      </c>
      <c r="U1364" s="32">
        <f t="shared" ref="U1364" si="13388">AVERAGE(K1364,O1365)</f>
        <v>0.22550000000000001</v>
      </c>
      <c r="V1364" s="21">
        <f>Q1364*Q1365/'Advanced - Home'!$S$33</f>
        <v>99.589171551371521</v>
      </c>
      <c r="W1364" s="21">
        <f t="shared" ref="W1364" si="13389">AVERAGE(V1364:V1365)</f>
        <v>99.587095575990006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105</v>
      </c>
      <c r="Z1364" s="23">
        <f t="shared" ref="Z1364" si="13390">Y1365-Y1364</f>
        <v>2</v>
      </c>
      <c r="AA1364" s="23">
        <f t="shared" ref="AA1364" si="13391">Y1364+Y1365</f>
        <v>212</v>
      </c>
      <c r="AB1364" s="22">
        <f t="shared" ref="AB1364" si="13392">D1364-Z1364</f>
        <v>-2</v>
      </c>
      <c r="AC1364" s="22">
        <f t="shared" ref="AC1364" si="13393">AA1364-E1364</f>
        <v>212</v>
      </c>
      <c r="AD1364" s="22">
        <f t="shared" si="12853"/>
        <v>105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0.47499999999999998</v>
      </c>
      <c r="I1365" s="32">
        <f>VLOOKUP($C1365,'Four Factors - Home'!$B:$O,8,FALSE)</f>
        <v>0.26700000000000002</v>
      </c>
      <c r="J1365" s="32">
        <f>VLOOKUP($C1365,'Four Factors - Home'!$B:$O,9,FALSE)/100</f>
        <v>0.13100000000000001</v>
      </c>
      <c r="K1365" s="32">
        <f>VLOOKUP($C1365,'Four Factors - Home'!$B:$O,10,FALSE)/100</f>
        <v>0.23199999999999998</v>
      </c>
      <c r="L1365" s="32">
        <f>VLOOKUP($C1365,'Four Factors - Home'!$B:$O,11,FALSE)/100</f>
        <v>0.50800000000000001</v>
      </c>
      <c r="M1365" s="32">
        <f>VLOOKUP($C1365,'Four Factors - Home'!$B:$O,12,FALSE)</f>
        <v>0.27</v>
      </c>
      <c r="N1365" s="32">
        <f>VLOOKUP($C1365,'Four Factors - Home'!$B:$O,13,FALSE)/100</f>
        <v>0.13800000000000001</v>
      </c>
      <c r="O1365" s="32">
        <f>VLOOKUP($C1365,'Four Factors - Home'!$B:$O,14,FALSE)/100</f>
        <v>0.22800000000000001</v>
      </c>
      <c r="P1365" s="21">
        <f>VLOOKUP($C1365,'Advanced - Home'!B:T,18,FALSE)</f>
        <v>97.65</v>
      </c>
      <c r="Q1365" s="21">
        <f>(P1365+'Advanced - Home'!$S$33)/2</f>
        <v>98.21284556720687</v>
      </c>
      <c r="R1365" s="32">
        <f t="shared" ref="R1365" si="13397">AVERAGE(H1365,L1364)</f>
        <v>0.4995</v>
      </c>
      <c r="S1365" s="32">
        <f t="shared" ref="S1365" si="13398">AVERAGE(I1365,M1364)</f>
        <v>0.28349999999999997</v>
      </c>
      <c r="T1365" s="32">
        <f t="shared" ref="T1365" si="13399">AVERAGE(J1365,N1364)</f>
        <v>0.14250000000000002</v>
      </c>
      <c r="U1365" s="32">
        <f t="shared" ref="U1365" si="13400">AVERAGE(K1365,O1364)</f>
        <v>0.24099999999999999</v>
      </c>
      <c r="V1365" s="21">
        <f>Q1365*Q1364/'Advanced - Road'!$S$33</f>
        <v>99.58501960060849</v>
      </c>
      <c r="W1365" s="21">
        <f t="shared" ref="W1365" si="13401">W1364</f>
        <v>99.587095575990006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-2</v>
      </c>
      <c r="AA1365" s="23">
        <f t="shared" ref="AA1365" si="13403">AA1364</f>
        <v>212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0.495</v>
      </c>
      <c r="I1366" s="31">
        <f>VLOOKUP($C1366,'Four Factors - Road'!$B:$O,8,FALSE)</f>
        <v>0.25600000000000001</v>
      </c>
      <c r="J1366" s="31">
        <f>VLOOKUP($C1366,'Four Factors - Road'!$B:$O,9,FALSE)/100</f>
        <v>0.16500000000000001</v>
      </c>
      <c r="K1366" s="31">
        <f>VLOOKUP($C1366,'Four Factors - Road'!$B:$O,10,FALSE)/100</f>
        <v>0.223</v>
      </c>
      <c r="L1366" s="31">
        <f>VLOOKUP($C1366,'Four Factors - Road'!$B:$O,11,FALSE)/100</f>
        <v>0.52400000000000002</v>
      </c>
      <c r="M1366" s="31">
        <f>VLOOKUP($C1366,'Four Factors - Road'!$B:$O,12,FALSE)</f>
        <v>0.3</v>
      </c>
      <c r="N1366" s="31">
        <f>VLOOKUP($C1366,'Four Factors - Road'!$B:$O,13,FALSE)/100</f>
        <v>0.154</v>
      </c>
      <c r="O1366" s="31">
        <f>VLOOKUP($C1366,'Four Factors - Road'!$B:$O,14,FALSE)/100</f>
        <v>0.25</v>
      </c>
      <c r="P1366" s="17">
        <f>VLOOKUP($C1366,'Advanced - Road'!B:T,18,FALSE)</f>
        <v>101.54</v>
      </c>
      <c r="Q1366" s="17">
        <f>(P1366+'Advanced - Road'!$S$33)/2</f>
        <v>100.15990467111536</v>
      </c>
      <c r="R1366" s="31">
        <f t="shared" ref="R1366" si="13405">AVERAGE(H1366,L1367)</f>
        <v>0.49399999999999999</v>
      </c>
      <c r="S1366" s="31">
        <f t="shared" ref="S1366" si="13406">AVERAGE(I1366,M1367)</f>
        <v>0.28349999999999997</v>
      </c>
      <c r="T1366" s="31">
        <f t="shared" ref="T1366" si="13407">AVERAGE(J1366,N1367)</f>
        <v>0.15400000000000003</v>
      </c>
      <c r="U1366" s="31">
        <f t="shared" ref="U1366" si="13408">AVERAGE(K1366,O1367)</f>
        <v>0.22749999999999998</v>
      </c>
      <c r="V1366" s="17">
        <f>Q1366*Q1367/'Advanced - Home'!$S$33</f>
        <v>101.13047238512546</v>
      </c>
      <c r="W1366" s="17">
        <f t="shared" ref="W1366" si="13409">AVERAGE(V1366:V1367)</f>
        <v>101.12836428072293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105</v>
      </c>
      <c r="Z1366" s="19">
        <f t="shared" ref="Z1366" si="13410">Y1367-Y1366</f>
        <v>3</v>
      </c>
      <c r="AA1366" s="19">
        <f t="shared" ref="AA1366" si="13411">Y1366+Y1367</f>
        <v>213</v>
      </c>
      <c r="AB1366" s="4">
        <f t="shared" ref="AB1366" si="13412">D1366-Z1366</f>
        <v>-3</v>
      </c>
      <c r="AC1366" s="4">
        <f t="shared" ref="AC1366" si="13413">AA1366-E1366</f>
        <v>213</v>
      </c>
      <c r="AD1366" s="4">
        <f t="shared" si="12853"/>
        <v>105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0.50900000000000001</v>
      </c>
      <c r="I1367" s="31">
        <f>VLOOKUP($C1367,'Four Factors - Home'!$B:$O,8,FALSE)</f>
        <v>0.26500000000000001</v>
      </c>
      <c r="J1367" s="31">
        <f>VLOOKUP($C1367,'Four Factors - Home'!$B:$O,9,FALSE)/100</f>
        <v>0.16500000000000001</v>
      </c>
      <c r="K1367" s="31">
        <f>VLOOKUP($C1367,'Four Factors - Home'!$B:$O,10,FALSE)/100</f>
        <v>0.217</v>
      </c>
      <c r="L1367" s="31">
        <f>VLOOKUP($C1367,'Four Factors - Home'!$B:$O,11,FALSE)/100</f>
        <v>0.49299999999999999</v>
      </c>
      <c r="M1367" s="31">
        <f>VLOOKUP($C1367,'Four Factors - Home'!$B:$O,12,FALSE)</f>
        <v>0.311</v>
      </c>
      <c r="N1367" s="31">
        <f>VLOOKUP($C1367,'Four Factors - Home'!$B:$O,13,FALSE)/100</f>
        <v>0.14300000000000002</v>
      </c>
      <c r="O1367" s="31">
        <f>VLOOKUP($C1367,'Four Factors - Home'!$B:$O,14,FALSE)/100</f>
        <v>0.23199999999999998</v>
      </c>
      <c r="P1367" s="17">
        <f>VLOOKUP($C1367,'Advanced - Home'!B:T,18,FALSE)</f>
        <v>100.69</v>
      </c>
      <c r="Q1367" s="17">
        <f>(P1367+'Advanced - Home'!$S$33)/2</f>
        <v>99.732845567206851</v>
      </c>
      <c r="R1367" s="31">
        <f t="shared" ref="R1367" si="13417">AVERAGE(H1367,L1366)</f>
        <v>0.51649999999999996</v>
      </c>
      <c r="S1367" s="31">
        <f t="shared" ref="S1367" si="13418">AVERAGE(I1367,M1366)</f>
        <v>0.28249999999999997</v>
      </c>
      <c r="T1367" s="31">
        <f t="shared" ref="T1367" si="13419">AVERAGE(J1367,N1366)</f>
        <v>0.1595</v>
      </c>
      <c r="U1367" s="31">
        <f t="shared" ref="U1367" si="13420">AVERAGE(K1367,O1366)</f>
        <v>0.23349999999999999</v>
      </c>
      <c r="V1367" s="17">
        <f>Q1367*Q1366/'Advanced - Road'!$S$33</f>
        <v>101.1262561763204</v>
      </c>
      <c r="W1367" s="17">
        <f t="shared" ref="W1367" si="13421">W1366</f>
        <v>101.12836428072293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-3</v>
      </c>
      <c r="AA1367" s="19">
        <f t="shared" ref="AA1367" si="13423">AA1366</f>
        <v>213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0.495</v>
      </c>
      <c r="I1368" s="32">
        <f>VLOOKUP($C1368,'Four Factors - Road'!$B:$O,8,FALSE)</f>
        <v>0.25600000000000001</v>
      </c>
      <c r="J1368" s="32">
        <f>VLOOKUP($C1368,'Four Factors - Road'!$B:$O,9,FALSE)/100</f>
        <v>0.16500000000000001</v>
      </c>
      <c r="K1368" s="32">
        <f>VLOOKUP($C1368,'Four Factors - Road'!$B:$O,10,FALSE)/100</f>
        <v>0.223</v>
      </c>
      <c r="L1368" s="32">
        <f>VLOOKUP($C1368,'Four Factors - Road'!$B:$O,11,FALSE)/100</f>
        <v>0.52400000000000002</v>
      </c>
      <c r="M1368" s="32">
        <f>VLOOKUP($C1368,'Four Factors - Road'!$B:$O,12,FALSE)</f>
        <v>0.3</v>
      </c>
      <c r="N1368" s="32">
        <f>VLOOKUP($C1368,'Four Factors - Road'!$B:$O,13,FALSE)/100</f>
        <v>0.154</v>
      </c>
      <c r="O1368" s="32">
        <f>VLOOKUP($C1368,'Four Factors - Road'!$B:$O,14,FALSE)/100</f>
        <v>0.25</v>
      </c>
      <c r="P1368" s="21">
        <f>VLOOKUP($C1368,'Advanced - Road'!B:T,18,FALSE)</f>
        <v>101.54</v>
      </c>
      <c r="Q1368" s="21">
        <f>(P1368+'Advanced - Road'!$S$33)/2</f>
        <v>100.15990467111536</v>
      </c>
      <c r="R1368" s="32">
        <f t="shared" ref="R1368" si="13425">AVERAGE(H1368,L1369)</f>
        <v>0.50449999999999995</v>
      </c>
      <c r="S1368" s="32">
        <f t="shared" ref="S1368" si="13426">AVERAGE(I1368,M1369)</f>
        <v>0.29649999999999999</v>
      </c>
      <c r="T1368" s="32">
        <f t="shared" ref="T1368" si="13427">AVERAGE(J1368,N1369)</f>
        <v>0.15400000000000003</v>
      </c>
      <c r="U1368" s="32">
        <f t="shared" ref="U1368" si="13428">AVERAGE(K1368,O1369)</f>
        <v>0.222</v>
      </c>
      <c r="V1368" s="21">
        <f>Q1368*Q1369/'Advanced - Home'!$S$33</f>
        <v>102.16983643420296</v>
      </c>
      <c r="W1368" s="21">
        <f t="shared" ref="W1368" si="13429">AVERAGE(V1368:V1369)</f>
        <v>102.16770666384875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108</v>
      </c>
      <c r="Z1368" s="23">
        <f t="shared" ref="Z1368" si="13430">Y1369-Y1368</f>
        <v>3</v>
      </c>
      <c r="AA1368" s="23">
        <f t="shared" ref="AA1368" si="13431">Y1368+Y1369</f>
        <v>219</v>
      </c>
      <c r="AB1368" s="22">
        <f t="shared" ref="AB1368" si="13432">D1368-Z1368</f>
        <v>-3</v>
      </c>
      <c r="AC1368" s="22">
        <f t="shared" ref="AC1368" si="13433">AA1368-E1368</f>
        <v>219</v>
      </c>
      <c r="AD1368" s="22">
        <f t="shared" si="12853"/>
        <v>108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0.49700000000000005</v>
      </c>
      <c r="I1369" s="32">
        <f>VLOOKUP($C1369,'Four Factors - Home'!$B:$O,8,FALSE)</f>
        <v>0.29599999999999999</v>
      </c>
      <c r="J1369" s="32">
        <f>VLOOKUP($C1369,'Four Factors - Home'!$B:$O,9,FALSE)/100</f>
        <v>0.151</v>
      </c>
      <c r="K1369" s="32">
        <f>VLOOKUP($C1369,'Four Factors - Home'!$B:$O,10,FALSE)/100</f>
        <v>0.26500000000000001</v>
      </c>
      <c r="L1369" s="32">
        <f>VLOOKUP($C1369,'Four Factors - Home'!$B:$O,11,FALSE)/100</f>
        <v>0.51400000000000001</v>
      </c>
      <c r="M1369" s="32">
        <f>VLOOKUP($C1369,'Four Factors - Home'!$B:$O,12,FALSE)</f>
        <v>0.33700000000000002</v>
      </c>
      <c r="N1369" s="32">
        <f>VLOOKUP($C1369,'Four Factors - Home'!$B:$O,13,FALSE)/100</f>
        <v>0.14300000000000002</v>
      </c>
      <c r="O1369" s="32">
        <f>VLOOKUP($C1369,'Four Factors - Home'!$B:$O,14,FALSE)/100</f>
        <v>0.221</v>
      </c>
      <c r="P1369" s="21">
        <f>VLOOKUP($C1369,'Advanced - Home'!B:T,18,FALSE)</f>
        <v>102.74</v>
      </c>
      <c r="Q1369" s="21">
        <f>(P1369+'Advanced - Home'!$S$33)/2</f>
        <v>100.75784556720686</v>
      </c>
      <c r="R1369" s="32">
        <f t="shared" ref="R1369" si="13437">AVERAGE(H1369,L1368)</f>
        <v>0.51050000000000006</v>
      </c>
      <c r="S1369" s="32">
        <f t="shared" ref="S1369" si="13438">AVERAGE(I1369,M1368)</f>
        <v>0.29799999999999999</v>
      </c>
      <c r="T1369" s="32">
        <f t="shared" ref="T1369" si="13439">AVERAGE(J1369,N1368)</f>
        <v>0.1525</v>
      </c>
      <c r="U1369" s="32">
        <f t="shared" ref="U1369" si="13440">AVERAGE(K1369,O1368)</f>
        <v>0.25750000000000001</v>
      </c>
      <c r="V1369" s="21">
        <f>Q1369*Q1368/'Advanced - Road'!$S$33</f>
        <v>102.16557689349455</v>
      </c>
      <c r="W1369" s="21">
        <f t="shared" ref="W1369" si="13441">W1368</f>
        <v>102.16770666384875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-3</v>
      </c>
      <c r="AA1369" s="23">
        <f t="shared" ref="AA1369" si="13443">AA1368</f>
        <v>219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0.495</v>
      </c>
      <c r="I1370" s="31">
        <f>VLOOKUP($C1370,'Four Factors - Road'!$B:$O,8,FALSE)</f>
        <v>0.25600000000000001</v>
      </c>
      <c r="J1370" s="31">
        <f>VLOOKUP($C1370,'Four Factors - Road'!$B:$O,9,FALSE)/100</f>
        <v>0.16500000000000001</v>
      </c>
      <c r="K1370" s="31">
        <f>VLOOKUP($C1370,'Four Factors - Road'!$B:$O,10,FALSE)/100</f>
        <v>0.223</v>
      </c>
      <c r="L1370" s="31">
        <f>VLOOKUP($C1370,'Four Factors - Road'!$B:$O,11,FALSE)/100</f>
        <v>0.52400000000000002</v>
      </c>
      <c r="M1370" s="31">
        <f>VLOOKUP($C1370,'Four Factors - Road'!$B:$O,12,FALSE)</f>
        <v>0.3</v>
      </c>
      <c r="N1370" s="31">
        <f>VLOOKUP($C1370,'Four Factors - Road'!$B:$O,13,FALSE)/100</f>
        <v>0.154</v>
      </c>
      <c r="O1370" s="31">
        <f>VLOOKUP($C1370,'Four Factors - Road'!$B:$O,14,FALSE)/100</f>
        <v>0.25</v>
      </c>
      <c r="P1370" s="17">
        <f>VLOOKUP($C1370,'Advanced - Road'!B:T,18,FALSE)</f>
        <v>101.54</v>
      </c>
      <c r="Q1370" s="17">
        <f>(P1370+'Advanced - Road'!$S$33)/2</f>
        <v>100.15990467111536</v>
      </c>
      <c r="R1370" s="31">
        <f t="shared" ref="R1370" si="13445">AVERAGE(H1370,L1371)</f>
        <v>0.50150000000000006</v>
      </c>
      <c r="S1370" s="31">
        <f t="shared" ref="S1370" si="13446">AVERAGE(I1370,M1371)</f>
        <v>0.28600000000000003</v>
      </c>
      <c r="T1370" s="31">
        <f t="shared" ref="T1370" si="13447">AVERAGE(J1370,N1371)</f>
        <v>0.14750000000000002</v>
      </c>
      <c r="U1370" s="31">
        <f t="shared" ref="U1370" si="13448">AVERAGE(K1370,O1371)</f>
        <v>0.22550000000000001</v>
      </c>
      <c r="V1370" s="17">
        <f>Q1370*Q1371/'Advanced - Home'!$S$33</f>
        <v>100.26856073467094</v>
      </c>
      <c r="W1370" s="17">
        <f t="shared" ref="W1370" si="13449">AVERAGE(V1370:V1371)</f>
        <v>100.26647059715516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5</v>
      </c>
      <c r="AA1370" s="19">
        <f t="shared" ref="AA1370" si="13451">Y1370+Y1371</f>
        <v>217</v>
      </c>
      <c r="AB1370" s="4">
        <f t="shared" ref="AB1370" si="13452">D1370-Z1370</f>
        <v>-5</v>
      </c>
      <c r="AC1370" s="4">
        <f t="shared" ref="AC1370" si="13453">AA1370-E1370</f>
        <v>217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0.13600000000000001</v>
      </c>
      <c r="K1371" s="31">
        <f>VLOOKUP($C1371,'Four Factors - Home'!$B:$O,10,FALSE)/100</f>
        <v>0.23100000000000001</v>
      </c>
      <c r="L1371" s="31">
        <f>VLOOKUP($C1371,'Four Factors - Home'!$B:$O,11,FALSE)/100</f>
        <v>0.50800000000000001</v>
      </c>
      <c r="M1371" s="31">
        <f>VLOOKUP($C1371,'Four Factors - Home'!$B:$O,12,FALSE)</f>
        <v>0.316</v>
      </c>
      <c r="N1371" s="31">
        <f>VLOOKUP($C1371,'Four Factors - Home'!$B:$O,13,FALSE)/100</f>
        <v>0.13</v>
      </c>
      <c r="O1371" s="31">
        <f>VLOOKUP($C1371,'Four Factors - Home'!$B:$O,14,FALSE)/100</f>
        <v>0.22800000000000001</v>
      </c>
      <c r="P1371" s="17">
        <f>VLOOKUP($C1371,'Advanced - Home'!B:T,18,FALSE)</f>
        <v>98.99</v>
      </c>
      <c r="Q1371" s="17">
        <f>(P1371+'Advanced - Home'!$S$33)/2</f>
        <v>98.882845567206857</v>
      </c>
      <c r="R1371" s="31">
        <f t="shared" ref="R1371" si="13457">AVERAGE(H1371,L1370)</f>
        <v>0.52750000000000008</v>
      </c>
      <c r="S1371" s="31">
        <f t="shared" ref="S1371" si="13458">AVERAGE(I1371,M1370)</f>
        <v>0.28349999999999997</v>
      </c>
      <c r="T1371" s="31">
        <f t="shared" ref="T1371" si="13459">AVERAGE(J1371,N1370)</f>
        <v>0.14500000000000002</v>
      </c>
      <c r="U1371" s="31">
        <f t="shared" ref="U1371" si="13460">AVERAGE(K1371,O1370)</f>
        <v>0.24049999999999999</v>
      </c>
      <c r="V1371" s="17">
        <f>Q1371*Q1370/'Advanced - Road'!$S$33</f>
        <v>100.26438045963938</v>
      </c>
      <c r="W1371" s="17">
        <f t="shared" ref="W1371" si="13461">W1370</f>
        <v>100.26647059715516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111</v>
      </c>
      <c r="Z1371" s="19">
        <f t="shared" ref="Z1371" si="13462">-Z1370</f>
        <v>-5</v>
      </c>
      <c r="AA1371" s="19">
        <f t="shared" ref="AA1371" si="13463">AA1370</f>
        <v>217</v>
      </c>
      <c r="AB1371" s="4"/>
      <c r="AC1371" s="4"/>
      <c r="AD1371" s="4">
        <f t="shared" si="12853"/>
        <v>111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0.495</v>
      </c>
      <c r="I1372" s="32">
        <f>VLOOKUP($C1372,'Four Factors - Road'!$B:$O,8,FALSE)</f>
        <v>0.25600000000000001</v>
      </c>
      <c r="J1372" s="32">
        <f>VLOOKUP($C1372,'Four Factors - Road'!$B:$O,9,FALSE)/100</f>
        <v>0.16500000000000001</v>
      </c>
      <c r="K1372" s="32">
        <f>VLOOKUP($C1372,'Four Factors - Road'!$B:$O,10,FALSE)/100</f>
        <v>0.223</v>
      </c>
      <c r="L1372" s="32">
        <f>VLOOKUP($C1372,'Four Factors - Road'!$B:$O,11,FALSE)/100</f>
        <v>0.52400000000000002</v>
      </c>
      <c r="M1372" s="32">
        <f>VLOOKUP($C1372,'Four Factors - Road'!$B:$O,12,FALSE)</f>
        <v>0.3</v>
      </c>
      <c r="N1372" s="32">
        <f>VLOOKUP($C1372,'Four Factors - Road'!$B:$O,13,FALSE)/100</f>
        <v>0.154</v>
      </c>
      <c r="O1372" s="32">
        <f>VLOOKUP($C1372,'Four Factors - Road'!$B:$O,14,FALSE)/100</f>
        <v>0.25</v>
      </c>
      <c r="P1372" s="21">
        <f>VLOOKUP($C1372,'Advanced - Road'!B:T,18,FALSE)</f>
        <v>101.54</v>
      </c>
      <c r="Q1372" s="21">
        <f>(P1372+'Advanced - Road'!$S$33)/2</f>
        <v>100.15990467111536</v>
      </c>
      <c r="R1372" s="32">
        <f t="shared" ref="R1372" si="13465">AVERAGE(H1372,L1373)</f>
        <v>0.51100000000000001</v>
      </c>
      <c r="S1372" s="32">
        <f t="shared" ref="S1372" si="13466">AVERAGE(I1372,M1373)</f>
        <v>0.27449999999999997</v>
      </c>
      <c r="T1372" s="32">
        <f t="shared" ref="T1372" si="13467">AVERAGE(J1372,N1373)</f>
        <v>0.15400000000000003</v>
      </c>
      <c r="U1372" s="32">
        <f t="shared" ref="U1372" si="13468">AVERAGE(K1372,O1373)</f>
        <v>0.22599999999999998</v>
      </c>
      <c r="V1372" s="21">
        <f>Q1372*Q1373/'Advanced - Home'!$S$33</f>
        <v>99.634802168160277</v>
      </c>
      <c r="W1372" s="21">
        <f t="shared" ref="W1372" si="13469">AVERAGE(V1372:V1373)</f>
        <v>99.632725241590634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0.52900000000000003</v>
      </c>
      <c r="I1373" s="32">
        <f>VLOOKUP($C1373,'Four Factors - Home'!$B:$O,8,FALSE)</f>
        <v>0.29299999999999998</v>
      </c>
      <c r="J1373" s="32">
        <f>VLOOKUP($C1373,'Four Factors - Home'!$B:$O,9,FALSE)/100</f>
        <v>0.154</v>
      </c>
      <c r="K1373" s="32">
        <f>VLOOKUP($C1373,'Four Factors - Home'!$B:$O,10,FALSE)/100</f>
        <v>0.20300000000000001</v>
      </c>
      <c r="L1373" s="32">
        <f>VLOOKUP($C1373,'Four Factors - Home'!$B:$O,11,FALSE)/100</f>
        <v>0.52700000000000002</v>
      </c>
      <c r="M1373" s="32">
        <f>VLOOKUP($C1373,'Four Factors - Home'!$B:$O,12,FALSE)</f>
        <v>0.29299999999999998</v>
      </c>
      <c r="N1373" s="32">
        <f>VLOOKUP($C1373,'Four Factors - Home'!$B:$O,13,FALSE)/100</f>
        <v>0.14300000000000002</v>
      </c>
      <c r="O1373" s="32">
        <f>VLOOKUP($C1373,'Four Factors - Home'!$B:$O,14,FALSE)/100</f>
        <v>0.22899999999999998</v>
      </c>
      <c r="P1373" s="21">
        <f>VLOOKUP($C1373,'Advanced - Home'!B:T,18,FALSE)</f>
        <v>97.74</v>
      </c>
      <c r="Q1373" s="21">
        <f>(P1373+'Advanced - Home'!$S$33)/2</f>
        <v>98.257845567206857</v>
      </c>
      <c r="R1373" s="32">
        <f t="shared" ref="R1373" si="13477">AVERAGE(H1373,L1372)</f>
        <v>0.52649999999999997</v>
      </c>
      <c r="S1373" s="32">
        <f t="shared" ref="S1373" si="13478">AVERAGE(I1373,M1372)</f>
        <v>0.29649999999999999</v>
      </c>
      <c r="T1373" s="32">
        <f t="shared" ref="T1373" si="13479">AVERAGE(J1373,N1372)</f>
        <v>0.154</v>
      </c>
      <c r="U1373" s="32">
        <f t="shared" ref="U1373" si="13480">AVERAGE(K1373,O1372)</f>
        <v>0.22650000000000001</v>
      </c>
      <c r="V1373" s="21">
        <f>Q1373*Q1372/'Advanced - Road'!$S$33</f>
        <v>99.630648315021006</v>
      </c>
      <c r="W1373" s="21">
        <f t="shared" ref="W1373" si="13481">W1372</f>
        <v>99.632725241590634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0.495</v>
      </c>
      <c r="I1374" s="31">
        <f>VLOOKUP($C1374,'Four Factors - Road'!$B:$O,8,FALSE)</f>
        <v>0.25600000000000001</v>
      </c>
      <c r="J1374" s="31">
        <f>VLOOKUP($C1374,'Four Factors - Road'!$B:$O,9,FALSE)/100</f>
        <v>0.16500000000000001</v>
      </c>
      <c r="K1374" s="31">
        <f>VLOOKUP($C1374,'Four Factors - Road'!$B:$O,10,FALSE)/100</f>
        <v>0.223</v>
      </c>
      <c r="L1374" s="31">
        <f>VLOOKUP($C1374,'Four Factors - Road'!$B:$O,11,FALSE)/100</f>
        <v>0.52400000000000002</v>
      </c>
      <c r="M1374" s="31">
        <f>VLOOKUP($C1374,'Four Factors - Road'!$B:$O,12,FALSE)</f>
        <v>0.3</v>
      </c>
      <c r="N1374" s="31">
        <f>VLOOKUP($C1374,'Four Factors - Road'!$B:$O,13,FALSE)/100</f>
        <v>0.154</v>
      </c>
      <c r="O1374" s="31">
        <f>VLOOKUP($C1374,'Four Factors - Road'!$B:$O,14,FALSE)/100</f>
        <v>0.25</v>
      </c>
      <c r="P1374" s="17">
        <f>VLOOKUP($C1374,'Advanced - Road'!B:T,18,FALSE)</f>
        <v>101.54</v>
      </c>
      <c r="Q1374" s="17">
        <f>(P1374+'Advanced - Road'!$S$33)/2</f>
        <v>100.15990467111536</v>
      </c>
      <c r="R1374" s="31">
        <f t="shared" ref="R1374" si="13485">AVERAGE(H1374,L1375)</f>
        <v>0.49199999999999999</v>
      </c>
      <c r="S1374" s="31">
        <f t="shared" ref="S1374" si="13486">AVERAGE(I1374,M1375)</f>
        <v>0.2545</v>
      </c>
      <c r="T1374" s="31">
        <f t="shared" ref="T1374" si="13487">AVERAGE(J1374,N1375)</f>
        <v>0.1575</v>
      </c>
      <c r="U1374" s="31">
        <f t="shared" ref="U1374" si="13488">AVERAGE(K1374,O1375)</f>
        <v>0.2185</v>
      </c>
      <c r="V1374" s="17">
        <f>Q1374*Q1375/'Advanced - Home'!$S$33</f>
        <v>99.492840249261874</v>
      </c>
      <c r="W1374" s="17">
        <f t="shared" ref="W1374" si="13489">AVERAGE(V1374:V1375)</f>
        <v>99.490766281944175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102</v>
      </c>
      <c r="Z1374" s="19">
        <f t="shared" ref="Z1374" si="13491">Y1375-Y1374</f>
        <v>9</v>
      </c>
      <c r="AA1374" s="19">
        <f t="shared" ref="AA1374" si="13492">Y1374+Y1375</f>
        <v>213</v>
      </c>
      <c r="AB1374" s="4">
        <f t="shared" ref="AB1374" si="13493">D1374-Z1374</f>
        <v>-9</v>
      </c>
      <c r="AC1374" s="4">
        <f t="shared" ref="AC1374" si="13494">AA1374-E1374</f>
        <v>213</v>
      </c>
      <c r="AD1374" s="4">
        <f t="shared" ref="AD1374:AD1437" si="13495">Y1374-X1374</f>
        <v>102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0.53500000000000003</v>
      </c>
      <c r="I1375" s="31">
        <f>VLOOKUP($C1375,'Four Factors - Home'!$B:$O,8,FALSE)</f>
        <v>0.28199999999999997</v>
      </c>
      <c r="J1375" s="31">
        <f>VLOOKUP($C1375,'Four Factors - Home'!$B:$O,9,FALSE)/100</f>
        <v>0.13900000000000001</v>
      </c>
      <c r="K1375" s="31">
        <f>VLOOKUP($C1375,'Four Factors - Home'!$B:$O,10,FALSE)/100</f>
        <v>0.22500000000000001</v>
      </c>
      <c r="L1375" s="31">
        <f>VLOOKUP($C1375,'Four Factors - Home'!$B:$O,11,FALSE)/100</f>
        <v>0.48899999999999999</v>
      </c>
      <c r="M1375" s="31">
        <f>VLOOKUP($C1375,'Four Factors - Home'!$B:$O,12,FALSE)</f>
        <v>0.253</v>
      </c>
      <c r="N1375" s="31">
        <f>VLOOKUP($C1375,'Four Factors - Home'!$B:$O,13,FALSE)/100</f>
        <v>0.15</v>
      </c>
      <c r="O1375" s="31">
        <f>VLOOKUP($C1375,'Four Factors - Home'!$B:$O,14,FALSE)/100</f>
        <v>0.214</v>
      </c>
      <c r="P1375" s="17">
        <f>VLOOKUP($C1375,'Advanced - Home'!B:T,18,FALSE)</f>
        <v>97.46</v>
      </c>
      <c r="Q1375" s="17">
        <f>(P1375+'Advanced - Home'!$S$33)/2</f>
        <v>98.117845567206857</v>
      </c>
      <c r="R1375" s="31">
        <f t="shared" ref="R1375" si="13499">AVERAGE(H1375,L1374)</f>
        <v>0.52950000000000008</v>
      </c>
      <c r="S1375" s="31">
        <f t="shared" ref="S1375" si="13500">AVERAGE(I1375,M1374)</f>
        <v>0.29099999999999998</v>
      </c>
      <c r="T1375" s="31">
        <f t="shared" ref="T1375" si="13501">AVERAGE(J1375,N1374)</f>
        <v>0.14650000000000002</v>
      </c>
      <c r="U1375" s="31">
        <f t="shared" ref="U1375" si="13502">AVERAGE(K1375,O1374)</f>
        <v>0.23749999999999999</v>
      </c>
      <c r="V1375" s="17">
        <f>Q1375*Q1374/'Advanced - Road'!$S$33</f>
        <v>99.488692314626476</v>
      </c>
      <c r="W1375" s="17">
        <f t="shared" ref="W1375" si="13503">W1374</f>
        <v>99.490766281944175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-9</v>
      </c>
      <c r="AA1375" s="19">
        <f t="shared" ref="AA1375" si="13505">AA1374</f>
        <v>213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0.495</v>
      </c>
      <c r="I1376" s="32">
        <f>VLOOKUP($C1376,'Four Factors - Road'!$B:$O,8,FALSE)</f>
        <v>0.25600000000000001</v>
      </c>
      <c r="J1376" s="32">
        <f>VLOOKUP($C1376,'Four Factors - Road'!$B:$O,9,FALSE)/100</f>
        <v>0.16500000000000001</v>
      </c>
      <c r="K1376" s="32">
        <f>VLOOKUP($C1376,'Four Factors - Road'!$B:$O,10,FALSE)/100</f>
        <v>0.223</v>
      </c>
      <c r="L1376" s="32">
        <f>VLOOKUP($C1376,'Four Factors - Road'!$B:$O,11,FALSE)/100</f>
        <v>0.52400000000000002</v>
      </c>
      <c r="M1376" s="32">
        <f>VLOOKUP($C1376,'Four Factors - Road'!$B:$O,12,FALSE)</f>
        <v>0.3</v>
      </c>
      <c r="N1376" s="32">
        <f>VLOOKUP($C1376,'Four Factors - Road'!$B:$O,13,FALSE)/100</f>
        <v>0.154</v>
      </c>
      <c r="O1376" s="32">
        <f>VLOOKUP($C1376,'Four Factors - Road'!$B:$O,14,FALSE)/100</f>
        <v>0.25</v>
      </c>
      <c r="P1376" s="21">
        <f>VLOOKUP($C1376,'Advanced - Road'!B:T,18,FALSE)</f>
        <v>101.54</v>
      </c>
      <c r="Q1376" s="21">
        <f>(P1376+'Advanced - Road'!$S$33)/2</f>
        <v>100.15990467111536</v>
      </c>
      <c r="R1376" s="32">
        <f t="shared" ref="R1376" si="13507">AVERAGE(H1376,L1377)</f>
        <v>0.499</v>
      </c>
      <c r="S1376" s="32">
        <f t="shared" ref="S1376" si="13508">AVERAGE(I1376,M1377)</f>
        <v>0.26250000000000001</v>
      </c>
      <c r="T1376" s="32">
        <f t="shared" ref="T1376" si="13509">AVERAGE(J1376,N1377)</f>
        <v>0.1535</v>
      </c>
      <c r="U1376" s="32">
        <f t="shared" ref="U1376" si="13510">AVERAGE(K1376,O1377)</f>
        <v>0.23099999999999998</v>
      </c>
      <c r="V1376" s="21">
        <f>Q1376*Q1377/'Advanced - Home'!$S$33</f>
        <v>99.513120523390214</v>
      </c>
      <c r="W1376" s="21">
        <f t="shared" ref="W1376" si="13511">AVERAGE(V1376:V1377)</f>
        <v>99.511046133322239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8</v>
      </c>
      <c r="AA1376" s="23">
        <f t="shared" ref="AA1376" si="13513">Y1376+Y1377</f>
        <v>216</v>
      </c>
      <c r="AB1376" s="22">
        <f t="shared" ref="AB1376" si="13514">D1376-Z1376</f>
        <v>-8</v>
      </c>
      <c r="AC1376" s="22">
        <f t="shared" ref="AC1376" si="13515">AA1376-E1376</f>
        <v>216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</v>
      </c>
      <c r="J1377" s="32">
        <f>VLOOKUP($C1377,'Four Factors - Home'!$B:$O,9,FALSE)/100</f>
        <v>0.129</v>
      </c>
      <c r="K1377" s="32">
        <f>VLOOKUP($C1377,'Four Factors - Home'!$B:$O,10,FALSE)/100</f>
        <v>0.26700000000000002</v>
      </c>
      <c r="L1377" s="32">
        <f>VLOOKUP($C1377,'Four Factors - Home'!$B:$O,11,FALSE)/100</f>
        <v>0.503</v>
      </c>
      <c r="M1377" s="32">
        <f>VLOOKUP($C1377,'Four Factors - Home'!$B:$O,12,FALSE)</f>
        <v>0.26900000000000002</v>
      </c>
      <c r="N1377" s="32">
        <f>VLOOKUP($C1377,'Four Factors - Home'!$B:$O,13,FALSE)/100</f>
        <v>0.14199999999999999</v>
      </c>
      <c r="O1377" s="32">
        <f>VLOOKUP($C1377,'Four Factors - Home'!$B:$O,14,FALSE)/100</f>
        <v>0.23899999999999999</v>
      </c>
      <c r="P1377" s="21">
        <f>VLOOKUP($C1377,'Advanced - Home'!B:T,18,FALSE)</f>
        <v>97.5</v>
      </c>
      <c r="Q1377" s="21">
        <f>(P1377+'Advanced - Home'!$S$33)/2</f>
        <v>98.137845567206853</v>
      </c>
      <c r="R1377" s="32">
        <f t="shared" ref="R1377" si="13519">AVERAGE(H1377,L1376)</f>
        <v>0.52500000000000002</v>
      </c>
      <c r="S1377" s="32">
        <f t="shared" ref="S1377" si="13520">AVERAGE(I1377,M1376)</f>
        <v>0.30499999999999999</v>
      </c>
      <c r="T1377" s="32">
        <f t="shared" ref="T1377" si="13521">AVERAGE(J1377,N1376)</f>
        <v>0.14150000000000001</v>
      </c>
      <c r="U1377" s="32">
        <f t="shared" ref="U1377" si="13522">AVERAGE(K1377,O1376)</f>
        <v>0.25850000000000001</v>
      </c>
      <c r="V1377" s="21">
        <f>Q1377*Q1376/'Advanced - Road'!$S$33</f>
        <v>99.508971743254264</v>
      </c>
      <c r="W1377" s="21">
        <f t="shared" ref="W1377" si="13523">W1376</f>
        <v>99.511046133322239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112</v>
      </c>
      <c r="Z1377" s="23">
        <f t="shared" ref="Z1377" si="13524">-Z1376</f>
        <v>-8</v>
      </c>
      <c r="AA1377" s="23">
        <f t="shared" ref="AA1377" si="13525">AA1376</f>
        <v>216</v>
      </c>
      <c r="AB1377" s="22"/>
      <c r="AC1377" s="22"/>
      <c r="AD1377" s="22">
        <f t="shared" si="13495"/>
        <v>112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0.495</v>
      </c>
      <c r="I1378" s="31">
        <f>VLOOKUP($C1378,'Four Factors - Road'!$B:$O,8,FALSE)</f>
        <v>0.25600000000000001</v>
      </c>
      <c r="J1378" s="31">
        <f>VLOOKUP($C1378,'Four Factors - Road'!$B:$O,9,FALSE)/100</f>
        <v>0.16500000000000001</v>
      </c>
      <c r="K1378" s="31">
        <f>VLOOKUP($C1378,'Four Factors - Road'!$B:$O,10,FALSE)/100</f>
        <v>0.223</v>
      </c>
      <c r="L1378" s="31">
        <f>VLOOKUP($C1378,'Four Factors - Road'!$B:$O,11,FALSE)/100</f>
        <v>0.52400000000000002</v>
      </c>
      <c r="M1378" s="31">
        <f>VLOOKUP($C1378,'Four Factors - Road'!$B:$O,12,FALSE)</f>
        <v>0.3</v>
      </c>
      <c r="N1378" s="31">
        <f>VLOOKUP($C1378,'Four Factors - Road'!$B:$O,13,FALSE)/100</f>
        <v>0.154</v>
      </c>
      <c r="O1378" s="31">
        <f>VLOOKUP($C1378,'Four Factors - Road'!$B:$O,14,FALSE)/100</f>
        <v>0.25</v>
      </c>
      <c r="P1378" s="17">
        <f>VLOOKUP($C1378,'Advanced - Road'!B:T,18,FALSE)</f>
        <v>101.54</v>
      </c>
      <c r="Q1378" s="17">
        <f>(P1378+'Advanced - Road'!$S$33)/2</f>
        <v>100.15990467111536</v>
      </c>
      <c r="R1378" s="31">
        <f t="shared" ref="R1378" si="13527">AVERAGE(H1378,L1379)</f>
        <v>0.49099999999999999</v>
      </c>
      <c r="S1378" s="31">
        <f t="shared" ref="S1378" si="13528">AVERAGE(I1378,M1379)</f>
        <v>0.2465</v>
      </c>
      <c r="T1378" s="31">
        <f t="shared" ref="T1378" si="13529">AVERAGE(J1378,N1379)</f>
        <v>0.14950000000000002</v>
      </c>
      <c r="U1378" s="31">
        <f t="shared" ref="U1378" si="13530">AVERAGE(K1378,O1379)</f>
        <v>0.21450000000000002</v>
      </c>
      <c r="V1378" s="17">
        <f>Q1378*Q1379/'Advanced - Home'!$S$33</f>
        <v>97.606774755326114</v>
      </c>
      <c r="W1378" s="17">
        <f t="shared" ref="W1378" si="13531">AVERAGE(V1378:V1379)</f>
        <v>97.604740103784138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0.52600000000000002</v>
      </c>
      <c r="I1379" s="31">
        <f>VLOOKUP($C1379,'Four Factors - Home'!$B:$O,8,FALSE)</f>
        <v>0.307</v>
      </c>
      <c r="J1379" s="31">
        <f>VLOOKUP($C1379,'Four Factors - Home'!$B:$O,9,FALSE)/100</f>
        <v>0.14499999999999999</v>
      </c>
      <c r="K1379" s="31">
        <f>VLOOKUP($C1379,'Four Factors - Home'!$B:$O,10,FALSE)/100</f>
        <v>0.217</v>
      </c>
      <c r="L1379" s="31">
        <f>VLOOKUP($C1379,'Four Factors - Home'!$B:$O,11,FALSE)/100</f>
        <v>0.48700000000000004</v>
      </c>
      <c r="M1379" s="31">
        <f>VLOOKUP($C1379,'Four Factors - Home'!$B:$O,12,FALSE)</f>
        <v>0.23699999999999999</v>
      </c>
      <c r="N1379" s="31">
        <f>VLOOKUP($C1379,'Four Factors - Home'!$B:$O,13,FALSE)/100</f>
        <v>0.13400000000000001</v>
      </c>
      <c r="O1379" s="31">
        <f>VLOOKUP($C1379,'Four Factors - Home'!$B:$O,14,FALSE)/100</f>
        <v>0.20600000000000002</v>
      </c>
      <c r="P1379" s="17">
        <f>VLOOKUP($C1379,'Advanced - Home'!B:T,18,FALSE)</f>
        <v>93.74</v>
      </c>
      <c r="Q1379" s="17">
        <f>(P1379+'Advanced - Home'!$S$33)/2</f>
        <v>96.257845567206857</v>
      </c>
      <c r="R1379" s="31">
        <f t="shared" ref="R1379" si="13539">AVERAGE(H1379,L1378)</f>
        <v>0.52500000000000002</v>
      </c>
      <c r="S1379" s="31">
        <f t="shared" ref="S1379" si="13540">AVERAGE(I1379,M1378)</f>
        <v>0.30349999999999999</v>
      </c>
      <c r="T1379" s="31">
        <f t="shared" ref="T1379" si="13541">AVERAGE(J1379,N1378)</f>
        <v>0.14949999999999999</v>
      </c>
      <c r="U1379" s="31">
        <f t="shared" ref="U1379" si="13542">AVERAGE(K1379,O1378)</f>
        <v>0.23349999999999999</v>
      </c>
      <c r="V1379" s="17">
        <f>Q1379*Q1378/'Advanced - Road'!$S$33</f>
        <v>97.602705452242162</v>
      </c>
      <c r="W1379" s="17">
        <f t="shared" ref="W1379" si="13543">W1378</f>
        <v>97.604740103784138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0.495</v>
      </c>
      <c r="I1380" s="32">
        <f>VLOOKUP($C1380,'Four Factors - Road'!$B:$O,8,FALSE)</f>
        <v>0.25600000000000001</v>
      </c>
      <c r="J1380" s="32">
        <f>VLOOKUP($C1380,'Four Factors - Road'!$B:$O,9,FALSE)/100</f>
        <v>0.16500000000000001</v>
      </c>
      <c r="K1380" s="32">
        <f>VLOOKUP($C1380,'Four Factors - Road'!$B:$O,10,FALSE)/100</f>
        <v>0.223</v>
      </c>
      <c r="L1380" s="32">
        <f>VLOOKUP($C1380,'Four Factors - Road'!$B:$O,11,FALSE)/100</f>
        <v>0.52400000000000002</v>
      </c>
      <c r="M1380" s="32">
        <f>VLOOKUP($C1380,'Four Factors - Road'!$B:$O,12,FALSE)</f>
        <v>0.3</v>
      </c>
      <c r="N1380" s="32">
        <f>VLOOKUP($C1380,'Four Factors - Road'!$B:$O,13,FALSE)/100</f>
        <v>0.154</v>
      </c>
      <c r="O1380" s="32">
        <f>VLOOKUP($C1380,'Four Factors - Road'!$B:$O,14,FALSE)/100</f>
        <v>0.25</v>
      </c>
      <c r="P1380" s="21">
        <f>VLOOKUP($C1380,'Advanced - Road'!B:T,18,FALSE)</f>
        <v>101.54</v>
      </c>
      <c r="Q1380" s="21">
        <f>(P1380+'Advanced - Road'!$S$33)/2</f>
        <v>100.15990467111536</v>
      </c>
      <c r="R1380" s="32">
        <f t="shared" ref="R1380" si="13547">AVERAGE(H1380,L1381)</f>
        <v>0.50700000000000001</v>
      </c>
      <c r="S1380" s="32">
        <f t="shared" ref="S1380" si="13548">AVERAGE(I1380,M1381)</f>
        <v>0.27300000000000002</v>
      </c>
      <c r="T1380" s="32">
        <f t="shared" ref="T1380" si="13549">AVERAGE(J1380,N1381)</f>
        <v>0.16350000000000001</v>
      </c>
      <c r="U1380" s="32">
        <f t="shared" ref="U1380" si="13550">AVERAGE(K1380,O1381)</f>
        <v>0.23899999999999999</v>
      </c>
      <c r="V1380" s="21">
        <f>Q1380*Q1381/'Advanced - Home'!$S$33</f>
        <v>100.42066279063351</v>
      </c>
      <c r="W1380" s="21">
        <f t="shared" ref="W1380" si="13551">AVERAGE(V1380:V1381)</f>
        <v>100.41856948249065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106</v>
      </c>
      <c r="Z1380" s="23">
        <f t="shared" ref="Z1380" si="13552">Y1381-Y1380</f>
        <v>6</v>
      </c>
      <c r="AA1380" s="23">
        <f t="shared" ref="AA1380" si="13553">Y1380+Y1381</f>
        <v>218</v>
      </c>
      <c r="AB1380" s="22">
        <f t="shared" ref="AB1380" si="13554">D1380-Z1380</f>
        <v>-6</v>
      </c>
      <c r="AC1380" s="22">
        <f t="shared" ref="AC1380" si="13555">AA1380-E1380</f>
        <v>218</v>
      </c>
      <c r="AD1380" s="22">
        <f t="shared" si="13495"/>
        <v>106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0.25900000000000001</v>
      </c>
      <c r="J1381" s="32">
        <f>VLOOKUP($C1381,'Four Factors - Home'!$B:$O,9,FALSE)/100</f>
        <v>0.14699999999999999</v>
      </c>
      <c r="K1381" s="32">
        <f>VLOOKUP($C1381,'Four Factors - Home'!$B:$O,10,FALSE)/100</f>
        <v>0.25</v>
      </c>
      <c r="L1381" s="32">
        <f>VLOOKUP($C1381,'Four Factors - Home'!$B:$O,11,FALSE)/100</f>
        <v>0.51900000000000002</v>
      </c>
      <c r="M1381" s="32">
        <f>VLOOKUP($C1381,'Four Factors - Home'!$B:$O,12,FALSE)</f>
        <v>0.28999999999999998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0.255</v>
      </c>
      <c r="P1381" s="21">
        <f>VLOOKUP($C1381,'Advanced - Home'!B:T,18,FALSE)</f>
        <v>99.29</v>
      </c>
      <c r="Q1381" s="21">
        <f>(P1381+'Advanced - Home'!$S$33)/2</f>
        <v>99.032845567206863</v>
      </c>
      <c r="R1381" s="32">
        <f t="shared" ref="R1381" si="13559">AVERAGE(H1381,L1380)</f>
        <v>0.53200000000000003</v>
      </c>
      <c r="S1381" s="32">
        <f t="shared" ref="S1381" si="13560">AVERAGE(I1381,M1380)</f>
        <v>0.27949999999999997</v>
      </c>
      <c r="T1381" s="32">
        <f t="shared" ref="T1381" si="13561">AVERAGE(J1381,N1380)</f>
        <v>0.15049999999999999</v>
      </c>
      <c r="U1381" s="32">
        <f t="shared" ref="U1381" si="13562">AVERAGE(K1381,O1380)</f>
        <v>0.25</v>
      </c>
      <c r="V1381" s="21">
        <f>Q1381*Q1380/'Advanced - Road'!$S$33</f>
        <v>100.41647617434781</v>
      </c>
      <c r="W1381" s="21">
        <f t="shared" ref="W1381" si="13563">W1380</f>
        <v>100.41856948249065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-6</v>
      </c>
      <c r="AA1381" s="23">
        <f t="shared" ref="AA1381" si="13565">AA1380</f>
        <v>218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</v>
      </c>
      <c r="I1382" s="31">
        <f>VLOOKUP($C1382,'Four Factors - Road'!$B:$O,8,FALSE)</f>
        <v>0.28799999999999998</v>
      </c>
      <c r="J1382" s="31">
        <f>VLOOKUP($C1382,'Four Factors - Road'!$B:$O,9,FALSE)/100</f>
        <v>0.14800000000000002</v>
      </c>
      <c r="K1382" s="31">
        <f>VLOOKUP($C1382,'Four Factors - Road'!$B:$O,10,FALSE)/100</f>
        <v>0.248</v>
      </c>
      <c r="L1382" s="31">
        <f>VLOOKUP($C1382,'Four Factors - Road'!$B:$O,11,FALSE)/100</f>
        <v>0.53700000000000003</v>
      </c>
      <c r="M1382" s="31">
        <f>VLOOKUP($C1382,'Four Factors - Road'!$B:$O,12,FALSE)</f>
        <v>0.34100000000000003</v>
      </c>
      <c r="N1382" s="31">
        <f>VLOOKUP($C1382,'Four Factors - Road'!$B:$O,13,FALSE)/100</f>
        <v>0.15</v>
      </c>
      <c r="O1382" s="31">
        <f>VLOOKUP($C1382,'Four Factors - Road'!$B:$O,14,FALSE)/100</f>
        <v>0.24100000000000002</v>
      </c>
      <c r="P1382" s="17">
        <f>VLOOKUP($C1382,'Advanced - Road'!B:T,18,FALSE)</f>
        <v>102.15</v>
      </c>
      <c r="Q1382" s="17">
        <f>(P1382+'Advanced - Road'!$S$33)/2</f>
        <v>100.46490467111536</v>
      </c>
      <c r="R1382" s="31">
        <f t="shared" ref="R1382" si="13567">AVERAGE(H1382,L1383)</f>
        <v>0.50649999999999995</v>
      </c>
      <c r="S1382" s="31">
        <f t="shared" ref="S1382" si="13568">AVERAGE(I1382,M1383)</f>
        <v>0.2555</v>
      </c>
      <c r="T1382" s="31">
        <f t="shared" ref="T1382" si="13569">AVERAGE(J1382,N1383)</f>
        <v>0.15400000000000003</v>
      </c>
      <c r="U1382" s="31">
        <f t="shared" ref="U1382" si="13570">AVERAGE(K1382,O1383)</f>
        <v>0.248</v>
      </c>
      <c r="V1382" s="17">
        <f>Q1382*Q1383/'Advanced - Home'!$S$33</f>
        <v>100.69594378786655</v>
      </c>
      <c r="W1382" s="17">
        <f t="shared" ref="W1382" si="13571">AVERAGE(V1382:V1383)</f>
        <v>100.69384474138323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0.51200000000000001</v>
      </c>
      <c r="I1383" s="31">
        <f>VLOOKUP($C1383,'Four Factors - Home'!$B:$O,8,FALSE)</f>
        <v>0.30199999999999999</v>
      </c>
      <c r="J1383" s="31">
        <f>VLOOKUP($C1383,'Four Factors - Home'!$B:$O,9,FALSE)/100</f>
        <v>0.152</v>
      </c>
      <c r="K1383" s="31">
        <f>VLOOKUP($C1383,'Four Factors - Home'!$B:$O,10,FALSE)/100</f>
        <v>0.247</v>
      </c>
      <c r="L1383" s="31">
        <f>VLOOKUP($C1383,'Four Factors - Home'!$B:$O,11,FALSE)/100</f>
        <v>0.52300000000000002</v>
      </c>
      <c r="M1383" s="31">
        <f>VLOOKUP($C1383,'Four Factors - Home'!$B:$O,12,FALSE)</f>
        <v>0.223</v>
      </c>
      <c r="N1383" s="31">
        <f>VLOOKUP($C1383,'Four Factors - Home'!$B:$O,13,FALSE)/100</f>
        <v>0.16</v>
      </c>
      <c r="O1383" s="31">
        <f>VLOOKUP($C1383,'Four Factors - Home'!$B:$O,14,FALSE)/100</f>
        <v>0.248</v>
      </c>
      <c r="P1383" s="17">
        <f>VLOOKUP($C1383,'Advanced - Home'!B:T,18,FALSE)</f>
        <v>99.23</v>
      </c>
      <c r="Q1383" s="17">
        <f>(P1383+'Advanced - Home'!$S$33)/2</f>
        <v>99.002845567206862</v>
      </c>
      <c r="R1383" s="31">
        <f t="shared" ref="R1383" si="13579">AVERAGE(H1383,L1382)</f>
        <v>0.52449999999999997</v>
      </c>
      <c r="S1383" s="31">
        <f t="shared" ref="S1383" si="13580">AVERAGE(I1383,M1382)</f>
        <v>0.32150000000000001</v>
      </c>
      <c r="T1383" s="31">
        <f t="shared" ref="T1383" si="13581">AVERAGE(J1383,N1382)</f>
        <v>0.151</v>
      </c>
      <c r="U1383" s="31">
        <f t="shared" ref="U1383" si="13582">AVERAGE(K1383,O1382)</f>
        <v>0.24399999999999999</v>
      </c>
      <c r="V1383" s="17">
        <f>Q1383*Q1382/'Advanced - Road'!$S$33</f>
        <v>100.69174569489992</v>
      </c>
      <c r="W1383" s="17">
        <f t="shared" ref="W1383" si="13583">W1382</f>
        <v>100.69384474138323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</v>
      </c>
      <c r="I1384" s="32">
        <f>VLOOKUP($C1384,'Four Factors - Road'!$B:$O,8,FALSE)</f>
        <v>0.28799999999999998</v>
      </c>
      <c r="J1384" s="32">
        <f>VLOOKUP($C1384,'Four Factors - Road'!$B:$O,9,FALSE)/100</f>
        <v>0.14800000000000002</v>
      </c>
      <c r="K1384" s="32">
        <f>VLOOKUP($C1384,'Four Factors - Road'!$B:$O,10,FALSE)/100</f>
        <v>0.248</v>
      </c>
      <c r="L1384" s="32">
        <f>VLOOKUP($C1384,'Four Factors - Road'!$B:$O,11,FALSE)/100</f>
        <v>0.53700000000000003</v>
      </c>
      <c r="M1384" s="32">
        <f>VLOOKUP($C1384,'Four Factors - Road'!$B:$O,12,FALSE)</f>
        <v>0.34100000000000003</v>
      </c>
      <c r="N1384" s="32">
        <f>VLOOKUP($C1384,'Four Factors - Road'!$B:$O,13,FALSE)/100</f>
        <v>0.15</v>
      </c>
      <c r="O1384" s="32">
        <f>VLOOKUP($C1384,'Four Factors - Road'!$B:$O,14,FALSE)/100</f>
        <v>0.24100000000000002</v>
      </c>
      <c r="P1384" s="21">
        <f>VLOOKUP($C1384,'Advanced - Road'!B:T,18,FALSE)</f>
        <v>102.15</v>
      </c>
      <c r="Q1384" s="21">
        <f>(P1384+'Advanced - Road'!$S$33)/2</f>
        <v>100.46490467111536</v>
      </c>
      <c r="R1384" s="32">
        <f t="shared" ref="R1384" si="13587">AVERAGE(H1384,L1385)</f>
        <v>0.499</v>
      </c>
      <c r="S1384" s="32">
        <f t="shared" ref="S1384" si="13588">AVERAGE(I1384,M1385)</f>
        <v>0.28249999999999997</v>
      </c>
      <c r="T1384" s="32">
        <f t="shared" ref="T1384" si="13589">AVERAGE(J1384,N1385)</f>
        <v>0.13750000000000001</v>
      </c>
      <c r="U1384" s="32">
        <f t="shared" ref="U1384" si="13590">AVERAGE(K1384,O1385)</f>
        <v>0.2455</v>
      </c>
      <c r="V1384" s="21">
        <f>Q1384*Q1385/'Advanced - Home'!$S$33</f>
        <v>102.54706853730126</v>
      </c>
      <c r="W1384" s="21">
        <f t="shared" ref="W1384" si="13591">AVERAGE(V1384:V1385)</f>
        <v>102.54493090339574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0.499</v>
      </c>
      <c r="I1385" s="32">
        <f>VLOOKUP($C1385,'Four Factors - Home'!$B:$O,8,FALSE)</f>
        <v>0.28399999999999997</v>
      </c>
      <c r="J1385" s="32">
        <f>VLOOKUP($C1385,'Four Factors - Home'!$B:$O,9,FALSE)/100</f>
        <v>0.16600000000000001</v>
      </c>
      <c r="K1385" s="32">
        <f>VLOOKUP($C1385,'Four Factors - Home'!$B:$O,10,FALSE)/100</f>
        <v>0.20399999999999999</v>
      </c>
      <c r="L1385" s="32">
        <f>VLOOKUP($C1385,'Four Factors - Home'!$B:$O,11,FALSE)/100</f>
        <v>0.50800000000000001</v>
      </c>
      <c r="M1385" s="32">
        <f>VLOOKUP($C1385,'Four Factors - Home'!$B:$O,12,FALSE)</f>
        <v>0.27700000000000002</v>
      </c>
      <c r="N1385" s="32">
        <f>VLOOKUP($C1385,'Four Factors - Home'!$B:$O,13,FALSE)/100</f>
        <v>0.127</v>
      </c>
      <c r="O1385" s="32">
        <f>VLOOKUP($C1385,'Four Factors - Home'!$B:$O,14,FALSE)/100</f>
        <v>0.24299999999999999</v>
      </c>
      <c r="P1385" s="21">
        <f>VLOOKUP($C1385,'Advanced - Home'!B:T,18,FALSE)</f>
        <v>102.87</v>
      </c>
      <c r="Q1385" s="21">
        <f>(P1385+'Advanced - Home'!$S$33)/2</f>
        <v>100.82284556720685</v>
      </c>
      <c r="R1385" s="32">
        <f t="shared" ref="R1385" si="13599">AVERAGE(H1385,L1384)</f>
        <v>0.51800000000000002</v>
      </c>
      <c r="S1385" s="32">
        <f t="shared" ref="S1385" si="13600">AVERAGE(I1385,M1384)</f>
        <v>0.3125</v>
      </c>
      <c r="T1385" s="32">
        <f t="shared" ref="T1385" si="13601">AVERAGE(J1385,N1384)</f>
        <v>0.158</v>
      </c>
      <c r="U1385" s="32">
        <f t="shared" ref="U1385" si="13602">AVERAGE(K1385,O1384)</f>
        <v>0.2225</v>
      </c>
      <c r="V1385" s="21">
        <f>Q1385*Q1384/'Advanced - Road'!$S$33</f>
        <v>102.54279326949023</v>
      </c>
      <c r="W1385" s="21">
        <f t="shared" ref="W1385" si="13603">W1384</f>
        <v>102.54493090339574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</v>
      </c>
      <c r="I1386" s="31">
        <f>VLOOKUP($C1386,'Four Factors - Road'!$B:$O,8,FALSE)</f>
        <v>0.28799999999999998</v>
      </c>
      <c r="J1386" s="31">
        <f>VLOOKUP($C1386,'Four Factors - Road'!$B:$O,9,FALSE)/100</f>
        <v>0.14800000000000002</v>
      </c>
      <c r="K1386" s="31">
        <f>VLOOKUP($C1386,'Four Factors - Road'!$B:$O,10,FALSE)/100</f>
        <v>0.248</v>
      </c>
      <c r="L1386" s="31">
        <f>VLOOKUP($C1386,'Four Factors - Road'!$B:$O,11,FALSE)/100</f>
        <v>0.53700000000000003</v>
      </c>
      <c r="M1386" s="31">
        <f>VLOOKUP($C1386,'Four Factors - Road'!$B:$O,12,FALSE)</f>
        <v>0.34100000000000003</v>
      </c>
      <c r="N1386" s="31">
        <f>VLOOKUP($C1386,'Four Factors - Road'!$B:$O,13,FALSE)/100</f>
        <v>0.15</v>
      </c>
      <c r="O1386" s="31">
        <f>VLOOKUP($C1386,'Four Factors - Road'!$B:$O,14,FALSE)/100</f>
        <v>0.24100000000000002</v>
      </c>
      <c r="P1386" s="17">
        <f>VLOOKUP($C1386,'Advanced - Road'!B:T,18,FALSE)</f>
        <v>102.15</v>
      </c>
      <c r="Q1386" s="17">
        <f>(P1386+'Advanced - Road'!$S$33)/2</f>
        <v>100.46490467111536</v>
      </c>
      <c r="R1386" s="31">
        <f t="shared" ref="R1386" si="13607">AVERAGE(H1386,L1387)</f>
        <v>0.4945</v>
      </c>
      <c r="S1386" s="31">
        <f t="shared" ref="S1386" si="13608">AVERAGE(I1386,M1387)</f>
        <v>0.27249999999999996</v>
      </c>
      <c r="T1386" s="31">
        <f t="shared" ref="T1386" si="13609">AVERAGE(J1386,N1387)</f>
        <v>0.14250000000000002</v>
      </c>
      <c r="U1386" s="31">
        <f t="shared" ref="U1386" si="13610">AVERAGE(K1386,O1387)</f>
        <v>0.2505</v>
      </c>
      <c r="V1386" s="17">
        <f>Q1386*Q1387/'Advanced - Home'!$S$33</f>
        <v>100.91970612021581</v>
      </c>
      <c r="W1386" s="17">
        <f t="shared" ref="W1386" si="13611">AVERAGE(V1386:V1387)</f>
        <v>100.91760240931882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0.53100000000000003</v>
      </c>
      <c r="I1387" s="31">
        <f>VLOOKUP($C1387,'Four Factors - Home'!$B:$O,8,FALSE)</f>
        <v>0.26100000000000001</v>
      </c>
      <c r="J1387" s="31">
        <f>VLOOKUP($C1387,'Four Factors - Home'!$B:$O,9,FALSE)/100</f>
        <v>0.14000000000000001</v>
      </c>
      <c r="K1387" s="31">
        <f>VLOOKUP($C1387,'Four Factors - Home'!$B:$O,10,FALSE)/100</f>
        <v>0.22899999999999998</v>
      </c>
      <c r="L1387" s="31">
        <f>VLOOKUP($C1387,'Four Factors - Home'!$B:$O,11,FALSE)/100</f>
        <v>0.499</v>
      </c>
      <c r="M1387" s="31">
        <f>VLOOKUP($C1387,'Four Factors - Home'!$B:$O,12,FALSE)</f>
        <v>0.25700000000000001</v>
      </c>
      <c r="N1387" s="31">
        <f>VLOOKUP($C1387,'Four Factors - Home'!$B:$O,13,FALSE)/100</f>
        <v>0.13699999999999998</v>
      </c>
      <c r="O1387" s="31">
        <f>VLOOKUP($C1387,'Four Factors - Home'!$B:$O,14,FALSE)/100</f>
        <v>0.253</v>
      </c>
      <c r="P1387" s="17">
        <f>VLOOKUP($C1387,'Advanced - Home'!B:T,18,FALSE)</f>
        <v>99.67</v>
      </c>
      <c r="Q1387" s="17">
        <f>(P1387+'Advanced - Home'!$S$33)/2</f>
        <v>99.222845567206861</v>
      </c>
      <c r="R1387" s="31">
        <f t="shared" ref="R1387" si="13619">AVERAGE(H1387,L1386)</f>
        <v>0.53400000000000003</v>
      </c>
      <c r="S1387" s="31">
        <f t="shared" ref="S1387" si="13620">AVERAGE(I1387,M1386)</f>
        <v>0.30100000000000005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0.23499999999999999</v>
      </c>
      <c r="V1387" s="17">
        <f>Q1387*Q1386/'Advanced - Road'!$S$33</f>
        <v>100.91549869842183</v>
      </c>
      <c r="W1387" s="17">
        <f t="shared" ref="W1387" si="13623">W1386</f>
        <v>100.91760240931882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</v>
      </c>
      <c r="I1388" s="32">
        <f>VLOOKUP($C1388,'Four Factors - Road'!$B:$O,8,FALSE)</f>
        <v>0.28799999999999998</v>
      </c>
      <c r="J1388" s="32">
        <f>VLOOKUP($C1388,'Four Factors - Road'!$B:$O,9,FALSE)/100</f>
        <v>0.14800000000000002</v>
      </c>
      <c r="K1388" s="32">
        <f>VLOOKUP($C1388,'Four Factors - Road'!$B:$O,10,FALSE)/100</f>
        <v>0.248</v>
      </c>
      <c r="L1388" s="32">
        <f>VLOOKUP($C1388,'Four Factors - Road'!$B:$O,11,FALSE)/100</f>
        <v>0.53700000000000003</v>
      </c>
      <c r="M1388" s="32">
        <f>VLOOKUP($C1388,'Four Factors - Road'!$B:$O,12,FALSE)</f>
        <v>0.34100000000000003</v>
      </c>
      <c r="N1388" s="32">
        <f>VLOOKUP($C1388,'Four Factors - Road'!$B:$O,13,FALSE)/100</f>
        <v>0.15</v>
      </c>
      <c r="O1388" s="32">
        <f>VLOOKUP($C1388,'Four Factors - Road'!$B:$O,14,FALSE)/100</f>
        <v>0.24100000000000002</v>
      </c>
      <c r="P1388" s="21">
        <f>VLOOKUP($C1388,'Advanced - Road'!B:T,18,FALSE)</f>
        <v>102.15</v>
      </c>
      <c r="Q1388" s="21">
        <f>(P1388+'Advanced - Road'!$S$33)/2</f>
        <v>100.46490467111536</v>
      </c>
      <c r="R1388" s="32">
        <f t="shared" ref="R1388" si="13627">AVERAGE(H1388,L1389)</f>
        <v>0.497</v>
      </c>
      <c r="S1388" s="32">
        <f t="shared" ref="S1388" si="13628">AVERAGE(I1388,M1389)</f>
        <v>0.24299999999999999</v>
      </c>
      <c r="T1388" s="32">
        <f t="shared" ref="T1388" si="13629">AVERAGE(J1388,N1389)</f>
        <v>0.13950000000000001</v>
      </c>
      <c r="U1388" s="32">
        <f t="shared" ref="U1388" si="13630">AVERAGE(K1388,O1389)</f>
        <v>0.223</v>
      </c>
      <c r="V1388" s="21">
        <f>Q1388*Q1389/'Advanced - Home'!$S$33</f>
        <v>100.21790607784772</v>
      </c>
      <c r="W1388" s="21">
        <f t="shared" ref="W1388" si="13631">AVERAGE(V1388:V1389)</f>
        <v>100.21581699624815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105</v>
      </c>
      <c r="Z1388" s="23">
        <f t="shared" ref="Z1388" si="13632">Y1389-Y1388</f>
        <v>7</v>
      </c>
      <c r="AA1388" s="23">
        <f t="shared" ref="AA1388" si="13633">Y1388+Y1389</f>
        <v>217</v>
      </c>
      <c r="AB1388" s="22">
        <f t="shared" ref="AB1388" si="13634">D1388-Z1388</f>
        <v>-7</v>
      </c>
      <c r="AC1388" s="22">
        <f t="shared" ref="AC1388" si="13635">AA1388-E1388</f>
        <v>217</v>
      </c>
      <c r="AD1388" s="22">
        <f t="shared" si="13495"/>
        <v>105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0.504</v>
      </c>
      <c r="I1389" s="32">
        <f>VLOOKUP($C1389,'Four Factors - Home'!$B:$O,8,FALSE)</f>
        <v>0.29599999999999999</v>
      </c>
      <c r="J1389" s="32">
        <f>VLOOKUP($C1389,'Four Factors - Home'!$B:$O,9,FALSE)/100</f>
        <v>0.114</v>
      </c>
      <c r="K1389" s="32">
        <f>VLOOKUP($C1389,'Four Factors - Home'!$B:$O,10,FALSE)/100</f>
        <v>0.20499999999999999</v>
      </c>
      <c r="L1389" s="32">
        <f>VLOOKUP($C1389,'Four Factors - Home'!$B:$O,11,FALSE)/100</f>
        <v>0.504</v>
      </c>
      <c r="M1389" s="32">
        <f>VLOOKUP($C1389,'Four Factors - Home'!$B:$O,12,FALSE)</f>
        <v>0.19800000000000001</v>
      </c>
      <c r="N1389" s="32">
        <f>VLOOKUP($C1389,'Four Factors - Home'!$B:$O,13,FALSE)/100</f>
        <v>0.13100000000000001</v>
      </c>
      <c r="O1389" s="32">
        <f>VLOOKUP($C1389,'Four Factors - Home'!$B:$O,14,FALSE)/100</f>
        <v>0.19800000000000001</v>
      </c>
      <c r="P1389" s="21">
        <f>VLOOKUP($C1389,'Advanced - Home'!B:T,18,FALSE)</f>
        <v>98.29</v>
      </c>
      <c r="Q1389" s="21">
        <f>(P1389+'Advanced - Home'!$S$33)/2</f>
        <v>98.532845567206863</v>
      </c>
      <c r="R1389" s="32">
        <f t="shared" ref="R1389" si="13639">AVERAGE(H1389,L1388)</f>
        <v>0.52049999999999996</v>
      </c>
      <c r="S1389" s="32">
        <f t="shared" ref="S1389" si="13640">AVERAGE(I1389,M1388)</f>
        <v>0.31850000000000001</v>
      </c>
      <c r="T1389" s="32">
        <f t="shared" ref="T1389" si="13641">AVERAGE(J1389,N1388)</f>
        <v>0.13200000000000001</v>
      </c>
      <c r="U1389" s="32">
        <f t="shared" ref="U1389" si="13642">AVERAGE(K1389,O1388)</f>
        <v>0.223</v>
      </c>
      <c r="V1389" s="21">
        <f>Q1389*Q1388/'Advanced - Road'!$S$33</f>
        <v>100.21372791464857</v>
      </c>
      <c r="W1389" s="21">
        <f t="shared" ref="W1389" si="13643">W1388</f>
        <v>100.21581699624815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-7</v>
      </c>
      <c r="AA1389" s="23">
        <f t="shared" ref="AA1389" si="13645">AA1388</f>
        <v>217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</v>
      </c>
      <c r="I1390" s="31">
        <f>VLOOKUP($C1390,'Four Factors - Road'!$B:$O,8,FALSE)</f>
        <v>0.28799999999999998</v>
      </c>
      <c r="J1390" s="31">
        <f>VLOOKUP($C1390,'Four Factors - Road'!$B:$O,9,FALSE)/100</f>
        <v>0.14800000000000002</v>
      </c>
      <c r="K1390" s="31">
        <f>VLOOKUP($C1390,'Four Factors - Road'!$B:$O,10,FALSE)/100</f>
        <v>0.248</v>
      </c>
      <c r="L1390" s="31">
        <f>VLOOKUP($C1390,'Four Factors - Road'!$B:$O,11,FALSE)/100</f>
        <v>0.53700000000000003</v>
      </c>
      <c r="M1390" s="31">
        <f>VLOOKUP($C1390,'Four Factors - Road'!$B:$O,12,FALSE)</f>
        <v>0.34100000000000003</v>
      </c>
      <c r="N1390" s="31">
        <f>VLOOKUP($C1390,'Four Factors - Road'!$B:$O,13,FALSE)/100</f>
        <v>0.15</v>
      </c>
      <c r="O1390" s="31">
        <f>VLOOKUP($C1390,'Four Factors - Road'!$B:$O,14,FALSE)/100</f>
        <v>0.24100000000000002</v>
      </c>
      <c r="P1390" s="17">
        <f>VLOOKUP($C1390,'Advanced - Road'!B:T,18,FALSE)</f>
        <v>102.15</v>
      </c>
      <c r="Q1390" s="17">
        <f>(P1390+'Advanced - Road'!$S$33)/2</f>
        <v>100.46490467111536</v>
      </c>
      <c r="R1390" s="31">
        <f t="shared" ref="R1390" si="13647">AVERAGE(H1390,L1391)</f>
        <v>0.502</v>
      </c>
      <c r="S1390" s="31">
        <f t="shared" ref="S1390" si="13648">AVERAGE(I1390,M1391)</f>
        <v>0.25750000000000001</v>
      </c>
      <c r="T1390" s="31">
        <f t="shared" ref="T1390" si="13649">AVERAGE(J1390,N1391)</f>
        <v>0.14300000000000002</v>
      </c>
      <c r="U1390" s="31">
        <f t="shared" ref="U1390" si="13650">AVERAGE(K1390,O1391)</f>
        <v>0.22950000000000001</v>
      </c>
      <c r="V1390" s="17">
        <f>Q1390*Q1391/'Advanced - Home'!$S$33</f>
        <v>99.800894458469571</v>
      </c>
      <c r="W1390" s="17">
        <f t="shared" ref="W1390" si="13651">AVERAGE(V1390:V1391)</f>
        <v>99.79881406964094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4</v>
      </c>
      <c r="AA1390" s="19">
        <f t="shared" ref="AA1390" si="13653">Y1390+Y1391</f>
        <v>216</v>
      </c>
      <c r="AB1390" s="4">
        <f t="shared" ref="AB1390" si="13654">D1390-Z1390</f>
        <v>-4</v>
      </c>
      <c r="AC1390" s="4">
        <f t="shared" ref="AC1390" si="13655">AA1390-E1390</f>
        <v>216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</v>
      </c>
      <c r="I1391" s="31">
        <f>VLOOKUP($C1391,'Four Factors - Home'!$B:$O,8,FALSE)</f>
        <v>0.27500000000000002</v>
      </c>
      <c r="J1391" s="31">
        <f>VLOOKUP($C1391,'Four Factors - Home'!$B:$O,9,FALSE)/100</f>
        <v>0.13100000000000001</v>
      </c>
      <c r="K1391" s="31">
        <f>VLOOKUP($C1391,'Four Factors - Home'!$B:$O,10,FALSE)/100</f>
        <v>0.28999999999999998</v>
      </c>
      <c r="L1391" s="31">
        <f>VLOOKUP($C1391,'Four Factors - Home'!$B:$O,11,FALSE)/100</f>
        <v>0.51400000000000001</v>
      </c>
      <c r="M1391" s="31">
        <f>VLOOKUP($C1391,'Four Factors - Home'!$B:$O,12,FALSE)</f>
        <v>0.22700000000000001</v>
      </c>
      <c r="N1391" s="31">
        <f>VLOOKUP($C1391,'Four Factors - Home'!$B:$O,13,FALSE)/100</f>
        <v>0.13800000000000001</v>
      </c>
      <c r="O1391" s="31">
        <f>VLOOKUP($C1391,'Four Factors - Home'!$B:$O,14,FALSE)/100</f>
        <v>0.21100000000000002</v>
      </c>
      <c r="P1391" s="17">
        <f>VLOOKUP($C1391,'Advanced - Home'!B:T,18,FALSE)</f>
        <v>97.47</v>
      </c>
      <c r="Q1391" s="17">
        <f>(P1391+'Advanced - Home'!$S$33)/2</f>
        <v>98.122845567206866</v>
      </c>
      <c r="R1391" s="31">
        <f t="shared" ref="R1391" si="13659">AVERAGE(H1391,L1390)</f>
        <v>0.50350000000000006</v>
      </c>
      <c r="S1391" s="31">
        <f t="shared" ref="S1391" si="13660">AVERAGE(I1391,M1390)</f>
        <v>0.30800000000000005</v>
      </c>
      <c r="T1391" s="31">
        <f t="shared" ref="T1391" si="13661">AVERAGE(J1391,N1390)</f>
        <v>0.14050000000000001</v>
      </c>
      <c r="U1391" s="31">
        <f t="shared" ref="U1391" si="13662">AVERAGE(K1391,O1390)</f>
        <v>0.26550000000000001</v>
      </c>
      <c r="V1391" s="17">
        <f>Q1391*Q1390/'Advanced - Road'!$S$33</f>
        <v>99.796733680812295</v>
      </c>
      <c r="W1391" s="17">
        <f t="shared" ref="W1391" si="13663">W1390</f>
        <v>99.79881406964094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110</v>
      </c>
      <c r="Z1391" s="19">
        <f t="shared" ref="Z1391" si="13664">-Z1390</f>
        <v>-4</v>
      </c>
      <c r="AA1391" s="19">
        <f t="shared" ref="AA1391" si="13665">AA1390</f>
        <v>216</v>
      </c>
      <c r="AB1391" s="4"/>
      <c r="AC1391" s="4"/>
      <c r="AD1391" s="4">
        <f t="shared" si="13495"/>
        <v>110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</v>
      </c>
      <c r="I1392" s="32">
        <f>VLOOKUP($C1392,'Four Factors - Road'!$B:$O,8,FALSE)</f>
        <v>0.28799999999999998</v>
      </c>
      <c r="J1392" s="32">
        <f>VLOOKUP($C1392,'Four Factors - Road'!$B:$O,9,FALSE)/100</f>
        <v>0.14800000000000002</v>
      </c>
      <c r="K1392" s="32">
        <f>VLOOKUP($C1392,'Four Factors - Road'!$B:$O,10,FALSE)/100</f>
        <v>0.248</v>
      </c>
      <c r="L1392" s="32">
        <f>VLOOKUP($C1392,'Four Factors - Road'!$B:$O,11,FALSE)/100</f>
        <v>0.53700000000000003</v>
      </c>
      <c r="M1392" s="32">
        <f>VLOOKUP($C1392,'Four Factors - Road'!$B:$O,12,FALSE)</f>
        <v>0.34100000000000003</v>
      </c>
      <c r="N1392" s="32">
        <f>VLOOKUP($C1392,'Four Factors - Road'!$B:$O,13,FALSE)/100</f>
        <v>0.15</v>
      </c>
      <c r="O1392" s="32">
        <f>VLOOKUP($C1392,'Four Factors - Road'!$B:$O,14,FALSE)/100</f>
        <v>0.24100000000000002</v>
      </c>
      <c r="P1392" s="21">
        <f>VLOOKUP($C1392,'Advanced - Road'!B:T,18,FALSE)</f>
        <v>102.15</v>
      </c>
      <c r="Q1392" s="21">
        <f>(P1392+'Advanced - Road'!$S$33)/2</f>
        <v>100.46490467111536</v>
      </c>
      <c r="R1392" s="32">
        <f t="shared" ref="R1392" si="13667">AVERAGE(H1392,L1393)</f>
        <v>0.49299999999999999</v>
      </c>
      <c r="S1392" s="32">
        <f t="shared" ref="S1392" si="13668">AVERAGE(I1392,M1393)</f>
        <v>0.249</v>
      </c>
      <c r="T1392" s="32">
        <f t="shared" ref="T1392" si="13669">AVERAGE(J1392,N1393)</f>
        <v>0.13700000000000001</v>
      </c>
      <c r="U1392" s="32">
        <f t="shared" ref="U1392" si="13670">AVERAGE(K1392,O1393)</f>
        <v>0.24199999999999999</v>
      </c>
      <c r="V1392" s="21">
        <f>Q1392*Q1393/'Advanced - Home'!$S$33</f>
        <v>100.32470173646894</v>
      </c>
      <c r="W1392" s="21">
        <f t="shared" ref="W1392" si="13671">AVERAGE(V1392:V1393)</f>
        <v>100.32261042867194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106</v>
      </c>
      <c r="Z1392" s="23">
        <f t="shared" ref="Z1392" si="13672">Y1393-Y1392</f>
        <v>9</v>
      </c>
      <c r="AA1392" s="23">
        <f t="shared" ref="AA1392" si="13673">Y1392+Y1393</f>
        <v>221</v>
      </c>
      <c r="AB1392" s="22">
        <f t="shared" ref="AB1392" si="13674">D1392-Z1392</f>
        <v>-9</v>
      </c>
      <c r="AC1392" s="22">
        <f t="shared" ref="AC1392" si="13675">AA1392-E1392</f>
        <v>221</v>
      </c>
      <c r="AD1392" s="22">
        <f t="shared" si="13495"/>
        <v>106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0.55700000000000005</v>
      </c>
      <c r="I1393" s="32">
        <f>VLOOKUP($C1393,'Four Factors - Home'!$B:$O,8,FALSE)</f>
        <v>0.28000000000000003</v>
      </c>
      <c r="J1393" s="32">
        <f>VLOOKUP($C1393,'Four Factors - Home'!$B:$O,9,FALSE)/100</f>
        <v>0.13</v>
      </c>
      <c r="K1393" s="32">
        <f>VLOOKUP($C1393,'Four Factors - Home'!$B:$O,10,FALSE)/100</f>
        <v>0.23399999999999999</v>
      </c>
      <c r="L1393" s="32">
        <f>VLOOKUP($C1393,'Four Factors - Home'!$B:$O,11,FALSE)/100</f>
        <v>0.496</v>
      </c>
      <c r="M1393" s="32">
        <f>VLOOKUP($C1393,'Four Factors - Home'!$B:$O,12,FALSE)</f>
        <v>0.21</v>
      </c>
      <c r="N1393" s="32">
        <f>VLOOKUP($C1393,'Four Factors - Home'!$B:$O,13,FALSE)/100</f>
        <v>0.126</v>
      </c>
      <c r="O1393" s="32">
        <f>VLOOKUP($C1393,'Four Factors - Home'!$B:$O,14,FALSE)/100</f>
        <v>0.23600000000000002</v>
      </c>
      <c r="P1393" s="21">
        <f>VLOOKUP($C1393,'Advanced - Home'!B:T,18,FALSE)</f>
        <v>98.5</v>
      </c>
      <c r="Q1393" s="21">
        <f>(P1393+'Advanced - Home'!$S$33)/2</f>
        <v>98.637845567206853</v>
      </c>
      <c r="R1393" s="32">
        <f t="shared" ref="R1393" si="13679">AVERAGE(H1393,L1392)</f>
        <v>0.54700000000000004</v>
      </c>
      <c r="S1393" s="32">
        <f t="shared" ref="S1393" si="13680">AVERAGE(I1393,M1392)</f>
        <v>0.3105</v>
      </c>
      <c r="T1393" s="32">
        <f t="shared" ref="T1393" si="13681">AVERAGE(J1393,N1392)</f>
        <v>0.14000000000000001</v>
      </c>
      <c r="U1393" s="32">
        <f t="shared" ref="U1393" si="13682">AVERAGE(K1393,O1392)</f>
        <v>0.23749999999999999</v>
      </c>
      <c r="V1393" s="21">
        <f>Q1393*Q1392/'Advanced - Road'!$S$33</f>
        <v>100.32051912087493</v>
      </c>
      <c r="W1393" s="21">
        <f t="shared" ref="W1393" si="13683">W1392</f>
        <v>100.32261042867194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115</v>
      </c>
      <c r="Z1393" s="23">
        <f t="shared" ref="Z1393" si="13684">-Z1392</f>
        <v>-9</v>
      </c>
      <c r="AA1393" s="23">
        <f t="shared" ref="AA1393" si="13685">AA1392</f>
        <v>221</v>
      </c>
      <c r="AB1393" s="22"/>
      <c r="AC1393" s="22"/>
      <c r="AD1393" s="22">
        <f t="shared" si="13495"/>
        <v>115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</v>
      </c>
      <c r="I1394" s="31">
        <f>VLOOKUP($C1394,'Four Factors - Road'!$B:$O,8,FALSE)</f>
        <v>0.28799999999999998</v>
      </c>
      <c r="J1394" s="31">
        <f>VLOOKUP($C1394,'Four Factors - Road'!$B:$O,9,FALSE)/100</f>
        <v>0.14800000000000002</v>
      </c>
      <c r="K1394" s="31">
        <f>VLOOKUP($C1394,'Four Factors - Road'!$B:$O,10,FALSE)/100</f>
        <v>0.248</v>
      </c>
      <c r="L1394" s="31">
        <f>VLOOKUP($C1394,'Four Factors - Road'!$B:$O,11,FALSE)/100</f>
        <v>0.53700000000000003</v>
      </c>
      <c r="M1394" s="31">
        <f>VLOOKUP($C1394,'Four Factors - Road'!$B:$O,12,FALSE)</f>
        <v>0.34100000000000003</v>
      </c>
      <c r="N1394" s="31">
        <f>VLOOKUP($C1394,'Four Factors - Road'!$B:$O,13,FALSE)/100</f>
        <v>0.15</v>
      </c>
      <c r="O1394" s="31">
        <f>VLOOKUP($C1394,'Four Factors - Road'!$B:$O,14,FALSE)/100</f>
        <v>0.24100000000000002</v>
      </c>
      <c r="P1394" s="17">
        <f>VLOOKUP($C1394,'Advanced - Road'!B:T,18,FALSE)</f>
        <v>102.15</v>
      </c>
      <c r="Q1394" s="17">
        <f>(P1394+'Advanced - Road'!$S$33)/2</f>
        <v>100.46490467111536</v>
      </c>
      <c r="R1394" s="31">
        <f t="shared" ref="R1394" si="13687">AVERAGE(H1394,L1395)</f>
        <v>0.4965</v>
      </c>
      <c r="S1394" s="31">
        <f t="shared" ref="S1394" si="13688">AVERAGE(I1394,M1395)</f>
        <v>0.28149999999999997</v>
      </c>
      <c r="T1394" s="31">
        <f t="shared" ref="T1394" si="13689">AVERAGE(J1394,N1395)</f>
        <v>0.15250000000000002</v>
      </c>
      <c r="U1394" s="31">
        <f t="shared" ref="U1394" si="13690">AVERAGE(K1394,O1395)</f>
        <v>0.23449999999999999</v>
      </c>
      <c r="V1394" s="17">
        <f>Q1394*Q1395/'Advanced - Home'!$S$33</f>
        <v>98.036223337442536</v>
      </c>
      <c r="W1394" s="17">
        <f t="shared" ref="W1394" si="13691">AVERAGE(V1394:V1395)</f>
        <v>98.034179733876258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0.51500000000000001</v>
      </c>
      <c r="I1395" s="31">
        <f>VLOOKUP($C1395,'Four Factors - Home'!$B:$O,8,FALSE)</f>
        <v>0.255</v>
      </c>
      <c r="J1395" s="31">
        <f>VLOOKUP($C1395,'Four Factors - Home'!$B:$O,9,FALSE)/100</f>
        <v>0.129</v>
      </c>
      <c r="K1395" s="31">
        <f>VLOOKUP($C1395,'Four Factors - Home'!$B:$O,10,FALSE)/100</f>
        <v>0.188</v>
      </c>
      <c r="L1395" s="31">
        <f>VLOOKUP($C1395,'Four Factors - Home'!$B:$O,11,FALSE)/100</f>
        <v>0.503</v>
      </c>
      <c r="M1395" s="31">
        <f>VLOOKUP($C1395,'Four Factors - Home'!$B:$O,12,FALSE)</f>
        <v>0.27500000000000002</v>
      </c>
      <c r="N1395" s="31">
        <f>VLOOKUP($C1395,'Four Factors - Home'!$B:$O,13,FALSE)/100</f>
        <v>0.157</v>
      </c>
      <c r="O1395" s="31">
        <f>VLOOKUP($C1395,'Four Factors - Home'!$B:$O,14,FALSE)/100</f>
        <v>0.221</v>
      </c>
      <c r="P1395" s="17">
        <f>VLOOKUP($C1395,'Advanced - Home'!B:T,18,FALSE)</f>
        <v>94</v>
      </c>
      <c r="Q1395" s="17">
        <f>(P1395+'Advanced - Home'!$S$33)/2</f>
        <v>96.387845567206853</v>
      </c>
      <c r="R1395" s="31">
        <f t="shared" ref="R1395" si="13699">AVERAGE(H1395,L1394)</f>
        <v>0.52600000000000002</v>
      </c>
      <c r="S1395" s="31">
        <f t="shared" ref="S1395" si="13700">AVERAGE(I1395,M1394)</f>
        <v>0.29800000000000004</v>
      </c>
      <c r="T1395" s="31">
        <f t="shared" ref="T1395" si="13701">AVERAGE(J1395,N1394)</f>
        <v>0.13950000000000001</v>
      </c>
      <c r="U1395" s="31">
        <f t="shared" ref="U1395" si="13702">AVERAGE(K1395,O1394)</f>
        <v>0.21450000000000002</v>
      </c>
      <c r="V1395" s="17">
        <f>Q1395*Q1394/'Advanced - Road'!$S$33</f>
        <v>98.032136130309979</v>
      </c>
      <c r="W1395" s="17">
        <f t="shared" ref="W1395" si="13703">W1394</f>
        <v>98.034179733876258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</v>
      </c>
      <c r="I1396" s="32">
        <f>VLOOKUP($C1396,'Four Factors - Road'!$B:$O,8,FALSE)</f>
        <v>0.28799999999999998</v>
      </c>
      <c r="J1396" s="32">
        <f>VLOOKUP($C1396,'Four Factors - Road'!$B:$O,9,FALSE)/100</f>
        <v>0.14800000000000002</v>
      </c>
      <c r="K1396" s="32">
        <f>VLOOKUP($C1396,'Four Factors - Road'!$B:$O,10,FALSE)/100</f>
        <v>0.248</v>
      </c>
      <c r="L1396" s="32">
        <f>VLOOKUP($C1396,'Four Factors - Road'!$B:$O,11,FALSE)/100</f>
        <v>0.53700000000000003</v>
      </c>
      <c r="M1396" s="32">
        <f>VLOOKUP($C1396,'Four Factors - Road'!$B:$O,12,FALSE)</f>
        <v>0.34100000000000003</v>
      </c>
      <c r="N1396" s="32">
        <f>VLOOKUP($C1396,'Four Factors - Road'!$B:$O,13,FALSE)/100</f>
        <v>0.15</v>
      </c>
      <c r="O1396" s="32">
        <f>VLOOKUP($C1396,'Four Factors - Road'!$B:$O,14,FALSE)/100</f>
        <v>0.24100000000000002</v>
      </c>
      <c r="P1396" s="21">
        <f>VLOOKUP($C1396,'Advanced - Road'!B:T,18,FALSE)</f>
        <v>102.15</v>
      </c>
      <c r="Q1396" s="21">
        <f>(P1396+'Advanced - Road'!$S$33)/2</f>
        <v>100.46490467111536</v>
      </c>
      <c r="R1396" s="32">
        <f t="shared" ref="R1396" si="13707">AVERAGE(H1396,L1397)</f>
        <v>0.51100000000000001</v>
      </c>
      <c r="S1396" s="32">
        <f t="shared" ref="S1396" si="13708">AVERAGE(I1396,M1397)</f>
        <v>0.27149999999999996</v>
      </c>
      <c r="T1396" s="32">
        <f t="shared" ref="T1396" si="13709">AVERAGE(J1396,N1397)</f>
        <v>0.13300000000000001</v>
      </c>
      <c r="U1396" s="32">
        <f t="shared" ref="U1396" si="13710">AVERAGE(K1396,O1397)</f>
        <v>0.22950000000000001</v>
      </c>
      <c r="V1396" s="21">
        <f>Q1396*Q1397/'Advanced - Home'!$S$33</f>
        <v>101.13838294501167</v>
      </c>
      <c r="W1396" s="21">
        <f t="shared" ref="W1396" si="13711">AVERAGE(V1396:V1397)</f>
        <v>101.13627467571041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110</v>
      </c>
      <c r="Z1396" s="23">
        <f t="shared" ref="Z1396" si="13712">Y1397-Y1396</f>
        <v>5</v>
      </c>
      <c r="AA1396" s="23">
        <f t="shared" ref="AA1396" si="13713">Y1396+Y1397</f>
        <v>225</v>
      </c>
      <c r="AB1396" s="22">
        <f t="shared" ref="AB1396" si="13714">D1396-Z1396</f>
        <v>-5</v>
      </c>
      <c r="AC1396" s="22">
        <f t="shared" ref="AC1396" si="13715">AA1396-E1396</f>
        <v>225</v>
      </c>
      <c r="AD1396" s="22">
        <f t="shared" si="13495"/>
        <v>110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0.54500000000000004</v>
      </c>
      <c r="I1397" s="32">
        <f>VLOOKUP($C1397,'Four Factors - Home'!$B:$O,8,FALSE)</f>
        <v>0.28699999999999998</v>
      </c>
      <c r="J1397" s="32">
        <f>VLOOKUP($C1397,'Four Factors - Home'!$B:$O,9,FALSE)/100</f>
        <v>0.14599999999999999</v>
      </c>
      <c r="K1397" s="32">
        <f>VLOOKUP($C1397,'Four Factors - Home'!$B:$O,10,FALSE)/100</f>
        <v>0.27399999999999997</v>
      </c>
      <c r="L1397" s="32">
        <f>VLOOKUP($C1397,'Four Factors - Home'!$B:$O,11,FALSE)/100</f>
        <v>0.53200000000000003</v>
      </c>
      <c r="M1397" s="32">
        <f>VLOOKUP($C1397,'Four Factors - Home'!$B:$O,12,FALSE)</f>
        <v>0.255</v>
      </c>
      <c r="N1397" s="32">
        <f>VLOOKUP($C1397,'Four Factors - Home'!$B:$O,13,FALSE)/100</f>
        <v>0.11800000000000001</v>
      </c>
      <c r="O1397" s="32">
        <f>VLOOKUP($C1397,'Four Factors - Home'!$B:$O,14,FALSE)/100</f>
        <v>0.21100000000000002</v>
      </c>
      <c r="P1397" s="21">
        <f>VLOOKUP($C1397,'Advanced - Home'!B:T,18,FALSE)</f>
        <v>100.1</v>
      </c>
      <c r="Q1397" s="21">
        <f>(P1397+'Advanced - Home'!$S$33)/2</f>
        <v>99.437845567206864</v>
      </c>
      <c r="R1397" s="32">
        <f t="shared" ref="R1397" si="13719">AVERAGE(H1397,L1396)</f>
        <v>0.54100000000000004</v>
      </c>
      <c r="S1397" s="32">
        <f t="shared" ref="S1397" si="13720">AVERAGE(I1397,M1396)</f>
        <v>0.314</v>
      </c>
      <c r="T1397" s="32">
        <f t="shared" ref="T1397" si="13721">AVERAGE(J1397,N1396)</f>
        <v>0.14799999999999999</v>
      </c>
      <c r="U1397" s="32">
        <f t="shared" ref="U1397" si="13722">AVERAGE(K1397,O1396)</f>
        <v>0.25750000000000001</v>
      </c>
      <c r="V1397" s="21">
        <f>Q1397*Q1396/'Advanced - Road'!$S$33</f>
        <v>101.13416640640915</v>
      </c>
      <c r="W1397" s="21">
        <f t="shared" ref="W1397" si="13723">W1396</f>
        <v>101.13627467571041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-5</v>
      </c>
      <c r="AA1397" s="23">
        <f t="shared" ref="AA1397" si="13725">AA1396</f>
        <v>225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</v>
      </c>
      <c r="I1398" s="31">
        <f>VLOOKUP($C1398,'Four Factors - Road'!$B:$O,8,FALSE)</f>
        <v>0.28799999999999998</v>
      </c>
      <c r="J1398" s="31">
        <f>VLOOKUP($C1398,'Four Factors - Road'!$B:$O,9,FALSE)/100</f>
        <v>0.14800000000000002</v>
      </c>
      <c r="K1398" s="31">
        <f>VLOOKUP($C1398,'Four Factors - Road'!$B:$O,10,FALSE)/100</f>
        <v>0.248</v>
      </c>
      <c r="L1398" s="31">
        <f>VLOOKUP($C1398,'Four Factors - Road'!$B:$O,11,FALSE)/100</f>
        <v>0.53700000000000003</v>
      </c>
      <c r="M1398" s="31">
        <f>VLOOKUP($C1398,'Four Factors - Road'!$B:$O,12,FALSE)</f>
        <v>0.34100000000000003</v>
      </c>
      <c r="N1398" s="31">
        <f>VLOOKUP($C1398,'Four Factors - Road'!$B:$O,13,FALSE)/100</f>
        <v>0.15</v>
      </c>
      <c r="O1398" s="31">
        <f>VLOOKUP($C1398,'Four Factors - Road'!$B:$O,14,FALSE)/100</f>
        <v>0.24100000000000002</v>
      </c>
      <c r="P1398" s="17">
        <f>VLOOKUP($C1398,'Advanced - Road'!B:T,18,FALSE)</f>
        <v>102.15</v>
      </c>
      <c r="Q1398" s="17">
        <f>(P1398+'Advanced - Road'!$S$33)/2</f>
        <v>100.46490467111536</v>
      </c>
      <c r="R1398" s="31">
        <f t="shared" ref="R1398" si="13727">AVERAGE(H1398,L1399)</f>
        <v>0.48949999999999999</v>
      </c>
      <c r="S1398" s="31">
        <f t="shared" ref="S1398" si="13728">AVERAGE(I1398,M1399)</f>
        <v>0.27700000000000002</v>
      </c>
      <c r="T1398" s="31">
        <f t="shared" ref="T1398" si="13729">AVERAGE(J1398,N1399)</f>
        <v>0.14200000000000002</v>
      </c>
      <c r="U1398" s="31">
        <f t="shared" ref="U1398" si="13730">AVERAGE(K1398,O1399)</f>
        <v>0.218</v>
      </c>
      <c r="V1398" s="17">
        <f>Q1398*Q1399/'Advanced - Home'!$S$33</f>
        <v>100.06534085124595</v>
      </c>
      <c r="W1398" s="17">
        <f t="shared" ref="W1398" si="13731">AVERAGE(V1398:V1399)</f>
        <v>100.06325494992842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6</v>
      </c>
      <c r="AA1398" s="19">
        <f t="shared" ref="AA1398" si="13733">Y1398+Y1399</f>
        <v>216</v>
      </c>
      <c r="AB1398" s="4">
        <f t="shared" ref="AB1398" si="13734">D1398-Z1398</f>
        <v>-6</v>
      </c>
      <c r="AC1398" s="4">
        <f t="shared" ref="AC1398" si="13735">AA1398-E1398</f>
        <v>216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</v>
      </c>
      <c r="I1399" s="31">
        <f>VLOOKUP($C1399,'Four Factors - Home'!$B:$O,8,FALSE)</f>
        <v>0.22600000000000001</v>
      </c>
      <c r="J1399" s="31">
        <f>VLOOKUP($C1399,'Four Factors - Home'!$B:$O,9,FALSE)/100</f>
        <v>0.12</v>
      </c>
      <c r="K1399" s="31">
        <f>VLOOKUP($C1399,'Four Factors - Home'!$B:$O,10,FALSE)/100</f>
        <v>0.24100000000000002</v>
      </c>
      <c r="L1399" s="31">
        <f>VLOOKUP($C1399,'Four Factors - Home'!$B:$O,11,FALSE)/100</f>
        <v>0.48899999999999999</v>
      </c>
      <c r="M1399" s="31">
        <f>VLOOKUP($C1399,'Four Factors - Home'!$B:$O,12,FALSE)</f>
        <v>0.26600000000000001</v>
      </c>
      <c r="N1399" s="31">
        <f>VLOOKUP($C1399,'Four Factors - Home'!$B:$O,13,FALSE)/100</f>
        <v>0.13600000000000001</v>
      </c>
      <c r="O1399" s="31">
        <f>VLOOKUP($C1399,'Four Factors - Home'!$B:$O,14,FALSE)/100</f>
        <v>0.188</v>
      </c>
      <c r="P1399" s="17">
        <f>VLOOKUP($C1399,'Advanced - Home'!B:T,18,FALSE)</f>
        <v>97.99</v>
      </c>
      <c r="Q1399" s="17">
        <f>(P1399+'Advanced - Home'!$S$33)/2</f>
        <v>98.382845567206857</v>
      </c>
      <c r="R1399" s="31">
        <f t="shared" ref="R1399" si="13739">AVERAGE(H1399,L1398)</f>
        <v>0.51849999999999996</v>
      </c>
      <c r="S1399" s="31">
        <f t="shared" ref="S1399" si="13740">AVERAGE(I1399,M1398)</f>
        <v>0.28350000000000003</v>
      </c>
      <c r="T1399" s="31">
        <f t="shared" ref="T1399" si="13741">AVERAGE(J1399,N1398)</f>
        <v>0.13500000000000001</v>
      </c>
      <c r="U1399" s="31">
        <f t="shared" ref="U1399" si="13742">AVERAGE(K1399,O1398)</f>
        <v>0.24100000000000002</v>
      </c>
      <c r="V1399" s="17">
        <f>Q1399*Q1398/'Advanced - Road'!$S$33</f>
        <v>100.06116904861091</v>
      </c>
      <c r="W1399" s="17">
        <f t="shared" ref="W1399" si="13743">W1398</f>
        <v>100.06325494992842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111</v>
      </c>
      <c r="Z1399" s="19">
        <f t="shared" ref="Z1399" si="13744">-Z1398</f>
        <v>-6</v>
      </c>
      <c r="AA1399" s="19">
        <f t="shared" ref="AA1399" si="13745">AA1398</f>
        <v>216</v>
      </c>
      <c r="AB1399" s="4"/>
      <c r="AC1399" s="4"/>
      <c r="AD1399" s="4">
        <f t="shared" si="13495"/>
        <v>111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</v>
      </c>
      <c r="I1400" s="32">
        <f>VLOOKUP($C1400,'Four Factors - Road'!$B:$O,8,FALSE)</f>
        <v>0.28799999999999998</v>
      </c>
      <c r="J1400" s="32">
        <f>VLOOKUP($C1400,'Four Factors - Road'!$B:$O,9,FALSE)/100</f>
        <v>0.14800000000000002</v>
      </c>
      <c r="K1400" s="32">
        <f>VLOOKUP($C1400,'Four Factors - Road'!$B:$O,10,FALSE)/100</f>
        <v>0.248</v>
      </c>
      <c r="L1400" s="32">
        <f>VLOOKUP($C1400,'Four Factors - Road'!$B:$O,11,FALSE)/100</f>
        <v>0.53700000000000003</v>
      </c>
      <c r="M1400" s="32">
        <f>VLOOKUP($C1400,'Four Factors - Road'!$B:$O,12,FALSE)</f>
        <v>0.34100000000000003</v>
      </c>
      <c r="N1400" s="32">
        <f>VLOOKUP($C1400,'Four Factors - Road'!$B:$O,13,FALSE)/100</f>
        <v>0.15</v>
      </c>
      <c r="O1400" s="32">
        <f>VLOOKUP($C1400,'Four Factors - Road'!$B:$O,14,FALSE)/100</f>
        <v>0.24100000000000002</v>
      </c>
      <c r="P1400" s="21">
        <f>VLOOKUP($C1400,'Advanced - Road'!B:T,18,FALSE)</f>
        <v>102.15</v>
      </c>
      <c r="Q1400" s="21">
        <f>(P1400+'Advanced - Road'!$S$33)/2</f>
        <v>100.46490467111536</v>
      </c>
      <c r="R1400" s="32">
        <f t="shared" ref="R1400" si="13747">AVERAGE(H1400,L1401)</f>
        <v>0.48249999999999998</v>
      </c>
      <c r="S1400" s="32">
        <f t="shared" ref="S1400" si="13748">AVERAGE(I1400,M1401)</f>
        <v>0.26949999999999996</v>
      </c>
      <c r="T1400" s="32">
        <f t="shared" ref="T1400" si="13749">AVERAGE(J1400,N1401)</f>
        <v>0.14650000000000002</v>
      </c>
      <c r="U1400" s="32">
        <f t="shared" ref="U1400" si="13750">AVERAGE(K1400,O1401)</f>
        <v>0.24299999999999999</v>
      </c>
      <c r="V1400" s="21">
        <f>Q1400*Q1401/'Advanced - Home'!$S$33</f>
        <v>102.35890475782573</v>
      </c>
      <c r="W1400" s="21">
        <f t="shared" ref="W1400" si="13751">AVERAGE(V1400:V1401)</f>
        <v>102.35677104626808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106</v>
      </c>
      <c r="Z1400" s="23">
        <f t="shared" ref="Z1400" si="13752">Y1401-Y1400</f>
        <v>12</v>
      </c>
      <c r="AA1400" s="23">
        <f t="shared" ref="AA1400" si="13753">Y1400+Y1401</f>
        <v>224</v>
      </c>
      <c r="AB1400" s="22">
        <f t="shared" ref="AB1400" si="13754">D1400-Z1400</f>
        <v>-12</v>
      </c>
      <c r="AC1400" s="22">
        <f t="shared" ref="AC1400" si="13755">AA1400-E1400</f>
        <v>224</v>
      </c>
      <c r="AD1400" s="22">
        <f t="shared" si="13495"/>
        <v>106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0.58599999999999997</v>
      </c>
      <c r="I1401" s="32">
        <f>VLOOKUP($C1401,'Four Factors - Home'!$B:$O,8,FALSE)</f>
        <v>0.255</v>
      </c>
      <c r="J1401" s="32">
        <f>VLOOKUP($C1401,'Four Factors - Home'!$B:$O,9,FALSE)/100</f>
        <v>0.14300000000000002</v>
      </c>
      <c r="K1401" s="32">
        <f>VLOOKUP($C1401,'Four Factors - Home'!$B:$O,10,FALSE)/100</f>
        <v>0.22600000000000001</v>
      </c>
      <c r="L1401" s="32">
        <f>VLOOKUP($C1401,'Four Factors - Home'!$B:$O,11,FALSE)/100</f>
        <v>0.47499999999999998</v>
      </c>
      <c r="M1401" s="32">
        <f>VLOOKUP($C1401,'Four Factors - Home'!$B:$O,12,FALSE)</f>
        <v>0.251</v>
      </c>
      <c r="N1401" s="32">
        <f>VLOOKUP($C1401,'Four Factors - Home'!$B:$O,13,FALSE)/100</f>
        <v>0.14499999999999999</v>
      </c>
      <c r="O1401" s="32">
        <f>VLOOKUP($C1401,'Four Factors - Home'!$B:$O,14,FALSE)/100</f>
        <v>0.23800000000000002</v>
      </c>
      <c r="P1401" s="21">
        <f>VLOOKUP($C1401,'Advanced - Home'!B:T,18,FALSE)</f>
        <v>102.5</v>
      </c>
      <c r="Q1401" s="21">
        <f>(P1401+'Advanced - Home'!$S$33)/2</f>
        <v>100.63784556720685</v>
      </c>
      <c r="R1401" s="32">
        <f t="shared" ref="R1401" si="13759">AVERAGE(H1401,L1400)</f>
        <v>0.5615</v>
      </c>
      <c r="S1401" s="32">
        <f t="shared" ref="S1401" si="13760">AVERAGE(I1401,M1400)</f>
        <v>0.29800000000000004</v>
      </c>
      <c r="T1401" s="32">
        <f t="shared" ref="T1401" si="13761">AVERAGE(J1401,N1400)</f>
        <v>0.14650000000000002</v>
      </c>
      <c r="U1401" s="32">
        <f t="shared" ref="U1401" si="13762">AVERAGE(K1401,O1400)</f>
        <v>0.23350000000000001</v>
      </c>
      <c r="V1401" s="21">
        <f>Q1401*Q1400/'Advanced - Road'!$S$33</f>
        <v>102.35463733471043</v>
      </c>
      <c r="W1401" s="21">
        <f t="shared" ref="W1401" si="13763">W1400</f>
        <v>102.35677104626808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118</v>
      </c>
      <c r="Z1401" s="23">
        <f t="shared" ref="Z1401" si="13764">-Z1400</f>
        <v>-12</v>
      </c>
      <c r="AA1401" s="23">
        <f t="shared" ref="AA1401" si="13765">AA1400</f>
        <v>224</v>
      </c>
      <c r="AB1401" s="22"/>
      <c r="AC1401" s="22"/>
      <c r="AD1401" s="22">
        <f t="shared" si="13495"/>
        <v>118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</v>
      </c>
      <c r="I1402" s="31">
        <f>VLOOKUP($C1402,'Four Factors - Road'!$B:$O,8,FALSE)</f>
        <v>0.28799999999999998</v>
      </c>
      <c r="J1402" s="31">
        <f>VLOOKUP($C1402,'Four Factors - Road'!$B:$O,9,FALSE)/100</f>
        <v>0.14800000000000002</v>
      </c>
      <c r="K1402" s="31">
        <f>VLOOKUP($C1402,'Four Factors - Road'!$B:$O,10,FALSE)/100</f>
        <v>0.248</v>
      </c>
      <c r="L1402" s="31">
        <f>VLOOKUP($C1402,'Four Factors - Road'!$B:$O,11,FALSE)/100</f>
        <v>0.53700000000000003</v>
      </c>
      <c r="M1402" s="31">
        <f>VLOOKUP($C1402,'Four Factors - Road'!$B:$O,12,FALSE)</f>
        <v>0.34100000000000003</v>
      </c>
      <c r="N1402" s="31">
        <f>VLOOKUP($C1402,'Four Factors - Road'!$B:$O,13,FALSE)/100</f>
        <v>0.15</v>
      </c>
      <c r="O1402" s="31">
        <f>VLOOKUP($C1402,'Four Factors - Road'!$B:$O,14,FALSE)/100</f>
        <v>0.24100000000000002</v>
      </c>
      <c r="P1402" s="17">
        <f>VLOOKUP($C1402,'Advanced - Road'!B:T,18,FALSE)</f>
        <v>102.15</v>
      </c>
      <c r="Q1402" s="17">
        <f>(P1402+'Advanced - Road'!$S$33)/2</f>
        <v>100.46490467111536</v>
      </c>
      <c r="R1402" s="31">
        <f t="shared" ref="R1402" si="13767">AVERAGE(H1402,L1403)</f>
        <v>0.50249999999999995</v>
      </c>
      <c r="S1402" s="31">
        <f t="shared" ref="S1402" si="13768">AVERAGE(I1402,M1403)</f>
        <v>0.26249999999999996</v>
      </c>
      <c r="T1402" s="31">
        <f t="shared" ref="T1402" si="13769">AVERAGE(J1402,N1403)</f>
        <v>0.15050000000000002</v>
      </c>
      <c r="U1402" s="31">
        <f t="shared" ref="U1402" si="13770">AVERAGE(K1402,O1403)</f>
        <v>0.245</v>
      </c>
      <c r="V1402" s="17">
        <f>Q1402*Q1403/'Advanced - Home'!$S$33</f>
        <v>102.34364823516557</v>
      </c>
      <c r="W1402" s="17">
        <f t="shared" ref="W1402" si="13771">AVERAGE(V1402:V1403)</f>
        <v>102.34151484163613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108</v>
      </c>
      <c r="Z1402" s="19">
        <f t="shared" ref="Z1402" si="13772">Y1403-Y1402</f>
        <v>9</v>
      </c>
      <c r="AA1402" s="19">
        <f t="shared" ref="AA1402" si="13773">Y1402+Y1403</f>
        <v>225</v>
      </c>
      <c r="AB1402" s="4">
        <f t="shared" ref="AB1402" si="13774">D1402-Z1402</f>
        <v>-9</v>
      </c>
      <c r="AC1402" s="4">
        <f t="shared" ref="AC1402" si="13775">AA1402-E1402</f>
        <v>225</v>
      </c>
      <c r="AD1402" s="4">
        <f t="shared" si="13495"/>
        <v>108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0.54700000000000004</v>
      </c>
      <c r="I1403" s="31">
        <f>VLOOKUP($C1403,'Four Factors - Home'!$B:$O,8,FALSE)</f>
        <v>0.316</v>
      </c>
      <c r="J1403" s="31">
        <f>VLOOKUP($C1403,'Four Factors - Home'!$B:$O,9,FALSE)/100</f>
        <v>0.13500000000000001</v>
      </c>
      <c r="K1403" s="31">
        <f>VLOOKUP($C1403,'Four Factors - Home'!$B:$O,10,FALSE)/100</f>
        <v>0.253</v>
      </c>
      <c r="L1403" s="31">
        <f>VLOOKUP($C1403,'Four Factors - Home'!$B:$O,11,FALSE)/100</f>
        <v>0.51500000000000001</v>
      </c>
      <c r="M1403" s="31">
        <f>VLOOKUP($C1403,'Four Factors - Home'!$B:$O,12,FALSE)</f>
        <v>0.23699999999999999</v>
      </c>
      <c r="N1403" s="31">
        <f>VLOOKUP($C1403,'Four Factors - Home'!$B:$O,13,FALSE)/100</f>
        <v>0.153</v>
      </c>
      <c r="O1403" s="31">
        <f>VLOOKUP($C1403,'Four Factors - Home'!$B:$O,14,FALSE)/100</f>
        <v>0.24199999999999999</v>
      </c>
      <c r="P1403" s="17">
        <f>VLOOKUP($C1403,'Advanced - Home'!B:T,18,FALSE)</f>
        <v>102.47</v>
      </c>
      <c r="Q1403" s="17">
        <f>(P1403+'Advanced - Home'!$S$33)/2</f>
        <v>100.62284556720687</v>
      </c>
      <c r="R1403" s="31">
        <f t="shared" ref="R1403" si="13779">AVERAGE(H1403,L1402)</f>
        <v>0.54200000000000004</v>
      </c>
      <c r="S1403" s="31">
        <f t="shared" ref="S1403" si="13780">AVERAGE(I1403,M1402)</f>
        <v>0.32850000000000001</v>
      </c>
      <c r="T1403" s="31">
        <f t="shared" ref="T1403" si="13781">AVERAGE(J1403,N1402)</f>
        <v>0.14250000000000002</v>
      </c>
      <c r="U1403" s="31">
        <f t="shared" ref="U1403" si="13782">AVERAGE(K1403,O1402)</f>
        <v>0.247</v>
      </c>
      <c r="V1403" s="17">
        <f>Q1403*Q1402/'Advanced - Road'!$S$33</f>
        <v>102.33938144810668</v>
      </c>
      <c r="W1403" s="17">
        <f t="shared" ref="W1403" si="13783">W1402</f>
        <v>102.34151484163613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-9</v>
      </c>
      <c r="AA1403" s="19">
        <f t="shared" ref="AA1403" si="13785">AA1402</f>
        <v>225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</v>
      </c>
      <c r="I1404" s="32">
        <f>VLOOKUP($C1404,'Four Factors - Road'!$B:$O,8,FALSE)</f>
        <v>0.28799999999999998</v>
      </c>
      <c r="J1404" s="32">
        <f>VLOOKUP($C1404,'Four Factors - Road'!$B:$O,9,FALSE)/100</f>
        <v>0.14800000000000002</v>
      </c>
      <c r="K1404" s="32">
        <f>VLOOKUP($C1404,'Four Factors - Road'!$B:$O,10,FALSE)/100</f>
        <v>0.248</v>
      </c>
      <c r="L1404" s="32">
        <f>VLOOKUP($C1404,'Four Factors - Road'!$B:$O,11,FALSE)/100</f>
        <v>0.53700000000000003</v>
      </c>
      <c r="M1404" s="32">
        <f>VLOOKUP($C1404,'Four Factors - Road'!$B:$O,12,FALSE)</f>
        <v>0.34100000000000003</v>
      </c>
      <c r="N1404" s="32">
        <f>VLOOKUP($C1404,'Four Factors - Road'!$B:$O,13,FALSE)/100</f>
        <v>0.15</v>
      </c>
      <c r="O1404" s="32">
        <f>VLOOKUP($C1404,'Four Factors - Road'!$B:$O,14,FALSE)/100</f>
        <v>0.24100000000000002</v>
      </c>
      <c r="P1404" s="21">
        <f>VLOOKUP($C1404,'Advanced - Road'!B:T,18,FALSE)</f>
        <v>102.15</v>
      </c>
      <c r="Q1404" s="21">
        <f>(P1404+'Advanced - Road'!$S$33)/2</f>
        <v>100.46490467111536</v>
      </c>
      <c r="R1404" s="32">
        <f t="shared" ref="R1404" si="13787">AVERAGE(H1404,L1405)</f>
        <v>0.49149999999999999</v>
      </c>
      <c r="S1404" s="32">
        <f t="shared" ref="S1404" si="13788">AVERAGE(I1404,M1405)</f>
        <v>0.28000000000000003</v>
      </c>
      <c r="T1404" s="32">
        <f t="shared" ref="T1404" si="13789">AVERAGE(J1404,N1405)</f>
        <v>0.14700000000000002</v>
      </c>
      <c r="U1404" s="32">
        <f t="shared" ref="U1404" si="13790">AVERAGE(K1404,O1405)</f>
        <v>0.24349999999999999</v>
      </c>
      <c r="V1404" s="21">
        <f>Q1404*Q1405/'Advanced - Home'!$S$33</f>
        <v>100.11619592677988</v>
      </c>
      <c r="W1404" s="21">
        <f t="shared" ref="W1404" si="13791">AVERAGE(V1404:V1405)</f>
        <v>100.11410896536833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0.52500000000000002</v>
      </c>
      <c r="I1405" s="32">
        <f>VLOOKUP($C1405,'Four Factors - Home'!$B:$O,8,FALSE)</f>
        <v>0.251</v>
      </c>
      <c r="J1405" s="32">
        <f>VLOOKUP($C1405,'Four Factors - Home'!$B:$O,9,FALSE)/100</f>
        <v>0.129</v>
      </c>
      <c r="K1405" s="32">
        <f>VLOOKUP($C1405,'Four Factors - Home'!$B:$O,10,FALSE)/100</f>
        <v>0.19699999999999998</v>
      </c>
      <c r="L1405" s="32">
        <f>VLOOKUP($C1405,'Four Factors - Home'!$B:$O,11,FALSE)/100</f>
        <v>0.49299999999999999</v>
      </c>
      <c r="M1405" s="32">
        <f>VLOOKUP($C1405,'Four Factors - Home'!$B:$O,12,FALSE)</f>
        <v>0.27200000000000002</v>
      </c>
      <c r="N1405" s="32">
        <f>VLOOKUP($C1405,'Four Factors - Home'!$B:$O,13,FALSE)/100</f>
        <v>0.14599999999999999</v>
      </c>
      <c r="O1405" s="32">
        <f>VLOOKUP($C1405,'Four Factors - Home'!$B:$O,14,FALSE)/100</f>
        <v>0.23899999999999999</v>
      </c>
      <c r="P1405" s="21">
        <f>VLOOKUP($C1405,'Advanced - Home'!B:T,18,FALSE)</f>
        <v>98.09</v>
      </c>
      <c r="Q1405" s="21">
        <f>(P1405+'Advanced - Home'!$S$33)/2</f>
        <v>98.432845567206869</v>
      </c>
      <c r="R1405" s="32">
        <f t="shared" ref="R1405" si="13799">AVERAGE(H1405,L1404)</f>
        <v>0.53100000000000003</v>
      </c>
      <c r="S1405" s="32">
        <f t="shared" ref="S1405" si="13800">AVERAGE(I1405,M1404)</f>
        <v>0.29600000000000004</v>
      </c>
      <c r="T1405" s="32">
        <f t="shared" ref="T1405" si="13801">AVERAGE(J1405,N1404)</f>
        <v>0.13950000000000001</v>
      </c>
      <c r="U1405" s="32">
        <f t="shared" ref="U1405" si="13802">AVERAGE(K1405,O1404)</f>
        <v>0.219</v>
      </c>
      <c r="V1405" s="21">
        <f>Q1405*Q1404/'Advanced - Road'!$S$33</f>
        <v>100.1120220039568</v>
      </c>
      <c r="W1405" s="21">
        <f t="shared" ref="W1405" si="13803">W1404</f>
        <v>100.11410896536833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</v>
      </c>
      <c r="I1406" s="31">
        <f>VLOOKUP($C1406,'Four Factors - Road'!$B:$O,8,FALSE)</f>
        <v>0.28799999999999998</v>
      </c>
      <c r="J1406" s="31">
        <f>VLOOKUP($C1406,'Four Factors - Road'!$B:$O,9,FALSE)/100</f>
        <v>0.14800000000000002</v>
      </c>
      <c r="K1406" s="31">
        <f>VLOOKUP($C1406,'Four Factors - Road'!$B:$O,10,FALSE)/100</f>
        <v>0.248</v>
      </c>
      <c r="L1406" s="31">
        <f>VLOOKUP($C1406,'Four Factors - Road'!$B:$O,11,FALSE)/100</f>
        <v>0.53700000000000003</v>
      </c>
      <c r="M1406" s="31">
        <f>VLOOKUP($C1406,'Four Factors - Road'!$B:$O,12,FALSE)</f>
        <v>0.34100000000000003</v>
      </c>
      <c r="N1406" s="31">
        <f>VLOOKUP($C1406,'Four Factors - Road'!$B:$O,13,FALSE)/100</f>
        <v>0.15</v>
      </c>
      <c r="O1406" s="31">
        <f>VLOOKUP($C1406,'Four Factors - Road'!$B:$O,14,FALSE)/100</f>
        <v>0.24100000000000002</v>
      </c>
      <c r="P1406" s="17">
        <f>VLOOKUP($C1406,'Advanced - Road'!B:T,18,FALSE)</f>
        <v>102.15</v>
      </c>
      <c r="Q1406" s="17">
        <f>(P1406+'Advanced - Road'!$S$33)/2</f>
        <v>100.46490467111536</v>
      </c>
      <c r="R1406" s="31">
        <f t="shared" ref="R1406" si="13807">AVERAGE(H1406,L1407)</f>
        <v>0.48850000000000005</v>
      </c>
      <c r="S1406" s="31">
        <f t="shared" ref="S1406" si="13808">AVERAGE(I1406,M1407)</f>
        <v>0.28249999999999997</v>
      </c>
      <c r="T1406" s="31">
        <f t="shared" ref="T1406" si="13809">AVERAGE(J1406,N1407)</f>
        <v>0.14750000000000002</v>
      </c>
      <c r="U1406" s="31">
        <f t="shared" ref="U1406" si="13810">AVERAGE(K1406,O1407)</f>
        <v>0.24149999999999999</v>
      </c>
      <c r="V1406" s="17">
        <f>Q1406*Q1407/'Advanced - Home'!$S$33</f>
        <v>100.25859013827485</v>
      </c>
      <c r="W1406" s="17">
        <f t="shared" ref="W1406" si="13811">AVERAGE(V1406:V1407)</f>
        <v>100.25650020860007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105</v>
      </c>
      <c r="Z1406" s="19">
        <f t="shared" ref="Z1406" si="13812">Y1407-Y1406</f>
        <v>9</v>
      </c>
      <c r="AA1406" s="19">
        <f t="shared" ref="AA1406" si="13813">Y1406+Y1407</f>
        <v>219</v>
      </c>
      <c r="AB1406" s="4">
        <f t="shared" ref="AB1406" si="13814">D1406-Z1406</f>
        <v>-9</v>
      </c>
      <c r="AC1406" s="4">
        <f t="shared" ref="AC1406" si="13815">AA1406-E1406</f>
        <v>219</v>
      </c>
      <c r="AD1406" s="4">
        <f t="shared" si="13495"/>
        <v>105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0.31</v>
      </c>
      <c r="J1407" s="31">
        <f>VLOOKUP($C1407,'Four Factors - Home'!$B:$O,9,FALSE)/100</f>
        <v>0.13600000000000001</v>
      </c>
      <c r="K1407" s="31">
        <f>VLOOKUP($C1407,'Four Factors - Home'!$B:$O,10,FALSE)/100</f>
        <v>0.21600000000000003</v>
      </c>
      <c r="L1407" s="31">
        <f>VLOOKUP($C1407,'Four Factors - Home'!$B:$O,11,FALSE)/100</f>
        <v>0.48700000000000004</v>
      </c>
      <c r="M1407" s="31">
        <f>VLOOKUP($C1407,'Four Factors - Home'!$B:$O,12,FALSE)</f>
        <v>0.27700000000000002</v>
      </c>
      <c r="N1407" s="31">
        <f>VLOOKUP($C1407,'Four Factors - Home'!$B:$O,13,FALSE)/100</f>
        <v>0.14699999999999999</v>
      </c>
      <c r="O1407" s="31">
        <f>VLOOKUP($C1407,'Four Factors - Home'!$B:$O,14,FALSE)/100</f>
        <v>0.23499999999999999</v>
      </c>
      <c r="P1407" s="17">
        <f>VLOOKUP($C1407,'Advanced - Home'!B:T,18,FALSE)</f>
        <v>98.37</v>
      </c>
      <c r="Q1407" s="17">
        <f>(P1407+'Advanced - Home'!$S$33)/2</f>
        <v>98.572845567206855</v>
      </c>
      <c r="R1407" s="31">
        <f t="shared" ref="R1407" si="13819">AVERAGE(H1407,L1406)</f>
        <v>0.53849999999999998</v>
      </c>
      <c r="S1407" s="31">
        <f t="shared" ref="S1407" si="13820">AVERAGE(I1407,M1406)</f>
        <v>0.32550000000000001</v>
      </c>
      <c r="T1407" s="31">
        <f t="shared" ref="T1407" si="13821">AVERAGE(J1407,N1406)</f>
        <v>0.14300000000000002</v>
      </c>
      <c r="U1407" s="31">
        <f t="shared" ref="U1407" si="13822">AVERAGE(K1407,O1406)</f>
        <v>0.22850000000000004</v>
      </c>
      <c r="V1407" s="17">
        <f>Q1407*Q1406/'Advanced - Road'!$S$33</f>
        <v>100.25441027892529</v>
      </c>
      <c r="W1407" s="17">
        <f t="shared" ref="W1407" si="13823">W1406</f>
        <v>100.25650020860007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-9</v>
      </c>
      <c r="AA1407" s="19">
        <f t="shared" ref="AA1407" si="13825">AA1406</f>
        <v>219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</v>
      </c>
      <c r="I1408" s="32">
        <f>VLOOKUP($C1408,'Four Factors - Road'!$B:$O,8,FALSE)</f>
        <v>0.28799999999999998</v>
      </c>
      <c r="J1408" s="32">
        <f>VLOOKUP($C1408,'Four Factors - Road'!$B:$O,9,FALSE)/100</f>
        <v>0.14800000000000002</v>
      </c>
      <c r="K1408" s="32">
        <f>VLOOKUP($C1408,'Four Factors - Road'!$B:$O,10,FALSE)/100</f>
        <v>0.248</v>
      </c>
      <c r="L1408" s="32">
        <f>VLOOKUP($C1408,'Four Factors - Road'!$B:$O,11,FALSE)/100</f>
        <v>0.53700000000000003</v>
      </c>
      <c r="M1408" s="32">
        <f>VLOOKUP($C1408,'Four Factors - Road'!$B:$O,12,FALSE)</f>
        <v>0.34100000000000003</v>
      </c>
      <c r="N1408" s="32">
        <f>VLOOKUP($C1408,'Four Factors - Road'!$B:$O,13,FALSE)/100</f>
        <v>0.15</v>
      </c>
      <c r="O1408" s="32">
        <f>VLOOKUP($C1408,'Four Factors - Road'!$B:$O,14,FALSE)/100</f>
        <v>0.24100000000000002</v>
      </c>
      <c r="P1408" s="21">
        <f>VLOOKUP($C1408,'Advanced - Road'!B:T,18,FALSE)</f>
        <v>102.15</v>
      </c>
      <c r="Q1408" s="21">
        <f>(P1408+'Advanced - Road'!$S$33)/2</f>
        <v>100.46490467111536</v>
      </c>
      <c r="R1408" s="32">
        <f t="shared" ref="R1408" si="13827">AVERAGE(H1408,L1409)</f>
        <v>0.51249999999999996</v>
      </c>
      <c r="S1408" s="32">
        <f t="shared" ref="S1408" si="13828">AVERAGE(I1408,M1409)</f>
        <v>0.28249999999999997</v>
      </c>
      <c r="T1408" s="32">
        <f t="shared" ref="T1408" si="13829">AVERAGE(J1408,N1409)</f>
        <v>0.14550000000000002</v>
      </c>
      <c r="U1408" s="32">
        <f t="shared" ref="U1408" si="13830">AVERAGE(K1408,O1409)</f>
        <v>0.24</v>
      </c>
      <c r="V1408" s="21">
        <f>Q1408*Q1409/'Advanced - Home'!$S$33</f>
        <v>101.29603367916681</v>
      </c>
      <c r="W1408" s="21">
        <f t="shared" ref="W1408" si="13831">AVERAGE(V1408:V1409)</f>
        <v>101.29392212357411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0.51800000000000002</v>
      </c>
      <c r="I1409" s="32">
        <f>VLOOKUP($C1409,'Four Factors - Home'!$B:$O,8,FALSE)</f>
        <v>0.26300000000000001</v>
      </c>
      <c r="J1409" s="32">
        <f>VLOOKUP($C1409,'Four Factors - Home'!$B:$O,9,FALSE)/100</f>
        <v>0.14499999999999999</v>
      </c>
      <c r="K1409" s="32">
        <f>VLOOKUP($C1409,'Four Factors - Home'!$B:$O,10,FALSE)/100</f>
        <v>0.26100000000000001</v>
      </c>
      <c r="L1409" s="32">
        <f>VLOOKUP($C1409,'Four Factors - Home'!$B:$O,11,FALSE)/100</f>
        <v>0.53500000000000003</v>
      </c>
      <c r="M1409" s="32">
        <f>VLOOKUP($C1409,'Four Factors - Home'!$B:$O,12,FALSE)</f>
        <v>0.27700000000000002</v>
      </c>
      <c r="N1409" s="32">
        <f>VLOOKUP($C1409,'Four Factors - Home'!$B:$O,13,FALSE)/100</f>
        <v>0.14300000000000002</v>
      </c>
      <c r="O1409" s="32">
        <f>VLOOKUP($C1409,'Four Factors - Home'!$B:$O,14,FALSE)/100</f>
        <v>0.23199999999999998</v>
      </c>
      <c r="P1409" s="21">
        <f>VLOOKUP($C1409,'Advanced - Home'!B:T,18,FALSE)</f>
        <v>100.41</v>
      </c>
      <c r="Q1409" s="21">
        <f>(P1409+'Advanced - Home'!$S$33)/2</f>
        <v>99.592845567206865</v>
      </c>
      <c r="R1409" s="32">
        <f t="shared" ref="R1409" si="13839">AVERAGE(H1409,L1408)</f>
        <v>0.52750000000000008</v>
      </c>
      <c r="S1409" s="32">
        <f t="shared" ref="S1409" si="13840">AVERAGE(I1409,M1408)</f>
        <v>0.30200000000000005</v>
      </c>
      <c r="T1409" s="32">
        <f t="shared" ref="T1409" si="13841">AVERAGE(J1409,N1408)</f>
        <v>0.14749999999999999</v>
      </c>
      <c r="U1409" s="32">
        <f t="shared" ref="U1409" si="13842">AVERAGE(K1409,O1408)</f>
        <v>0.251</v>
      </c>
      <c r="V1409" s="21">
        <f>Q1409*Q1408/'Advanced - Road'!$S$33</f>
        <v>101.29181056798139</v>
      </c>
      <c r="W1409" s="21">
        <f t="shared" ref="W1409" si="13843">W1408</f>
        <v>101.29392212357411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</v>
      </c>
      <c r="I1410" s="31">
        <f>VLOOKUP($C1410,'Four Factors - Road'!$B:$O,8,FALSE)</f>
        <v>0.28799999999999998</v>
      </c>
      <c r="J1410" s="31">
        <f>VLOOKUP($C1410,'Four Factors - Road'!$B:$O,9,FALSE)/100</f>
        <v>0.14800000000000002</v>
      </c>
      <c r="K1410" s="31">
        <f>VLOOKUP($C1410,'Four Factors - Road'!$B:$O,10,FALSE)/100</f>
        <v>0.248</v>
      </c>
      <c r="L1410" s="31">
        <f>VLOOKUP($C1410,'Four Factors - Road'!$B:$O,11,FALSE)/100</f>
        <v>0.53700000000000003</v>
      </c>
      <c r="M1410" s="31">
        <f>VLOOKUP($C1410,'Four Factors - Road'!$B:$O,12,FALSE)</f>
        <v>0.34100000000000003</v>
      </c>
      <c r="N1410" s="31">
        <f>VLOOKUP($C1410,'Four Factors - Road'!$B:$O,13,FALSE)/100</f>
        <v>0.15</v>
      </c>
      <c r="O1410" s="31">
        <f>VLOOKUP($C1410,'Four Factors - Road'!$B:$O,14,FALSE)/100</f>
        <v>0.24100000000000002</v>
      </c>
      <c r="P1410" s="17">
        <f>VLOOKUP($C1410,'Advanced - Road'!B:T,18,FALSE)</f>
        <v>102.15</v>
      </c>
      <c r="Q1410" s="17">
        <f>(P1410+'Advanced - Road'!$S$33)/2</f>
        <v>100.46490467111536</v>
      </c>
      <c r="R1410" s="31">
        <f t="shared" ref="R1410" si="13847">AVERAGE(H1410,L1411)</f>
        <v>0.49049999999999999</v>
      </c>
      <c r="S1410" s="31">
        <f t="shared" ref="S1410" si="13848">AVERAGE(I1410,M1411)</f>
        <v>0.32099999999999995</v>
      </c>
      <c r="T1410" s="31">
        <f t="shared" ref="T1410" si="13849">AVERAGE(J1410,N1411)</f>
        <v>0.15100000000000002</v>
      </c>
      <c r="U1410" s="31">
        <f t="shared" ref="U1410" si="13850">AVERAGE(K1410,O1411)</f>
        <v>0.22999999999999998</v>
      </c>
      <c r="V1410" s="17">
        <f>Q1410*Q1411/'Advanced - Home'!$S$33</f>
        <v>98.926187159286144</v>
      </c>
      <c r="W1410" s="17">
        <f t="shared" ref="W1410" si="13851">AVERAGE(V1410:V1411)</f>
        <v>98.924125004074583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4</v>
      </c>
      <c r="AA1410" s="19">
        <f t="shared" ref="AA1410" si="13853">Y1410+Y1411</f>
        <v>212</v>
      </c>
      <c r="AB1410" s="4">
        <f t="shared" ref="AB1410" si="13854">D1410-Z1410</f>
        <v>-4</v>
      </c>
      <c r="AC1410" s="4">
        <f t="shared" ref="AC1410" si="13855">AA1410-E1410</f>
        <v>212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0.47299999999999998</v>
      </c>
      <c r="I1411" s="31">
        <f>VLOOKUP($C1411,'Four Factors - Home'!$B:$O,8,FALSE)</f>
        <v>0.30299999999999999</v>
      </c>
      <c r="J1411" s="31">
        <f>VLOOKUP($C1411,'Four Factors - Home'!$B:$O,9,FALSE)/100</f>
        <v>0.14000000000000001</v>
      </c>
      <c r="K1411" s="31">
        <f>VLOOKUP($C1411,'Four Factors - Home'!$B:$O,10,FALSE)/100</f>
        <v>0.26500000000000001</v>
      </c>
      <c r="L1411" s="31">
        <f>VLOOKUP($C1411,'Four Factors - Home'!$B:$O,11,FALSE)/100</f>
        <v>0.49099999999999999</v>
      </c>
      <c r="M1411" s="31">
        <f>VLOOKUP($C1411,'Four Factors - Home'!$B:$O,12,FALSE)</f>
        <v>0.35399999999999998</v>
      </c>
      <c r="N1411" s="31">
        <f>VLOOKUP($C1411,'Four Factors - Home'!$B:$O,13,FALSE)/100</f>
        <v>0.154</v>
      </c>
      <c r="O1411" s="31">
        <f>VLOOKUP($C1411,'Four Factors - Home'!$B:$O,14,FALSE)/100</f>
        <v>0.21199999999999999</v>
      </c>
      <c r="P1411" s="17">
        <f>VLOOKUP($C1411,'Advanced - Home'!B:T,18,FALSE)</f>
        <v>95.75</v>
      </c>
      <c r="Q1411" s="17">
        <f>(P1411+'Advanced - Home'!$S$33)/2</f>
        <v>97.262845567206853</v>
      </c>
      <c r="R1411" s="31">
        <f t="shared" ref="R1411" si="13859">AVERAGE(H1411,L1410)</f>
        <v>0.505</v>
      </c>
      <c r="S1411" s="31">
        <f t="shared" ref="S1411" si="13860">AVERAGE(I1411,M1410)</f>
        <v>0.32200000000000001</v>
      </c>
      <c r="T1411" s="31">
        <f t="shared" ref="T1411" si="13861">AVERAGE(J1411,N1410)</f>
        <v>0.14500000000000002</v>
      </c>
      <c r="U1411" s="31">
        <f t="shared" ref="U1411" si="13862">AVERAGE(K1411,O1410)</f>
        <v>0.253</v>
      </c>
      <c r="V1411" s="17">
        <f>Q1411*Q1410/'Advanced - Road'!$S$33</f>
        <v>98.922062848863021</v>
      </c>
      <c r="W1411" s="17">
        <f t="shared" ref="W1411" si="13863">W1410</f>
        <v>98.924125004074583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108</v>
      </c>
      <c r="Z1411" s="19">
        <f t="shared" ref="Z1411" si="13864">-Z1410</f>
        <v>-4</v>
      </c>
      <c r="AA1411" s="19">
        <f t="shared" ref="AA1411" si="13865">AA1410</f>
        <v>212</v>
      </c>
      <c r="AB1411" s="4"/>
      <c r="AC1411" s="4"/>
      <c r="AD1411" s="4">
        <f t="shared" si="13495"/>
        <v>108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</v>
      </c>
      <c r="I1412" s="32">
        <f>VLOOKUP($C1412,'Four Factors - Road'!$B:$O,8,FALSE)</f>
        <v>0.28799999999999998</v>
      </c>
      <c r="J1412" s="32">
        <f>VLOOKUP($C1412,'Four Factors - Road'!$B:$O,9,FALSE)/100</f>
        <v>0.14800000000000002</v>
      </c>
      <c r="K1412" s="32">
        <f>VLOOKUP($C1412,'Four Factors - Road'!$B:$O,10,FALSE)/100</f>
        <v>0.248</v>
      </c>
      <c r="L1412" s="32">
        <f>VLOOKUP($C1412,'Four Factors - Road'!$B:$O,11,FALSE)/100</f>
        <v>0.53700000000000003</v>
      </c>
      <c r="M1412" s="32">
        <f>VLOOKUP($C1412,'Four Factors - Road'!$B:$O,12,FALSE)</f>
        <v>0.34100000000000003</v>
      </c>
      <c r="N1412" s="32">
        <f>VLOOKUP($C1412,'Four Factors - Road'!$B:$O,13,FALSE)/100</f>
        <v>0.15</v>
      </c>
      <c r="O1412" s="32">
        <f>VLOOKUP($C1412,'Four Factors - Road'!$B:$O,14,FALSE)/100</f>
        <v>0.24100000000000002</v>
      </c>
      <c r="P1412" s="21">
        <f>VLOOKUP($C1412,'Advanced - Road'!B:T,18,FALSE)</f>
        <v>102.15</v>
      </c>
      <c r="Q1412" s="21">
        <f>(P1412+'Advanced - Road'!$S$33)/2</f>
        <v>100.46490467111536</v>
      </c>
      <c r="R1412" s="32">
        <f t="shared" ref="R1412" si="13867">AVERAGE(H1412,L1413)</f>
        <v>0.49049999999999999</v>
      </c>
      <c r="S1412" s="32">
        <f t="shared" ref="S1412" si="13868">AVERAGE(I1412,M1413)</f>
        <v>0.27649999999999997</v>
      </c>
      <c r="T1412" s="32">
        <f t="shared" ref="T1412" si="13869">AVERAGE(J1412,N1413)</f>
        <v>0.14100000000000001</v>
      </c>
      <c r="U1412" s="32">
        <f t="shared" ref="U1412" si="13870">AVERAGE(K1412,O1413)</f>
        <v>0.23699999999999999</v>
      </c>
      <c r="V1412" s="21">
        <f>Q1412*Q1413/'Advanced - Home'!$S$33</f>
        <v>100.06025534369256</v>
      </c>
      <c r="W1412" s="21">
        <f t="shared" ref="W1412" si="13871">AVERAGE(V1412:V1413)</f>
        <v>100.05816954838444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0.53700000000000003</v>
      </c>
      <c r="I1413" s="32">
        <f>VLOOKUP($C1413,'Four Factors - Home'!$B:$O,8,FALSE)</f>
        <v>0.27100000000000002</v>
      </c>
      <c r="J1413" s="32">
        <f>VLOOKUP($C1413,'Four Factors - Home'!$B:$O,9,FALSE)/100</f>
        <v>0.13800000000000001</v>
      </c>
      <c r="K1413" s="32">
        <f>VLOOKUP($C1413,'Four Factors - Home'!$B:$O,10,FALSE)/100</f>
        <v>0.22699999999999998</v>
      </c>
      <c r="L1413" s="32">
        <f>VLOOKUP($C1413,'Four Factors - Home'!$B:$O,11,FALSE)/100</f>
        <v>0.49099999999999999</v>
      </c>
      <c r="M1413" s="32">
        <f>VLOOKUP($C1413,'Four Factors - Home'!$B:$O,12,FALSE)</f>
        <v>0.26500000000000001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0.22600000000000001</v>
      </c>
      <c r="P1413" s="21">
        <f>VLOOKUP($C1413,'Advanced - Home'!B:T,18,FALSE)</f>
        <v>97.98</v>
      </c>
      <c r="Q1413" s="21">
        <f>(P1413+'Advanced - Home'!$S$33)/2</f>
        <v>98.377845567206862</v>
      </c>
      <c r="R1413" s="32">
        <f t="shared" ref="R1413" si="13879">AVERAGE(H1413,L1412)</f>
        <v>0.53700000000000003</v>
      </c>
      <c r="S1413" s="32">
        <f t="shared" ref="S1413" si="13880">AVERAGE(I1413,M1412)</f>
        <v>0.30600000000000005</v>
      </c>
      <c r="T1413" s="32">
        <f t="shared" ref="T1413" si="13881">AVERAGE(J1413,N1412)</f>
        <v>0.14400000000000002</v>
      </c>
      <c r="U1413" s="32">
        <f t="shared" ref="U1413" si="13882">AVERAGE(K1413,O1412)</f>
        <v>0.23399999999999999</v>
      </c>
      <c r="V1413" s="21">
        <f>Q1413*Q1412/'Advanced - Road'!$S$33</f>
        <v>100.05608375307632</v>
      </c>
      <c r="W1413" s="21">
        <f t="shared" ref="W1413" si="13883">W1412</f>
        <v>100.05816954838444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</v>
      </c>
      <c r="I1414" s="31">
        <f>VLOOKUP($C1414,'Four Factors - Road'!$B:$O,8,FALSE)</f>
        <v>0.28799999999999998</v>
      </c>
      <c r="J1414" s="31">
        <f>VLOOKUP($C1414,'Four Factors - Road'!$B:$O,9,FALSE)/100</f>
        <v>0.14800000000000002</v>
      </c>
      <c r="K1414" s="31">
        <f>VLOOKUP($C1414,'Four Factors - Road'!$B:$O,10,FALSE)/100</f>
        <v>0.248</v>
      </c>
      <c r="L1414" s="31">
        <f>VLOOKUP($C1414,'Four Factors - Road'!$B:$O,11,FALSE)/100</f>
        <v>0.53700000000000003</v>
      </c>
      <c r="M1414" s="31">
        <f>VLOOKUP($C1414,'Four Factors - Road'!$B:$O,12,FALSE)</f>
        <v>0.34100000000000003</v>
      </c>
      <c r="N1414" s="31">
        <f>VLOOKUP($C1414,'Four Factors - Road'!$B:$O,13,FALSE)/100</f>
        <v>0.15</v>
      </c>
      <c r="O1414" s="31">
        <f>VLOOKUP($C1414,'Four Factors - Road'!$B:$O,14,FALSE)/100</f>
        <v>0.24100000000000002</v>
      </c>
      <c r="P1414" s="17">
        <f>VLOOKUP($C1414,'Advanced - Road'!B:T,18,FALSE)</f>
        <v>102.15</v>
      </c>
      <c r="Q1414" s="17">
        <f>(P1414+'Advanced - Road'!$S$33)/2</f>
        <v>100.46490467111536</v>
      </c>
      <c r="R1414" s="31">
        <f t="shared" ref="R1414" si="13887">AVERAGE(H1414,L1415)</f>
        <v>0.50550000000000006</v>
      </c>
      <c r="S1414" s="31">
        <f t="shared" ref="S1414" si="13888">AVERAGE(I1414,M1415)</f>
        <v>0.29249999999999998</v>
      </c>
      <c r="T1414" s="31">
        <f t="shared" ref="T1414" si="13889">AVERAGE(J1414,N1415)</f>
        <v>0.15550000000000003</v>
      </c>
      <c r="U1414" s="31">
        <f t="shared" ref="U1414" si="13890">AVERAGE(K1414,O1415)</f>
        <v>0.24099999999999999</v>
      </c>
      <c r="V1414" s="17">
        <f>Q1414*Q1415/'Advanced - Home'!$S$33</f>
        <v>100.05516983613917</v>
      </c>
      <c r="W1414" s="17">
        <f t="shared" ref="W1414" si="13891">AVERAGE(V1414:V1415)</f>
        <v>100.05308414684046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107</v>
      </c>
      <c r="Z1414" s="19">
        <f t="shared" ref="Z1414" si="13892">Y1415-Y1414</f>
        <v>6</v>
      </c>
      <c r="AA1414" s="19">
        <f t="shared" ref="AA1414" si="13893">Y1414+Y1415</f>
        <v>220</v>
      </c>
      <c r="AB1414" s="4">
        <f t="shared" ref="AB1414" si="13894">D1414-Z1414</f>
        <v>-6</v>
      </c>
      <c r="AC1414" s="4">
        <f t="shared" ref="AC1414" si="13895">AA1414-E1414</f>
        <v>220</v>
      </c>
      <c r="AD1414" s="4">
        <f t="shared" si="13495"/>
        <v>107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0.53400000000000003</v>
      </c>
      <c r="I1415" s="31">
        <f>VLOOKUP($C1415,'Four Factors - Home'!$B:$O,8,FALSE)</f>
        <v>0.30099999999999999</v>
      </c>
      <c r="J1415" s="31">
        <f>VLOOKUP($C1415,'Four Factors - Home'!$B:$O,9,FALSE)/100</f>
        <v>0.14199999999999999</v>
      </c>
      <c r="K1415" s="31">
        <f>VLOOKUP($C1415,'Four Factors - Home'!$B:$O,10,FALSE)/100</f>
        <v>0.214</v>
      </c>
      <c r="L1415" s="31">
        <f>VLOOKUP($C1415,'Four Factors - Home'!$B:$O,11,FALSE)/100</f>
        <v>0.52100000000000002</v>
      </c>
      <c r="M1415" s="31">
        <f>VLOOKUP($C1415,'Four Factors - Home'!$B:$O,12,FALSE)</f>
        <v>0.29699999999999999</v>
      </c>
      <c r="N1415" s="31">
        <f>VLOOKUP($C1415,'Four Factors - Home'!$B:$O,13,FALSE)/100</f>
        <v>0.16300000000000001</v>
      </c>
      <c r="O1415" s="31">
        <f>VLOOKUP($C1415,'Four Factors - Home'!$B:$O,14,FALSE)/100</f>
        <v>0.23399999999999999</v>
      </c>
      <c r="P1415" s="17">
        <f>VLOOKUP($C1415,'Advanced - Home'!B:T,18,FALSE)</f>
        <v>97.97</v>
      </c>
      <c r="Q1415" s="17">
        <f>(P1415+'Advanced - Home'!$S$33)/2</f>
        <v>98.372845567206866</v>
      </c>
      <c r="R1415" s="31">
        <f t="shared" ref="R1415" si="13899">AVERAGE(H1415,L1414)</f>
        <v>0.53550000000000009</v>
      </c>
      <c r="S1415" s="31">
        <f t="shared" ref="S1415" si="13900">AVERAGE(I1415,M1414)</f>
        <v>0.32100000000000001</v>
      </c>
      <c r="T1415" s="31">
        <f t="shared" ref="T1415" si="13901">AVERAGE(J1415,N1414)</f>
        <v>0.14599999999999999</v>
      </c>
      <c r="U1415" s="31">
        <f t="shared" ref="U1415" si="13902">AVERAGE(K1415,O1414)</f>
        <v>0.22750000000000001</v>
      </c>
      <c r="V1415" s="17">
        <f>Q1415*Q1414/'Advanced - Road'!$S$33</f>
        <v>100.05099845754174</v>
      </c>
      <c r="W1415" s="17">
        <f t="shared" ref="W1415" si="13903">W1414</f>
        <v>100.05308414684046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-6</v>
      </c>
      <c r="AA1415" s="19">
        <f t="shared" ref="AA1415" si="13905">AA1414</f>
        <v>220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</v>
      </c>
      <c r="I1416" s="32">
        <f>VLOOKUP($C1416,'Four Factors - Road'!$B:$O,8,FALSE)</f>
        <v>0.28799999999999998</v>
      </c>
      <c r="J1416" s="32">
        <f>VLOOKUP($C1416,'Four Factors - Road'!$B:$O,9,FALSE)/100</f>
        <v>0.14800000000000002</v>
      </c>
      <c r="K1416" s="32">
        <f>VLOOKUP($C1416,'Four Factors - Road'!$B:$O,10,FALSE)/100</f>
        <v>0.248</v>
      </c>
      <c r="L1416" s="32">
        <f>VLOOKUP($C1416,'Four Factors - Road'!$B:$O,11,FALSE)/100</f>
        <v>0.53700000000000003</v>
      </c>
      <c r="M1416" s="32">
        <f>VLOOKUP($C1416,'Four Factors - Road'!$B:$O,12,FALSE)</f>
        <v>0.34100000000000003</v>
      </c>
      <c r="N1416" s="32">
        <f>VLOOKUP($C1416,'Four Factors - Road'!$B:$O,13,FALSE)/100</f>
        <v>0.15</v>
      </c>
      <c r="O1416" s="32">
        <f>VLOOKUP($C1416,'Four Factors - Road'!$B:$O,14,FALSE)/100</f>
        <v>0.24100000000000002</v>
      </c>
      <c r="P1416" s="21">
        <f>VLOOKUP($C1416,'Advanced - Road'!B:T,18,FALSE)</f>
        <v>102.15</v>
      </c>
      <c r="Q1416" s="21">
        <f>(P1416+'Advanced - Road'!$S$33)/2</f>
        <v>100.46490467111536</v>
      </c>
      <c r="R1416" s="32">
        <f t="shared" ref="R1416" si="13907">AVERAGE(H1416,L1417)</f>
        <v>0.50800000000000001</v>
      </c>
      <c r="S1416" s="32">
        <f t="shared" ref="S1416" si="13908">AVERAGE(I1416,M1417)</f>
        <v>0.28000000000000003</v>
      </c>
      <c r="T1416" s="32">
        <f t="shared" ref="T1416" si="13909">AVERAGE(J1416,N1417)</f>
        <v>0.15000000000000002</v>
      </c>
      <c r="U1416" s="32">
        <f t="shared" ref="U1416" si="13910">AVERAGE(K1416,O1417)</f>
        <v>0.23249999999999998</v>
      </c>
      <c r="V1416" s="21">
        <f>Q1416*Q1417/'Advanced - Home'!$S$33</f>
        <v>99.465250959945692</v>
      </c>
      <c r="W1416" s="21">
        <f t="shared" ref="W1416" si="13911">AVERAGE(V1416:V1417)</f>
        <v>99.46317756773756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106</v>
      </c>
      <c r="Z1416" s="23">
        <f t="shared" ref="Z1416" si="13912">Y1417-Y1416</f>
        <v>6</v>
      </c>
      <c r="AA1416" s="23">
        <f t="shared" ref="AA1416" si="13913">Y1416+Y1417</f>
        <v>218</v>
      </c>
      <c r="AB1416" s="22">
        <f t="shared" ref="AB1416" si="13914">D1416-Z1416</f>
        <v>-6</v>
      </c>
      <c r="AC1416" s="22">
        <f t="shared" ref="AC1416" si="13915">AA1416-E1416</f>
        <v>218</v>
      </c>
      <c r="AD1416" s="22">
        <f t="shared" si="13495"/>
        <v>106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0.29299999999999998</v>
      </c>
      <c r="J1417" s="32">
        <f>VLOOKUP($C1417,'Four Factors - Home'!$B:$O,9,FALSE)/100</f>
        <v>0.14899999999999999</v>
      </c>
      <c r="K1417" s="32">
        <f>VLOOKUP($C1417,'Four Factors - Home'!$B:$O,10,FALSE)/100</f>
        <v>0.27100000000000002</v>
      </c>
      <c r="L1417" s="32">
        <f>VLOOKUP($C1417,'Four Factors - Home'!$B:$O,11,FALSE)/100</f>
        <v>0.52600000000000002</v>
      </c>
      <c r="M1417" s="32">
        <f>VLOOKUP($C1417,'Four Factors - Home'!$B:$O,12,FALSE)</f>
        <v>0.27200000000000002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96.81</v>
      </c>
      <c r="Q1417" s="21">
        <f>(P1417+'Advanced - Home'!$S$33)/2</f>
        <v>97.792845567206854</v>
      </c>
      <c r="R1417" s="32">
        <f t="shared" ref="R1417" si="13919">AVERAGE(H1417,L1416)</f>
        <v>0.53049999999999997</v>
      </c>
      <c r="S1417" s="32">
        <f t="shared" ref="S1417" si="13920">AVERAGE(I1417,M1416)</f>
        <v>0.317</v>
      </c>
      <c r="T1417" s="32">
        <f t="shared" ref="T1417" si="13921">AVERAGE(J1417,N1416)</f>
        <v>0.14949999999999999</v>
      </c>
      <c r="U1417" s="32">
        <f t="shared" ref="U1417" si="13922">AVERAGE(K1417,O1416)</f>
        <v>0.25600000000000001</v>
      </c>
      <c r="V1417" s="21">
        <f>Q1417*Q1416/'Advanced - Road'!$S$33</f>
        <v>99.461104175529428</v>
      </c>
      <c r="W1417" s="21">
        <f t="shared" ref="W1417" si="13923">W1416</f>
        <v>99.46317756773756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-6</v>
      </c>
      <c r="AA1417" s="23">
        <f t="shared" ref="AA1417" si="13925">AA1416</f>
        <v>218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</v>
      </c>
      <c r="I1418" s="31">
        <f>VLOOKUP($C1418,'Four Factors - Road'!$B:$O,8,FALSE)</f>
        <v>0.28799999999999998</v>
      </c>
      <c r="J1418" s="31">
        <f>VLOOKUP($C1418,'Four Factors - Road'!$B:$O,9,FALSE)/100</f>
        <v>0.14800000000000002</v>
      </c>
      <c r="K1418" s="31">
        <f>VLOOKUP($C1418,'Four Factors - Road'!$B:$O,10,FALSE)/100</f>
        <v>0.248</v>
      </c>
      <c r="L1418" s="31">
        <f>VLOOKUP($C1418,'Four Factors - Road'!$B:$O,11,FALSE)/100</f>
        <v>0.53700000000000003</v>
      </c>
      <c r="M1418" s="31">
        <f>VLOOKUP($C1418,'Four Factors - Road'!$B:$O,12,FALSE)</f>
        <v>0.34100000000000003</v>
      </c>
      <c r="N1418" s="31">
        <f>VLOOKUP($C1418,'Four Factors - Road'!$B:$O,13,FALSE)/100</f>
        <v>0.15</v>
      </c>
      <c r="O1418" s="31">
        <f>VLOOKUP($C1418,'Four Factors - Road'!$B:$O,14,FALSE)/100</f>
        <v>0.24100000000000002</v>
      </c>
      <c r="P1418" s="17">
        <f>VLOOKUP($C1418,'Advanced - Road'!B:T,18,FALSE)</f>
        <v>102.15</v>
      </c>
      <c r="Q1418" s="17">
        <f>(P1418+'Advanced - Road'!$S$33)/2</f>
        <v>100.46490467111536</v>
      </c>
      <c r="R1418" s="31">
        <f t="shared" ref="R1418" si="13927">AVERAGE(H1418,L1419)</f>
        <v>0.496</v>
      </c>
      <c r="S1418" s="31">
        <f t="shared" ref="S1418" si="13928">AVERAGE(I1418,M1419)</f>
        <v>0.26700000000000002</v>
      </c>
      <c r="T1418" s="31">
        <f t="shared" ref="T1418" si="13929">AVERAGE(J1418,N1419)</f>
        <v>0.14050000000000001</v>
      </c>
      <c r="U1418" s="31">
        <f t="shared" ref="U1418" si="13930">AVERAGE(K1418,O1419)</f>
        <v>0.23499999999999999</v>
      </c>
      <c r="V1418" s="17">
        <f>Q1418*Q1419/'Advanced - Home'!$S$33</f>
        <v>101.35705976980753</v>
      </c>
      <c r="W1418" s="17">
        <f t="shared" ref="W1418" si="13931">AVERAGE(V1418:V1419)</f>
        <v>101.354946942102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0.50900000000000001</v>
      </c>
      <c r="I1419" s="31">
        <f>VLOOKUP($C1419,'Four Factors - Home'!$B:$O,8,FALSE)</f>
        <v>0.26100000000000001</v>
      </c>
      <c r="J1419" s="31">
        <f>VLOOKUP($C1419,'Four Factors - Home'!$B:$O,9,FALSE)/100</f>
        <v>0.12300000000000001</v>
      </c>
      <c r="K1419" s="31">
        <f>VLOOKUP($C1419,'Four Factors - Home'!$B:$O,10,FALSE)/100</f>
        <v>0.184</v>
      </c>
      <c r="L1419" s="31">
        <f>VLOOKUP($C1419,'Four Factors - Home'!$B:$O,11,FALSE)/100</f>
        <v>0.502</v>
      </c>
      <c r="M1419" s="31">
        <f>VLOOKUP($C1419,'Four Factors - Home'!$B:$O,12,FALSE)</f>
        <v>0.246</v>
      </c>
      <c r="N1419" s="31">
        <f>VLOOKUP($C1419,'Four Factors - Home'!$B:$O,13,FALSE)/100</f>
        <v>0.13300000000000001</v>
      </c>
      <c r="O1419" s="31">
        <f>VLOOKUP($C1419,'Four Factors - Home'!$B:$O,14,FALSE)/100</f>
        <v>0.222</v>
      </c>
      <c r="P1419" s="17">
        <f>VLOOKUP($C1419,'Advanced - Home'!B:T,18,FALSE)</f>
        <v>100.53</v>
      </c>
      <c r="Q1419" s="17">
        <f>(P1419+'Advanced - Home'!$S$33)/2</f>
        <v>99.652845567206867</v>
      </c>
      <c r="R1419" s="31">
        <f t="shared" ref="R1419" si="13939">AVERAGE(H1419,L1418)</f>
        <v>0.52300000000000002</v>
      </c>
      <c r="S1419" s="31">
        <f t="shared" ref="S1419" si="13940">AVERAGE(I1419,M1418)</f>
        <v>0.30100000000000005</v>
      </c>
      <c r="T1419" s="31">
        <f t="shared" ref="T1419" si="13941">AVERAGE(J1419,N1418)</f>
        <v>0.13650000000000001</v>
      </c>
      <c r="U1419" s="31">
        <f t="shared" ref="U1419" si="13942">AVERAGE(K1419,O1418)</f>
        <v>0.21250000000000002</v>
      </c>
      <c r="V1419" s="17">
        <f>Q1419*Q1418/'Advanced - Road'!$S$33</f>
        <v>101.35283411439647</v>
      </c>
      <c r="W1419" s="17">
        <f t="shared" ref="W1419" si="13943">W1418</f>
        <v>101.354946942102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</v>
      </c>
      <c r="I1420" s="32">
        <f>VLOOKUP($C1420,'Four Factors - Road'!$B:$O,8,FALSE)</f>
        <v>0.28799999999999998</v>
      </c>
      <c r="J1420" s="32">
        <f>VLOOKUP($C1420,'Four Factors - Road'!$B:$O,9,FALSE)/100</f>
        <v>0.14800000000000002</v>
      </c>
      <c r="K1420" s="32">
        <f>VLOOKUP($C1420,'Four Factors - Road'!$B:$O,10,FALSE)/100</f>
        <v>0.248</v>
      </c>
      <c r="L1420" s="32">
        <f>VLOOKUP($C1420,'Four Factors - Road'!$B:$O,11,FALSE)/100</f>
        <v>0.53700000000000003</v>
      </c>
      <c r="M1420" s="32">
        <f>VLOOKUP($C1420,'Four Factors - Road'!$B:$O,12,FALSE)</f>
        <v>0.34100000000000003</v>
      </c>
      <c r="N1420" s="32">
        <f>VLOOKUP($C1420,'Four Factors - Road'!$B:$O,13,FALSE)/100</f>
        <v>0.15</v>
      </c>
      <c r="O1420" s="32">
        <f>VLOOKUP($C1420,'Four Factors - Road'!$B:$O,14,FALSE)/100</f>
        <v>0.24100000000000002</v>
      </c>
      <c r="P1420" s="21">
        <f>VLOOKUP($C1420,'Advanced - Road'!B:T,18,FALSE)</f>
        <v>102.15</v>
      </c>
      <c r="Q1420" s="21">
        <f>(P1420+'Advanced - Road'!$S$33)/2</f>
        <v>100.46490467111536</v>
      </c>
      <c r="R1420" s="32">
        <f t="shared" ref="R1420" si="13947">AVERAGE(H1420,L1421)</f>
        <v>0.498</v>
      </c>
      <c r="S1420" s="32">
        <f t="shared" ref="S1420" si="13948">AVERAGE(I1420,M1421)</f>
        <v>0.27649999999999997</v>
      </c>
      <c r="T1420" s="32">
        <f t="shared" ref="T1420" si="13949">AVERAGE(J1420,N1421)</f>
        <v>0.13900000000000001</v>
      </c>
      <c r="U1420" s="32">
        <f t="shared" ref="U1420" si="13950">AVERAGE(K1420,O1421)</f>
        <v>0.25849999999999995</v>
      </c>
      <c r="V1420" s="21">
        <f>Q1420*Q1421/'Advanced - Home'!$S$33</f>
        <v>100.13653795699342</v>
      </c>
      <c r="W1420" s="21">
        <f t="shared" ref="W1420" si="13951">AVERAGE(V1420:V1421)</f>
        <v>100.13445057154428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108</v>
      </c>
      <c r="Z1420" s="23">
        <f t="shared" ref="Z1420" si="13952">Y1421-Y1420</f>
        <v>4</v>
      </c>
      <c r="AA1420" s="23">
        <f t="shared" ref="AA1420" si="13953">Y1420+Y1421</f>
        <v>220</v>
      </c>
      <c r="AB1420" s="22">
        <f t="shared" ref="AB1420" si="13954">D1420-Z1420</f>
        <v>-4</v>
      </c>
      <c r="AC1420" s="22">
        <f t="shared" ref="AC1420" si="13955">AA1420-E1420</f>
        <v>220</v>
      </c>
      <c r="AD1420" s="22">
        <f t="shared" si="13495"/>
        <v>108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0.51700000000000002</v>
      </c>
      <c r="I1421" s="32">
        <f>VLOOKUP($C1421,'Four Factors - Home'!$B:$O,8,FALSE)</f>
        <v>0.23</v>
      </c>
      <c r="J1421" s="32">
        <f>VLOOKUP($C1421,'Four Factors - Home'!$B:$O,9,FALSE)/100</f>
        <v>0.14300000000000002</v>
      </c>
      <c r="K1421" s="32">
        <f>VLOOKUP($C1421,'Four Factors - Home'!$B:$O,10,FALSE)/100</f>
        <v>0.26700000000000002</v>
      </c>
      <c r="L1421" s="32">
        <f>VLOOKUP($C1421,'Four Factors - Home'!$B:$O,11,FALSE)/100</f>
        <v>0.50600000000000001</v>
      </c>
      <c r="M1421" s="32">
        <f>VLOOKUP($C1421,'Four Factors - Home'!$B:$O,12,FALSE)</f>
        <v>0.26500000000000001</v>
      </c>
      <c r="N1421" s="32">
        <f>VLOOKUP($C1421,'Four Factors - Home'!$B:$O,13,FALSE)/100</f>
        <v>0.13</v>
      </c>
      <c r="O1421" s="32">
        <f>VLOOKUP($C1421,'Four Factors - Home'!$B:$O,14,FALSE)/100</f>
        <v>0.26899999999999996</v>
      </c>
      <c r="P1421" s="21">
        <f>VLOOKUP($C1421,'Advanced - Home'!B:T,18,FALSE)</f>
        <v>98.13</v>
      </c>
      <c r="Q1421" s="21">
        <f>(P1421+'Advanced - Home'!$S$33)/2</f>
        <v>98.45284556720685</v>
      </c>
      <c r="R1421" s="32">
        <f t="shared" ref="R1421" si="13959">AVERAGE(H1421,L1420)</f>
        <v>0.52700000000000002</v>
      </c>
      <c r="S1421" s="32">
        <f t="shared" ref="S1421" si="13960">AVERAGE(I1421,M1420)</f>
        <v>0.28550000000000003</v>
      </c>
      <c r="T1421" s="32">
        <f t="shared" ref="T1421" si="13961">AVERAGE(J1421,N1420)</f>
        <v>0.14650000000000002</v>
      </c>
      <c r="U1421" s="32">
        <f t="shared" ref="U1421" si="13962">AVERAGE(K1421,O1420)</f>
        <v>0.254</v>
      </c>
      <c r="V1421" s="21">
        <f>Q1421*Q1420/'Advanced - Road'!$S$33</f>
        <v>100.13236318609513</v>
      </c>
      <c r="W1421" s="21">
        <f t="shared" ref="W1421" si="13963">W1420</f>
        <v>100.13445057154428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-4</v>
      </c>
      <c r="AA1421" s="23">
        <f t="shared" ref="AA1421" si="13965">AA1420</f>
        <v>220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</v>
      </c>
      <c r="I1422" s="31">
        <f>VLOOKUP($C1422,'Four Factors - Road'!$B:$O,8,FALSE)</f>
        <v>0.28799999999999998</v>
      </c>
      <c r="J1422" s="31">
        <f>VLOOKUP($C1422,'Four Factors - Road'!$B:$O,9,FALSE)/100</f>
        <v>0.14800000000000002</v>
      </c>
      <c r="K1422" s="31">
        <f>VLOOKUP($C1422,'Four Factors - Road'!$B:$O,10,FALSE)/100</f>
        <v>0.248</v>
      </c>
      <c r="L1422" s="31">
        <f>VLOOKUP($C1422,'Four Factors - Road'!$B:$O,11,FALSE)/100</f>
        <v>0.53700000000000003</v>
      </c>
      <c r="M1422" s="31">
        <f>VLOOKUP($C1422,'Four Factors - Road'!$B:$O,12,FALSE)</f>
        <v>0.34100000000000003</v>
      </c>
      <c r="N1422" s="31">
        <f>VLOOKUP($C1422,'Four Factors - Road'!$B:$O,13,FALSE)/100</f>
        <v>0.15</v>
      </c>
      <c r="O1422" s="31">
        <f>VLOOKUP($C1422,'Four Factors - Road'!$B:$O,14,FALSE)/100</f>
        <v>0.24100000000000002</v>
      </c>
      <c r="P1422" s="17">
        <f>VLOOKUP($C1422,'Advanced - Road'!B:T,18,FALSE)</f>
        <v>102.15</v>
      </c>
      <c r="Q1422" s="17">
        <f>(P1422+'Advanced - Road'!$S$33)/2</f>
        <v>100.46490467111536</v>
      </c>
      <c r="R1422" s="31">
        <f t="shared" ref="R1422" si="13967">AVERAGE(H1422,L1423)</f>
        <v>0.495</v>
      </c>
      <c r="S1422" s="31">
        <f t="shared" ref="S1422" si="13968">AVERAGE(I1422,M1423)</f>
        <v>0.27900000000000003</v>
      </c>
      <c r="T1422" s="31">
        <f t="shared" ref="T1422" si="13969">AVERAGE(J1422,N1423)</f>
        <v>0.14150000000000001</v>
      </c>
      <c r="U1422" s="31">
        <f t="shared" ref="U1422" si="13970">AVERAGE(K1422,O1423)</f>
        <v>0.23599999999999999</v>
      </c>
      <c r="V1422" s="17">
        <f>Q1422*Q1423/'Advanced - Home'!$S$33</f>
        <v>101.27060614139985</v>
      </c>
      <c r="W1422" s="17">
        <f t="shared" ref="W1422" si="13971">AVERAGE(V1422:V1423)</f>
        <v>101.26849511585415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0.52</v>
      </c>
      <c r="I1423" s="31">
        <f>VLOOKUP($C1423,'Four Factors - Home'!$B:$O,8,FALSE)</f>
        <v>0.30199999999999999</v>
      </c>
      <c r="J1423" s="31">
        <f>VLOOKUP($C1423,'Four Factors - Home'!$B:$O,9,FALSE)/100</f>
        <v>0.14599999999999999</v>
      </c>
      <c r="K1423" s="31">
        <f>VLOOKUP($C1423,'Four Factors - Home'!$B:$O,10,FALSE)/100</f>
        <v>0.27300000000000002</v>
      </c>
      <c r="L1423" s="31">
        <f>VLOOKUP($C1423,'Four Factors - Home'!$B:$O,11,FALSE)/100</f>
        <v>0.5</v>
      </c>
      <c r="M1423" s="31">
        <f>VLOOKUP($C1423,'Four Factors - Home'!$B:$O,12,FALSE)</f>
        <v>0.27</v>
      </c>
      <c r="N1423" s="31">
        <f>VLOOKUP($C1423,'Four Factors - Home'!$B:$O,13,FALSE)/100</f>
        <v>0.13500000000000001</v>
      </c>
      <c r="O1423" s="31">
        <f>VLOOKUP($C1423,'Four Factors - Home'!$B:$O,14,FALSE)/100</f>
        <v>0.22399999999999998</v>
      </c>
      <c r="P1423" s="17">
        <f>VLOOKUP($C1423,'Advanced - Home'!B:T,18,FALSE)</f>
        <v>100.36</v>
      </c>
      <c r="Q1423" s="17">
        <f>(P1423+'Advanced - Home'!$S$33)/2</f>
        <v>99.567845567206859</v>
      </c>
      <c r="R1423" s="31">
        <f t="shared" ref="R1423" si="13979">AVERAGE(H1423,L1422)</f>
        <v>0.52849999999999997</v>
      </c>
      <c r="S1423" s="31">
        <f t="shared" ref="S1423" si="13980">AVERAGE(I1423,M1422)</f>
        <v>0.32150000000000001</v>
      </c>
      <c r="T1423" s="31">
        <f t="shared" ref="T1423" si="13981">AVERAGE(J1423,N1422)</f>
        <v>0.14799999999999999</v>
      </c>
      <c r="U1423" s="31">
        <f t="shared" ref="U1423" si="13982">AVERAGE(K1423,O1422)</f>
        <v>0.25700000000000001</v>
      </c>
      <c r="V1423" s="17">
        <f>Q1423*Q1422/'Advanced - Road'!$S$33</f>
        <v>101.26638409030845</v>
      </c>
      <c r="W1423" s="17">
        <f t="shared" ref="W1423" si="13983">W1422</f>
        <v>101.26849511585415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</v>
      </c>
      <c r="I1424" s="32">
        <f>VLOOKUP($C1424,'Four Factors - Road'!$B:$O,8,FALSE)</f>
        <v>0.28799999999999998</v>
      </c>
      <c r="J1424" s="32">
        <f>VLOOKUP($C1424,'Four Factors - Road'!$B:$O,9,FALSE)/100</f>
        <v>0.14800000000000002</v>
      </c>
      <c r="K1424" s="32">
        <f>VLOOKUP($C1424,'Four Factors - Road'!$B:$O,10,FALSE)/100</f>
        <v>0.248</v>
      </c>
      <c r="L1424" s="32">
        <f>VLOOKUP($C1424,'Four Factors - Road'!$B:$O,11,FALSE)/100</f>
        <v>0.53700000000000003</v>
      </c>
      <c r="M1424" s="32">
        <f>VLOOKUP($C1424,'Four Factors - Road'!$B:$O,12,FALSE)</f>
        <v>0.34100000000000003</v>
      </c>
      <c r="N1424" s="32">
        <f>VLOOKUP($C1424,'Four Factors - Road'!$B:$O,13,FALSE)/100</f>
        <v>0.15</v>
      </c>
      <c r="O1424" s="32">
        <f>VLOOKUP($C1424,'Four Factors - Road'!$B:$O,14,FALSE)/100</f>
        <v>0.24100000000000002</v>
      </c>
      <c r="P1424" s="21">
        <f>VLOOKUP($C1424,'Advanced - Road'!B:T,18,FALSE)</f>
        <v>102.15</v>
      </c>
      <c r="Q1424" s="21">
        <f>(P1424+'Advanced - Road'!$S$33)/2</f>
        <v>100.46490467111536</v>
      </c>
      <c r="R1424" s="32">
        <f t="shared" ref="R1424" si="13987">AVERAGE(H1424,L1425)</f>
        <v>0.499</v>
      </c>
      <c r="S1424" s="32">
        <f t="shared" ref="S1424" si="13988">AVERAGE(I1424,M1425)</f>
        <v>0.27900000000000003</v>
      </c>
      <c r="T1424" s="32">
        <f t="shared" ref="T1424" si="13989">AVERAGE(J1424,N1425)</f>
        <v>0.14300000000000002</v>
      </c>
      <c r="U1424" s="32">
        <f t="shared" ref="U1424" si="13990">AVERAGE(K1424,O1425)</f>
        <v>0.23799999999999999</v>
      </c>
      <c r="V1424" s="21">
        <f>Q1424*Q1425/'Advanced - Home'!$S$33</f>
        <v>99.892433594430642</v>
      </c>
      <c r="W1424" s="21">
        <f t="shared" ref="W1424" si="13991">AVERAGE(V1424:V1425)</f>
        <v>99.890351297432773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0.47499999999999998</v>
      </c>
      <c r="I1425" s="32">
        <f>VLOOKUP($C1425,'Four Factors - Home'!$B:$O,8,FALSE)</f>
        <v>0.26700000000000002</v>
      </c>
      <c r="J1425" s="32">
        <f>VLOOKUP($C1425,'Four Factors - Home'!$B:$O,9,FALSE)/100</f>
        <v>0.13100000000000001</v>
      </c>
      <c r="K1425" s="32">
        <f>VLOOKUP($C1425,'Four Factors - Home'!$B:$O,10,FALSE)/100</f>
        <v>0.23199999999999998</v>
      </c>
      <c r="L1425" s="32">
        <f>VLOOKUP($C1425,'Four Factors - Home'!$B:$O,11,FALSE)/100</f>
        <v>0.50800000000000001</v>
      </c>
      <c r="M1425" s="32">
        <f>VLOOKUP($C1425,'Four Factors - Home'!$B:$O,12,FALSE)</f>
        <v>0.27</v>
      </c>
      <c r="N1425" s="32">
        <f>VLOOKUP($C1425,'Four Factors - Home'!$B:$O,13,FALSE)/100</f>
        <v>0.13800000000000001</v>
      </c>
      <c r="O1425" s="32">
        <f>VLOOKUP($C1425,'Four Factors - Home'!$B:$O,14,FALSE)/100</f>
        <v>0.22800000000000001</v>
      </c>
      <c r="P1425" s="21">
        <f>VLOOKUP($C1425,'Advanced - Home'!B:T,18,FALSE)</f>
        <v>97.65</v>
      </c>
      <c r="Q1425" s="21">
        <f>(P1425+'Advanced - Home'!$S$33)/2</f>
        <v>98.21284556720687</v>
      </c>
      <c r="R1425" s="32">
        <f t="shared" ref="R1425" si="13999">AVERAGE(H1425,L1424)</f>
        <v>0.50600000000000001</v>
      </c>
      <c r="S1425" s="32">
        <f t="shared" ref="S1425" si="14000">AVERAGE(I1425,M1424)</f>
        <v>0.30400000000000005</v>
      </c>
      <c r="T1425" s="32">
        <f t="shared" ref="T1425" si="14001">AVERAGE(J1425,N1424)</f>
        <v>0.14050000000000001</v>
      </c>
      <c r="U1425" s="32">
        <f t="shared" ref="U1425" si="14002">AVERAGE(K1425,O1424)</f>
        <v>0.23649999999999999</v>
      </c>
      <c r="V1425" s="21">
        <f>Q1425*Q1424/'Advanced - Road'!$S$33</f>
        <v>99.888269000434903</v>
      </c>
      <c r="W1425" s="21">
        <f t="shared" ref="W1425" si="14003">W1424</f>
        <v>99.890351297432773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</v>
      </c>
      <c r="I1426" s="31">
        <f>VLOOKUP($C1426,'Four Factors - Road'!$B:$O,8,FALSE)</f>
        <v>0.28799999999999998</v>
      </c>
      <c r="J1426" s="31">
        <f>VLOOKUP($C1426,'Four Factors - Road'!$B:$O,9,FALSE)/100</f>
        <v>0.14800000000000002</v>
      </c>
      <c r="K1426" s="31">
        <f>VLOOKUP($C1426,'Four Factors - Road'!$B:$O,10,FALSE)/100</f>
        <v>0.248</v>
      </c>
      <c r="L1426" s="31">
        <f>VLOOKUP($C1426,'Four Factors - Road'!$B:$O,11,FALSE)/100</f>
        <v>0.53700000000000003</v>
      </c>
      <c r="M1426" s="31">
        <f>VLOOKUP($C1426,'Four Factors - Road'!$B:$O,12,FALSE)</f>
        <v>0.34100000000000003</v>
      </c>
      <c r="N1426" s="31">
        <f>VLOOKUP($C1426,'Four Factors - Road'!$B:$O,13,FALSE)/100</f>
        <v>0.15</v>
      </c>
      <c r="O1426" s="31">
        <f>VLOOKUP($C1426,'Four Factors - Road'!$B:$O,14,FALSE)/100</f>
        <v>0.24100000000000002</v>
      </c>
      <c r="P1426" s="17">
        <f>VLOOKUP($C1426,'Advanced - Road'!B:T,18,FALSE)</f>
        <v>102.15</v>
      </c>
      <c r="Q1426" s="17">
        <f>(P1426+'Advanced - Road'!$S$33)/2</f>
        <v>100.46490467111536</v>
      </c>
      <c r="R1426" s="31">
        <f t="shared" ref="R1426" si="14007">AVERAGE(H1426,L1427)</f>
        <v>0.49149999999999999</v>
      </c>
      <c r="S1426" s="31">
        <f t="shared" ref="S1426" si="14008">AVERAGE(I1426,M1427)</f>
        <v>0.29949999999999999</v>
      </c>
      <c r="T1426" s="31">
        <f t="shared" ref="T1426" si="14009">AVERAGE(J1426,N1427)</f>
        <v>0.14550000000000002</v>
      </c>
      <c r="U1426" s="31">
        <f t="shared" ref="U1426" si="14010">AVERAGE(K1426,O1427)</f>
        <v>0.24</v>
      </c>
      <c r="V1426" s="17">
        <f>Q1426*Q1427/'Advanced - Home'!$S$33</f>
        <v>101.4384278906618</v>
      </c>
      <c r="W1426" s="17">
        <f t="shared" ref="W1426" si="14011">AVERAGE(V1426:V1427)</f>
        <v>101.43631336680585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0.50900000000000001</v>
      </c>
      <c r="I1427" s="31">
        <f>VLOOKUP($C1427,'Four Factors - Home'!$B:$O,8,FALSE)</f>
        <v>0.26500000000000001</v>
      </c>
      <c r="J1427" s="31">
        <f>VLOOKUP($C1427,'Four Factors - Home'!$B:$O,9,FALSE)/100</f>
        <v>0.16500000000000001</v>
      </c>
      <c r="K1427" s="31">
        <f>VLOOKUP($C1427,'Four Factors - Home'!$B:$O,10,FALSE)/100</f>
        <v>0.217</v>
      </c>
      <c r="L1427" s="31">
        <f>VLOOKUP($C1427,'Four Factors - Home'!$B:$O,11,FALSE)/100</f>
        <v>0.49299999999999999</v>
      </c>
      <c r="M1427" s="31">
        <f>VLOOKUP($C1427,'Four Factors - Home'!$B:$O,12,FALSE)</f>
        <v>0.311</v>
      </c>
      <c r="N1427" s="31">
        <f>VLOOKUP($C1427,'Four Factors - Home'!$B:$O,13,FALSE)/100</f>
        <v>0.14300000000000002</v>
      </c>
      <c r="O1427" s="31">
        <f>VLOOKUP($C1427,'Four Factors - Home'!$B:$O,14,FALSE)/100</f>
        <v>0.23199999999999998</v>
      </c>
      <c r="P1427" s="17">
        <f>VLOOKUP($C1427,'Advanced - Home'!B:T,18,FALSE)</f>
        <v>100.69</v>
      </c>
      <c r="Q1427" s="17">
        <f>(P1427+'Advanced - Home'!$S$33)/2</f>
        <v>99.732845567206851</v>
      </c>
      <c r="R1427" s="31">
        <f t="shared" ref="R1427" si="14019">AVERAGE(H1427,L1426)</f>
        <v>0.52300000000000002</v>
      </c>
      <c r="S1427" s="31">
        <f t="shared" ref="S1427" si="14020">AVERAGE(I1427,M1426)</f>
        <v>0.30300000000000005</v>
      </c>
      <c r="T1427" s="31">
        <f t="shared" ref="T1427" si="14021">AVERAGE(J1427,N1426)</f>
        <v>0.1575</v>
      </c>
      <c r="U1427" s="31">
        <f t="shared" ref="U1427" si="14022">AVERAGE(K1427,O1426)</f>
        <v>0.22900000000000001</v>
      </c>
      <c r="V1427" s="17">
        <f>Q1427*Q1426/'Advanced - Road'!$S$33</f>
        <v>101.43419884294988</v>
      </c>
      <c r="W1427" s="17">
        <f t="shared" ref="W1427" si="14023">W1426</f>
        <v>101.43631336680585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</v>
      </c>
      <c r="I1428" s="32">
        <f>VLOOKUP($C1428,'Four Factors - Road'!$B:$O,8,FALSE)</f>
        <v>0.28799999999999998</v>
      </c>
      <c r="J1428" s="32">
        <f>VLOOKUP($C1428,'Four Factors - Road'!$B:$O,9,FALSE)/100</f>
        <v>0.14800000000000002</v>
      </c>
      <c r="K1428" s="32">
        <f>VLOOKUP($C1428,'Four Factors - Road'!$B:$O,10,FALSE)/100</f>
        <v>0.248</v>
      </c>
      <c r="L1428" s="32">
        <f>VLOOKUP($C1428,'Four Factors - Road'!$B:$O,11,FALSE)/100</f>
        <v>0.53700000000000003</v>
      </c>
      <c r="M1428" s="32">
        <f>VLOOKUP($C1428,'Four Factors - Road'!$B:$O,12,FALSE)</f>
        <v>0.34100000000000003</v>
      </c>
      <c r="N1428" s="32">
        <f>VLOOKUP($C1428,'Four Factors - Road'!$B:$O,13,FALSE)/100</f>
        <v>0.15</v>
      </c>
      <c r="O1428" s="32">
        <f>VLOOKUP($C1428,'Four Factors - Road'!$B:$O,14,FALSE)/100</f>
        <v>0.24100000000000002</v>
      </c>
      <c r="P1428" s="21">
        <f>VLOOKUP($C1428,'Advanced - Road'!B:T,18,FALSE)</f>
        <v>102.15</v>
      </c>
      <c r="Q1428" s="21">
        <f>(P1428+'Advanced - Road'!$S$33)/2</f>
        <v>100.46490467111536</v>
      </c>
      <c r="R1428" s="32">
        <f t="shared" ref="R1428" si="14027">AVERAGE(H1428,L1429)</f>
        <v>0.502</v>
      </c>
      <c r="S1428" s="32">
        <f t="shared" ref="S1428" si="14028">AVERAGE(I1428,M1429)</f>
        <v>0.3125</v>
      </c>
      <c r="T1428" s="32">
        <f t="shared" ref="T1428" si="14029">AVERAGE(J1428,N1429)</f>
        <v>0.14550000000000002</v>
      </c>
      <c r="U1428" s="32">
        <f t="shared" ref="U1428" si="14030">AVERAGE(K1428,O1429)</f>
        <v>0.23449999999999999</v>
      </c>
      <c r="V1428" s="21">
        <f>Q1428*Q1429/'Advanced - Home'!$S$33</f>
        <v>102.48095693910716</v>
      </c>
      <c r="W1428" s="21">
        <f t="shared" ref="W1428" si="14031">AVERAGE(V1428:V1429)</f>
        <v>102.47882068332387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0.49700000000000005</v>
      </c>
      <c r="I1429" s="32">
        <f>VLOOKUP($C1429,'Four Factors - Home'!$B:$O,8,FALSE)</f>
        <v>0.29599999999999999</v>
      </c>
      <c r="J1429" s="32">
        <f>VLOOKUP($C1429,'Four Factors - Home'!$B:$O,9,FALSE)/100</f>
        <v>0.151</v>
      </c>
      <c r="K1429" s="32">
        <f>VLOOKUP($C1429,'Four Factors - Home'!$B:$O,10,FALSE)/100</f>
        <v>0.26500000000000001</v>
      </c>
      <c r="L1429" s="32">
        <f>VLOOKUP($C1429,'Four Factors - Home'!$B:$O,11,FALSE)/100</f>
        <v>0.51400000000000001</v>
      </c>
      <c r="M1429" s="32">
        <f>VLOOKUP($C1429,'Four Factors - Home'!$B:$O,12,FALSE)</f>
        <v>0.33700000000000002</v>
      </c>
      <c r="N1429" s="32">
        <f>VLOOKUP($C1429,'Four Factors - Home'!$B:$O,13,FALSE)/100</f>
        <v>0.14300000000000002</v>
      </c>
      <c r="O1429" s="32">
        <f>VLOOKUP($C1429,'Four Factors - Home'!$B:$O,14,FALSE)/100</f>
        <v>0.221</v>
      </c>
      <c r="P1429" s="21">
        <f>VLOOKUP($C1429,'Advanced - Home'!B:T,18,FALSE)</f>
        <v>102.74</v>
      </c>
      <c r="Q1429" s="21">
        <f>(P1429+'Advanced - Home'!$S$33)/2</f>
        <v>100.75784556720686</v>
      </c>
      <c r="R1429" s="32">
        <f t="shared" ref="R1429" si="14039">AVERAGE(H1429,L1428)</f>
        <v>0.51700000000000002</v>
      </c>
      <c r="S1429" s="32">
        <f t="shared" ref="S1429" si="14040">AVERAGE(I1429,M1428)</f>
        <v>0.31850000000000001</v>
      </c>
      <c r="T1429" s="32">
        <f t="shared" ref="T1429" si="14041">AVERAGE(J1429,N1428)</f>
        <v>0.15049999999999999</v>
      </c>
      <c r="U1429" s="32">
        <f t="shared" ref="U1429" si="14042">AVERAGE(K1429,O1428)</f>
        <v>0.253</v>
      </c>
      <c r="V1429" s="21">
        <f>Q1429*Q1428/'Advanced - Road'!$S$33</f>
        <v>102.47668442754059</v>
      </c>
      <c r="W1429" s="21">
        <f t="shared" ref="W1429" si="14043">W1428</f>
        <v>102.47882068332387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</v>
      </c>
      <c r="I1430" s="31">
        <f>VLOOKUP($C1430,'Four Factors - Road'!$B:$O,8,FALSE)</f>
        <v>0.28799999999999998</v>
      </c>
      <c r="J1430" s="31">
        <f>VLOOKUP($C1430,'Four Factors - Road'!$B:$O,9,FALSE)/100</f>
        <v>0.14800000000000002</v>
      </c>
      <c r="K1430" s="31">
        <f>VLOOKUP($C1430,'Four Factors - Road'!$B:$O,10,FALSE)/100</f>
        <v>0.248</v>
      </c>
      <c r="L1430" s="31">
        <f>VLOOKUP($C1430,'Four Factors - Road'!$B:$O,11,FALSE)/100</f>
        <v>0.53700000000000003</v>
      </c>
      <c r="M1430" s="31">
        <f>VLOOKUP($C1430,'Four Factors - Road'!$B:$O,12,FALSE)</f>
        <v>0.34100000000000003</v>
      </c>
      <c r="N1430" s="31">
        <f>VLOOKUP($C1430,'Four Factors - Road'!$B:$O,13,FALSE)/100</f>
        <v>0.15</v>
      </c>
      <c r="O1430" s="31">
        <f>VLOOKUP($C1430,'Four Factors - Road'!$B:$O,14,FALSE)/100</f>
        <v>0.24100000000000002</v>
      </c>
      <c r="P1430" s="17">
        <f>VLOOKUP($C1430,'Advanced - Road'!B:T,18,FALSE)</f>
        <v>102.15</v>
      </c>
      <c r="Q1430" s="17">
        <f>(P1430+'Advanced - Road'!$S$33)/2</f>
        <v>100.46490467111536</v>
      </c>
      <c r="R1430" s="31">
        <f t="shared" ref="R1430" si="14047">AVERAGE(H1430,L1431)</f>
        <v>0.499</v>
      </c>
      <c r="S1430" s="31">
        <f t="shared" ref="S1430" si="14048">AVERAGE(I1430,M1431)</f>
        <v>0.30199999999999999</v>
      </c>
      <c r="T1430" s="31">
        <f t="shared" ref="T1430" si="14049">AVERAGE(J1430,N1431)</f>
        <v>0.13900000000000001</v>
      </c>
      <c r="U1430" s="31">
        <f t="shared" ref="U1430" si="14050">AVERAGE(K1430,O1431)</f>
        <v>0.23799999999999999</v>
      </c>
      <c r="V1430" s="17">
        <f>Q1430*Q1431/'Advanced - Home'!$S$33</f>
        <v>100.57389160658515</v>
      </c>
      <c r="W1430" s="17">
        <f t="shared" ref="W1430" si="14051">AVERAGE(V1430:V1431)</f>
        <v>100.57179510432746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0.13600000000000001</v>
      </c>
      <c r="K1431" s="31">
        <f>VLOOKUP($C1431,'Four Factors - Home'!$B:$O,10,FALSE)/100</f>
        <v>0.23100000000000001</v>
      </c>
      <c r="L1431" s="31">
        <f>VLOOKUP($C1431,'Four Factors - Home'!$B:$O,11,FALSE)/100</f>
        <v>0.50800000000000001</v>
      </c>
      <c r="M1431" s="31">
        <f>VLOOKUP($C1431,'Four Factors - Home'!$B:$O,12,FALSE)</f>
        <v>0.316</v>
      </c>
      <c r="N1431" s="31">
        <f>VLOOKUP($C1431,'Four Factors - Home'!$B:$O,13,FALSE)/100</f>
        <v>0.13</v>
      </c>
      <c r="O1431" s="31">
        <f>VLOOKUP($C1431,'Four Factors - Home'!$B:$O,14,FALSE)/100</f>
        <v>0.22800000000000001</v>
      </c>
      <c r="P1431" s="17">
        <f>VLOOKUP($C1431,'Advanced - Home'!B:T,18,FALSE)</f>
        <v>98.99</v>
      </c>
      <c r="Q1431" s="17">
        <f>(P1431+'Advanced - Home'!$S$33)/2</f>
        <v>98.882845567206857</v>
      </c>
      <c r="R1431" s="31">
        <f t="shared" ref="R1431" si="14059">AVERAGE(H1431,L1430)</f>
        <v>0.53400000000000003</v>
      </c>
      <c r="S1431" s="31">
        <f t="shared" ref="S1431" si="14060">AVERAGE(I1431,M1430)</f>
        <v>0.30400000000000005</v>
      </c>
      <c r="T1431" s="31">
        <f t="shared" ref="T1431" si="14061">AVERAGE(J1431,N1430)</f>
        <v>0.14300000000000002</v>
      </c>
      <c r="U1431" s="31">
        <f t="shared" ref="U1431" si="14062">AVERAGE(K1431,O1430)</f>
        <v>0.23600000000000002</v>
      </c>
      <c r="V1431" s="17">
        <f>Q1431*Q1430/'Advanced - Road'!$S$33</f>
        <v>100.56969860206978</v>
      </c>
      <c r="W1431" s="17">
        <f t="shared" ref="W1431" si="14063">W1430</f>
        <v>100.57179510432746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</v>
      </c>
      <c r="I1432" s="32">
        <f>VLOOKUP($C1432,'Four Factors - Road'!$B:$O,8,FALSE)</f>
        <v>0.28799999999999998</v>
      </c>
      <c r="J1432" s="32">
        <f>VLOOKUP($C1432,'Four Factors - Road'!$B:$O,9,FALSE)/100</f>
        <v>0.14800000000000002</v>
      </c>
      <c r="K1432" s="32">
        <f>VLOOKUP($C1432,'Four Factors - Road'!$B:$O,10,FALSE)/100</f>
        <v>0.248</v>
      </c>
      <c r="L1432" s="32">
        <f>VLOOKUP($C1432,'Four Factors - Road'!$B:$O,11,FALSE)/100</f>
        <v>0.53700000000000003</v>
      </c>
      <c r="M1432" s="32">
        <f>VLOOKUP($C1432,'Four Factors - Road'!$B:$O,12,FALSE)</f>
        <v>0.34100000000000003</v>
      </c>
      <c r="N1432" s="32">
        <f>VLOOKUP($C1432,'Four Factors - Road'!$B:$O,13,FALSE)/100</f>
        <v>0.15</v>
      </c>
      <c r="O1432" s="32">
        <f>VLOOKUP($C1432,'Four Factors - Road'!$B:$O,14,FALSE)/100</f>
        <v>0.24100000000000002</v>
      </c>
      <c r="P1432" s="21">
        <f>VLOOKUP($C1432,'Advanced - Road'!B:T,18,FALSE)</f>
        <v>102.15</v>
      </c>
      <c r="Q1432" s="21">
        <f>(P1432+'Advanced - Road'!$S$33)/2</f>
        <v>100.46490467111536</v>
      </c>
      <c r="R1432" s="32">
        <f t="shared" ref="R1432" si="14067">AVERAGE(H1432,L1433)</f>
        <v>0.50849999999999995</v>
      </c>
      <c r="S1432" s="32">
        <f t="shared" ref="S1432" si="14068">AVERAGE(I1432,M1433)</f>
        <v>0.29049999999999998</v>
      </c>
      <c r="T1432" s="32">
        <f t="shared" ref="T1432" si="14069">AVERAGE(J1432,N1433)</f>
        <v>0.14550000000000002</v>
      </c>
      <c r="U1432" s="32">
        <f t="shared" ref="U1432" si="14070">AVERAGE(K1432,O1433)</f>
        <v>0.23849999999999999</v>
      </c>
      <c r="V1432" s="21">
        <f>Q1432*Q1433/'Advanced - Home'!$S$33</f>
        <v>99.938203162411142</v>
      </c>
      <c r="W1432" s="21">
        <f t="shared" ref="W1432" si="14071">AVERAGE(V1432:V1433)</f>
        <v>99.93611991132866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0.52900000000000003</v>
      </c>
      <c r="I1433" s="32">
        <f>VLOOKUP($C1433,'Four Factors - Home'!$B:$O,8,FALSE)</f>
        <v>0.29299999999999998</v>
      </c>
      <c r="J1433" s="32">
        <f>VLOOKUP($C1433,'Four Factors - Home'!$B:$O,9,FALSE)/100</f>
        <v>0.154</v>
      </c>
      <c r="K1433" s="32">
        <f>VLOOKUP($C1433,'Four Factors - Home'!$B:$O,10,FALSE)/100</f>
        <v>0.20300000000000001</v>
      </c>
      <c r="L1433" s="32">
        <f>VLOOKUP($C1433,'Four Factors - Home'!$B:$O,11,FALSE)/100</f>
        <v>0.52700000000000002</v>
      </c>
      <c r="M1433" s="32">
        <f>VLOOKUP($C1433,'Four Factors - Home'!$B:$O,12,FALSE)</f>
        <v>0.29299999999999998</v>
      </c>
      <c r="N1433" s="32">
        <f>VLOOKUP($C1433,'Four Factors - Home'!$B:$O,13,FALSE)/100</f>
        <v>0.14300000000000002</v>
      </c>
      <c r="O1433" s="32">
        <f>VLOOKUP($C1433,'Four Factors - Home'!$B:$O,14,FALSE)/100</f>
        <v>0.22899999999999998</v>
      </c>
      <c r="P1433" s="21">
        <f>VLOOKUP($C1433,'Advanced - Home'!B:T,18,FALSE)</f>
        <v>97.74</v>
      </c>
      <c r="Q1433" s="21">
        <f>(P1433+'Advanced - Home'!$S$33)/2</f>
        <v>98.257845567206857</v>
      </c>
      <c r="R1433" s="32">
        <f t="shared" ref="R1433" si="14079">AVERAGE(H1433,L1432)</f>
        <v>0.53300000000000003</v>
      </c>
      <c r="S1433" s="32">
        <f t="shared" ref="S1433" si="14080">AVERAGE(I1433,M1432)</f>
        <v>0.317</v>
      </c>
      <c r="T1433" s="32">
        <f t="shared" ref="T1433" si="14081">AVERAGE(J1433,N1432)</f>
        <v>0.152</v>
      </c>
      <c r="U1433" s="32">
        <f t="shared" ref="U1433" si="14082">AVERAGE(K1433,O1432)</f>
        <v>0.22200000000000003</v>
      </c>
      <c r="V1433" s="21">
        <f>Q1433*Q1432/'Advanced - Road'!$S$33</f>
        <v>99.934036660246178</v>
      </c>
      <c r="W1433" s="21">
        <f t="shared" ref="W1433" si="14083">W1432</f>
        <v>99.93611991132866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</v>
      </c>
      <c r="I1434" s="31">
        <f>VLOOKUP($C1434,'Four Factors - Road'!$B:$O,8,FALSE)</f>
        <v>0.28799999999999998</v>
      </c>
      <c r="J1434" s="31">
        <f>VLOOKUP($C1434,'Four Factors - Road'!$B:$O,9,FALSE)/100</f>
        <v>0.14800000000000002</v>
      </c>
      <c r="K1434" s="31">
        <f>VLOOKUP($C1434,'Four Factors - Road'!$B:$O,10,FALSE)/100</f>
        <v>0.248</v>
      </c>
      <c r="L1434" s="31">
        <f>VLOOKUP($C1434,'Four Factors - Road'!$B:$O,11,FALSE)/100</f>
        <v>0.53700000000000003</v>
      </c>
      <c r="M1434" s="31">
        <f>VLOOKUP($C1434,'Four Factors - Road'!$B:$O,12,FALSE)</f>
        <v>0.34100000000000003</v>
      </c>
      <c r="N1434" s="31">
        <f>VLOOKUP($C1434,'Four Factors - Road'!$B:$O,13,FALSE)/100</f>
        <v>0.15</v>
      </c>
      <c r="O1434" s="31">
        <f>VLOOKUP($C1434,'Four Factors - Road'!$B:$O,14,FALSE)/100</f>
        <v>0.24100000000000002</v>
      </c>
      <c r="P1434" s="17">
        <f>VLOOKUP($C1434,'Advanced - Road'!B:T,18,FALSE)</f>
        <v>102.15</v>
      </c>
      <c r="Q1434" s="17">
        <f>(P1434+'Advanced - Road'!$S$33)/2</f>
        <v>100.46490467111536</v>
      </c>
      <c r="R1434" s="31">
        <f t="shared" ref="R1434" si="14087">AVERAGE(H1434,L1435)</f>
        <v>0.48949999999999999</v>
      </c>
      <c r="S1434" s="31">
        <f t="shared" ref="S1434" si="14088">AVERAGE(I1434,M1435)</f>
        <v>0.27049999999999996</v>
      </c>
      <c r="T1434" s="31">
        <f t="shared" ref="T1434" si="14089">AVERAGE(J1434,N1435)</f>
        <v>0.14900000000000002</v>
      </c>
      <c r="U1434" s="31">
        <f t="shared" ref="U1434" si="14090">AVERAGE(K1434,O1435)</f>
        <v>0.23099999999999998</v>
      </c>
      <c r="V1434" s="17">
        <f>Q1434*Q1435/'Advanced - Home'!$S$33</f>
        <v>99.795808950916168</v>
      </c>
      <c r="W1434" s="17">
        <f t="shared" ref="W1434" si="14091">AVERAGE(V1434:V1435)</f>
        <v>99.793728668096932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0.53500000000000003</v>
      </c>
      <c r="I1435" s="31">
        <f>VLOOKUP($C1435,'Four Factors - Home'!$B:$O,8,FALSE)</f>
        <v>0.28199999999999997</v>
      </c>
      <c r="J1435" s="31">
        <f>VLOOKUP($C1435,'Four Factors - Home'!$B:$O,9,FALSE)/100</f>
        <v>0.13900000000000001</v>
      </c>
      <c r="K1435" s="31">
        <f>VLOOKUP($C1435,'Four Factors - Home'!$B:$O,10,FALSE)/100</f>
        <v>0.22500000000000001</v>
      </c>
      <c r="L1435" s="31">
        <f>VLOOKUP($C1435,'Four Factors - Home'!$B:$O,11,FALSE)/100</f>
        <v>0.48899999999999999</v>
      </c>
      <c r="M1435" s="31">
        <f>VLOOKUP($C1435,'Four Factors - Home'!$B:$O,12,FALSE)</f>
        <v>0.253</v>
      </c>
      <c r="N1435" s="31">
        <f>VLOOKUP($C1435,'Four Factors - Home'!$B:$O,13,FALSE)/100</f>
        <v>0.15</v>
      </c>
      <c r="O1435" s="31">
        <f>VLOOKUP($C1435,'Four Factors - Home'!$B:$O,14,FALSE)/100</f>
        <v>0.214</v>
      </c>
      <c r="P1435" s="17">
        <f>VLOOKUP($C1435,'Advanced - Home'!B:T,18,FALSE)</f>
        <v>97.46</v>
      </c>
      <c r="Q1435" s="17">
        <f>(P1435+'Advanced - Home'!$S$33)/2</f>
        <v>98.117845567206857</v>
      </c>
      <c r="R1435" s="31">
        <f t="shared" ref="R1435" si="14099">AVERAGE(H1435,L1434)</f>
        <v>0.53600000000000003</v>
      </c>
      <c r="S1435" s="31">
        <f t="shared" ref="S1435" si="14100">AVERAGE(I1435,M1434)</f>
        <v>0.3115</v>
      </c>
      <c r="T1435" s="31">
        <f t="shared" ref="T1435" si="14101">AVERAGE(J1435,N1434)</f>
        <v>0.14450000000000002</v>
      </c>
      <c r="U1435" s="31">
        <f t="shared" ref="U1435" si="14102">AVERAGE(K1435,O1434)</f>
        <v>0.23300000000000001</v>
      </c>
      <c r="V1435" s="17">
        <f>Q1435*Q1434/'Advanced - Road'!$S$33</f>
        <v>99.791648385277696</v>
      </c>
      <c r="W1435" s="17">
        <f t="shared" ref="W1435" si="14103">W1434</f>
        <v>99.793728668096932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</v>
      </c>
      <c r="I1436" s="32">
        <f>VLOOKUP($C1436,'Four Factors - Road'!$B:$O,8,FALSE)</f>
        <v>0.28799999999999998</v>
      </c>
      <c r="J1436" s="32">
        <f>VLOOKUP($C1436,'Four Factors - Road'!$B:$O,9,FALSE)/100</f>
        <v>0.14800000000000002</v>
      </c>
      <c r="K1436" s="32">
        <f>VLOOKUP($C1436,'Four Factors - Road'!$B:$O,10,FALSE)/100</f>
        <v>0.248</v>
      </c>
      <c r="L1436" s="32">
        <f>VLOOKUP($C1436,'Four Factors - Road'!$B:$O,11,FALSE)/100</f>
        <v>0.53700000000000003</v>
      </c>
      <c r="M1436" s="32">
        <f>VLOOKUP($C1436,'Four Factors - Road'!$B:$O,12,FALSE)</f>
        <v>0.34100000000000003</v>
      </c>
      <c r="N1436" s="32">
        <f>VLOOKUP($C1436,'Four Factors - Road'!$B:$O,13,FALSE)/100</f>
        <v>0.15</v>
      </c>
      <c r="O1436" s="32">
        <f>VLOOKUP($C1436,'Four Factors - Road'!$B:$O,14,FALSE)/100</f>
        <v>0.24100000000000002</v>
      </c>
      <c r="P1436" s="21">
        <f>VLOOKUP($C1436,'Advanced - Road'!B:T,18,FALSE)</f>
        <v>102.15</v>
      </c>
      <c r="Q1436" s="21">
        <f>(P1436+'Advanced - Road'!$S$33)/2</f>
        <v>100.46490467111536</v>
      </c>
      <c r="R1436" s="32">
        <f t="shared" ref="R1436" si="14107">AVERAGE(H1436,L1437)</f>
        <v>0.4965</v>
      </c>
      <c r="S1436" s="32">
        <f t="shared" ref="S1436" si="14108">AVERAGE(I1436,M1437)</f>
        <v>0.27849999999999997</v>
      </c>
      <c r="T1436" s="32">
        <f t="shared" ref="T1436" si="14109">AVERAGE(J1436,N1437)</f>
        <v>0.14500000000000002</v>
      </c>
      <c r="U1436" s="32">
        <f t="shared" ref="U1436" si="14110">AVERAGE(K1436,O1437)</f>
        <v>0.24349999999999999</v>
      </c>
      <c r="V1436" s="21">
        <f>Q1436*Q1437/'Advanced - Home'!$S$33</f>
        <v>99.816150981129738</v>
      </c>
      <c r="W1436" s="21">
        <f t="shared" ref="W1436" si="14111">AVERAGE(V1436:V1437)</f>
        <v>99.814070274272893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106</v>
      </c>
      <c r="Z1436" s="23">
        <f t="shared" ref="Z1436" si="14112">Y1437-Y1436</f>
        <v>8</v>
      </c>
      <c r="AA1436" s="23">
        <f t="shared" ref="AA1436" si="14113">Y1436+Y1437</f>
        <v>220</v>
      </c>
      <c r="AB1436" s="22">
        <f t="shared" ref="AB1436" si="14114">D1436-Z1436</f>
        <v>-8</v>
      </c>
      <c r="AC1436" s="22">
        <f t="shared" ref="AC1436" si="14115">AA1436-E1436</f>
        <v>220</v>
      </c>
      <c r="AD1436" s="22">
        <f t="shared" si="13495"/>
        <v>106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</v>
      </c>
      <c r="J1437" s="32">
        <f>VLOOKUP($C1437,'Four Factors - Home'!$B:$O,9,FALSE)/100</f>
        <v>0.129</v>
      </c>
      <c r="K1437" s="32">
        <f>VLOOKUP($C1437,'Four Factors - Home'!$B:$O,10,FALSE)/100</f>
        <v>0.26700000000000002</v>
      </c>
      <c r="L1437" s="32">
        <f>VLOOKUP($C1437,'Four Factors - Home'!$B:$O,11,FALSE)/100</f>
        <v>0.503</v>
      </c>
      <c r="M1437" s="32">
        <f>VLOOKUP($C1437,'Four Factors - Home'!$B:$O,12,FALSE)</f>
        <v>0.26900000000000002</v>
      </c>
      <c r="N1437" s="32">
        <f>VLOOKUP($C1437,'Four Factors - Home'!$B:$O,13,FALSE)/100</f>
        <v>0.14199999999999999</v>
      </c>
      <c r="O1437" s="32">
        <f>VLOOKUP($C1437,'Four Factors - Home'!$B:$O,14,FALSE)/100</f>
        <v>0.23899999999999999</v>
      </c>
      <c r="P1437" s="21">
        <f>VLOOKUP($C1437,'Advanced - Home'!B:T,18,FALSE)</f>
        <v>97.5</v>
      </c>
      <c r="Q1437" s="21">
        <f>(P1437+'Advanced - Home'!$S$33)/2</f>
        <v>98.137845567206853</v>
      </c>
      <c r="R1437" s="32">
        <f t="shared" ref="R1437" si="14119">AVERAGE(H1437,L1436)</f>
        <v>0.53150000000000008</v>
      </c>
      <c r="S1437" s="32">
        <f t="shared" ref="S1437" si="14120">AVERAGE(I1437,M1436)</f>
        <v>0.32550000000000001</v>
      </c>
      <c r="T1437" s="32">
        <f t="shared" ref="T1437" si="14121">AVERAGE(J1437,N1436)</f>
        <v>0.13950000000000001</v>
      </c>
      <c r="U1437" s="32">
        <f t="shared" ref="U1437" si="14122">AVERAGE(K1437,O1436)</f>
        <v>0.254</v>
      </c>
      <c r="V1437" s="21">
        <f>Q1437*Q1436/'Advanced - Road'!$S$33</f>
        <v>99.811989567416049</v>
      </c>
      <c r="W1437" s="21">
        <f t="shared" ref="W1437" si="14123">W1436</f>
        <v>99.814070274272893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114</v>
      </c>
      <c r="Z1437" s="23">
        <f t="shared" ref="Z1437" si="14124">-Z1436</f>
        <v>-8</v>
      </c>
      <c r="AA1437" s="23">
        <f t="shared" ref="AA1437" si="14125">AA1436</f>
        <v>220</v>
      </c>
      <c r="AB1437" s="22"/>
      <c r="AC1437" s="22"/>
      <c r="AD1437" s="22">
        <f t="shared" si="13495"/>
        <v>114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</v>
      </c>
      <c r="I1438" s="31">
        <f>VLOOKUP($C1438,'Four Factors - Road'!$B:$O,8,FALSE)</f>
        <v>0.28799999999999998</v>
      </c>
      <c r="J1438" s="31">
        <f>VLOOKUP($C1438,'Four Factors - Road'!$B:$O,9,FALSE)/100</f>
        <v>0.14800000000000002</v>
      </c>
      <c r="K1438" s="31">
        <f>VLOOKUP($C1438,'Four Factors - Road'!$B:$O,10,FALSE)/100</f>
        <v>0.248</v>
      </c>
      <c r="L1438" s="31">
        <f>VLOOKUP($C1438,'Four Factors - Road'!$B:$O,11,FALSE)/100</f>
        <v>0.53700000000000003</v>
      </c>
      <c r="M1438" s="31">
        <f>VLOOKUP($C1438,'Four Factors - Road'!$B:$O,12,FALSE)</f>
        <v>0.34100000000000003</v>
      </c>
      <c r="N1438" s="31">
        <f>VLOOKUP($C1438,'Four Factors - Road'!$B:$O,13,FALSE)/100</f>
        <v>0.15</v>
      </c>
      <c r="O1438" s="31">
        <f>VLOOKUP($C1438,'Four Factors - Road'!$B:$O,14,FALSE)/100</f>
        <v>0.24100000000000002</v>
      </c>
      <c r="P1438" s="17">
        <f>VLOOKUP($C1438,'Advanced - Road'!B:T,18,FALSE)</f>
        <v>102.15</v>
      </c>
      <c r="Q1438" s="17">
        <f>(P1438+'Advanced - Road'!$S$33)/2</f>
        <v>100.46490467111536</v>
      </c>
      <c r="R1438" s="31">
        <f t="shared" ref="R1438" si="14127">AVERAGE(H1438,L1439)</f>
        <v>0.48850000000000005</v>
      </c>
      <c r="S1438" s="31">
        <f t="shared" ref="S1438" si="14128">AVERAGE(I1438,M1439)</f>
        <v>0.26249999999999996</v>
      </c>
      <c r="T1438" s="31">
        <f t="shared" ref="T1438" si="14129">AVERAGE(J1438,N1439)</f>
        <v>0.14100000000000001</v>
      </c>
      <c r="U1438" s="31">
        <f t="shared" ref="U1438" si="14130">AVERAGE(K1438,O1439)</f>
        <v>0.22700000000000001</v>
      </c>
      <c r="V1438" s="17">
        <f>Q1438*Q1439/'Advanced - Home'!$S$33</f>
        <v>97.90400014105434</v>
      </c>
      <c r="W1438" s="17">
        <f t="shared" ref="W1438" si="14131">AVERAGE(V1438:V1439)</f>
        <v>97.901959293732503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0.52600000000000002</v>
      </c>
      <c r="I1439" s="31">
        <f>VLOOKUP($C1439,'Four Factors - Home'!$B:$O,8,FALSE)</f>
        <v>0.307</v>
      </c>
      <c r="J1439" s="31">
        <f>VLOOKUP($C1439,'Four Factors - Home'!$B:$O,9,FALSE)/100</f>
        <v>0.14499999999999999</v>
      </c>
      <c r="K1439" s="31">
        <f>VLOOKUP($C1439,'Four Factors - Home'!$B:$O,10,FALSE)/100</f>
        <v>0.217</v>
      </c>
      <c r="L1439" s="31">
        <f>VLOOKUP($C1439,'Four Factors - Home'!$B:$O,11,FALSE)/100</f>
        <v>0.48700000000000004</v>
      </c>
      <c r="M1439" s="31">
        <f>VLOOKUP($C1439,'Four Factors - Home'!$B:$O,12,FALSE)</f>
        <v>0.23699999999999999</v>
      </c>
      <c r="N1439" s="31">
        <f>VLOOKUP($C1439,'Four Factors - Home'!$B:$O,13,FALSE)/100</f>
        <v>0.13400000000000001</v>
      </c>
      <c r="O1439" s="31">
        <f>VLOOKUP($C1439,'Four Factors - Home'!$B:$O,14,FALSE)/100</f>
        <v>0.20600000000000002</v>
      </c>
      <c r="P1439" s="17">
        <f>VLOOKUP($C1439,'Advanced - Home'!B:T,18,FALSE)</f>
        <v>93.74</v>
      </c>
      <c r="Q1439" s="17">
        <f>(P1439+'Advanced - Home'!$S$33)/2</f>
        <v>96.257845567206857</v>
      </c>
      <c r="R1439" s="31">
        <f t="shared" ref="R1439" si="14141">AVERAGE(H1439,L1438)</f>
        <v>0.53150000000000008</v>
      </c>
      <c r="S1439" s="31">
        <f t="shared" ref="S1439" si="14142">AVERAGE(I1439,M1438)</f>
        <v>0.32400000000000001</v>
      </c>
      <c r="T1439" s="31">
        <f t="shared" ref="T1439" si="14143">AVERAGE(J1439,N1438)</f>
        <v>0.14749999999999999</v>
      </c>
      <c r="U1439" s="31">
        <f t="shared" ref="U1439" si="14144">AVERAGE(K1439,O1438)</f>
        <v>0.22900000000000001</v>
      </c>
      <c r="V1439" s="17">
        <f>Q1439*Q1438/'Advanced - Road'!$S$33</f>
        <v>97.899918446410666</v>
      </c>
      <c r="W1439" s="17">
        <f t="shared" ref="W1439" si="14145">W1438</f>
        <v>97.901959293732503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</v>
      </c>
      <c r="I1440" s="32">
        <f>VLOOKUP($C1440,'Four Factors - Road'!$B:$O,8,FALSE)</f>
        <v>0.28799999999999998</v>
      </c>
      <c r="J1440" s="32">
        <f>VLOOKUP($C1440,'Four Factors - Road'!$B:$O,9,FALSE)/100</f>
        <v>0.14800000000000002</v>
      </c>
      <c r="K1440" s="32">
        <f>VLOOKUP($C1440,'Four Factors - Road'!$B:$O,10,FALSE)/100</f>
        <v>0.248</v>
      </c>
      <c r="L1440" s="32">
        <f>VLOOKUP($C1440,'Four Factors - Road'!$B:$O,11,FALSE)/100</f>
        <v>0.53700000000000003</v>
      </c>
      <c r="M1440" s="32">
        <f>VLOOKUP($C1440,'Four Factors - Road'!$B:$O,12,FALSE)</f>
        <v>0.34100000000000003</v>
      </c>
      <c r="N1440" s="32">
        <f>VLOOKUP($C1440,'Four Factors - Road'!$B:$O,13,FALSE)/100</f>
        <v>0.15</v>
      </c>
      <c r="O1440" s="32">
        <f>VLOOKUP($C1440,'Four Factors - Road'!$B:$O,14,FALSE)/100</f>
        <v>0.24100000000000002</v>
      </c>
      <c r="P1440" s="21">
        <f>VLOOKUP($C1440,'Advanced - Road'!B:T,18,FALSE)</f>
        <v>102.15</v>
      </c>
      <c r="Q1440" s="21">
        <f>(P1440+'Advanced - Road'!$S$33)/2</f>
        <v>100.46490467111536</v>
      </c>
      <c r="R1440" s="32">
        <f t="shared" ref="R1440" si="14149">AVERAGE(H1440,L1441)</f>
        <v>0.50449999999999995</v>
      </c>
      <c r="S1440" s="32">
        <f t="shared" ref="S1440" si="14150">AVERAGE(I1440,M1441)</f>
        <v>0.28899999999999998</v>
      </c>
      <c r="T1440" s="32">
        <f t="shared" ref="T1440" si="14151">AVERAGE(J1440,N1441)</f>
        <v>0.15500000000000003</v>
      </c>
      <c r="U1440" s="32">
        <f t="shared" ref="U1440" si="14152">AVERAGE(K1440,O1441)</f>
        <v>0.2515</v>
      </c>
      <c r="V1440" s="21">
        <f>Q1440*Q1441/'Advanced - Home'!$S$33</f>
        <v>100.72645683318692</v>
      </c>
      <c r="W1440" s="21">
        <f t="shared" ref="W1440" si="14153">AVERAGE(V1440:V1441)</f>
        <v>100.72435715064719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0.25900000000000001</v>
      </c>
      <c r="J1441" s="32">
        <f>VLOOKUP($C1441,'Four Factors - Home'!$B:$O,9,FALSE)/100</f>
        <v>0.14699999999999999</v>
      </c>
      <c r="K1441" s="32">
        <f>VLOOKUP($C1441,'Four Factors - Home'!$B:$O,10,FALSE)/100</f>
        <v>0.25</v>
      </c>
      <c r="L1441" s="32">
        <f>VLOOKUP($C1441,'Four Factors - Home'!$B:$O,11,FALSE)/100</f>
        <v>0.51900000000000002</v>
      </c>
      <c r="M1441" s="32">
        <f>VLOOKUP($C1441,'Four Factors - Home'!$B:$O,12,FALSE)</f>
        <v>0.28999999999999998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0.255</v>
      </c>
      <c r="P1441" s="21">
        <f>VLOOKUP($C1441,'Advanced - Home'!B:T,18,FALSE)</f>
        <v>99.29</v>
      </c>
      <c r="Q1441" s="21">
        <f>(P1441+'Advanced - Home'!$S$33)/2</f>
        <v>99.032845567206863</v>
      </c>
      <c r="R1441" s="32">
        <f t="shared" ref="R1441" si="14161">AVERAGE(H1441,L1440)</f>
        <v>0.53849999999999998</v>
      </c>
      <c r="S1441" s="32">
        <f t="shared" ref="S1441" si="14162">AVERAGE(I1441,M1440)</f>
        <v>0.30000000000000004</v>
      </c>
      <c r="T1441" s="32">
        <f t="shared" ref="T1441" si="14163">AVERAGE(J1441,N1440)</f>
        <v>0.14849999999999999</v>
      </c>
      <c r="U1441" s="32">
        <f t="shared" ref="U1441" si="14164">AVERAGE(K1441,O1440)</f>
        <v>0.2455</v>
      </c>
      <c r="V1441" s="21">
        <f>Q1441*Q1440/'Advanced - Road'!$S$33</f>
        <v>100.72225746810746</v>
      </c>
      <c r="W1441" s="21">
        <f t="shared" ref="W1441" si="14165">W1440</f>
        <v>100.72435715064719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0.51</v>
      </c>
      <c r="I1442" s="31">
        <f>VLOOKUP($C1442,'Four Factors - Road'!$B:$O,8,FALSE)</f>
        <v>0.28699999999999998</v>
      </c>
      <c r="J1442" s="31">
        <f>VLOOKUP($C1442,'Four Factors - Road'!$B:$O,9,FALSE)/100</f>
        <v>0.14300000000000002</v>
      </c>
      <c r="K1442" s="31">
        <f>VLOOKUP($C1442,'Four Factors - Road'!$B:$O,10,FALSE)/100</f>
        <v>0.22699999999999998</v>
      </c>
      <c r="L1442" s="31">
        <f>VLOOKUP($C1442,'Four Factors - Road'!$B:$O,11,FALSE)/100</f>
        <v>0.51500000000000001</v>
      </c>
      <c r="M1442" s="31">
        <f>VLOOKUP($C1442,'Four Factors - Road'!$B:$O,12,FALSE)</f>
        <v>0.316</v>
      </c>
      <c r="N1442" s="31">
        <f>VLOOKUP($C1442,'Four Factors - Road'!$B:$O,13,FALSE)/100</f>
        <v>0.124</v>
      </c>
      <c r="O1442" s="31">
        <f>VLOOKUP($C1442,'Four Factors - Road'!$B:$O,14,FALSE)/100</f>
        <v>0.23600000000000002</v>
      </c>
      <c r="P1442" s="17">
        <f>VLOOKUP($C1442,'Advanced - Road'!B:T,18,FALSE)</f>
        <v>99.85</v>
      </c>
      <c r="Q1442" s="17">
        <f>(P1442+'Advanced - Road'!$S$33)/2</f>
        <v>99.314904671115357</v>
      </c>
      <c r="R1442" s="31">
        <f t="shared" ref="R1442" si="14169">AVERAGE(H1442,L1443)</f>
        <v>0.51649999999999996</v>
      </c>
      <c r="S1442" s="31">
        <f t="shared" ref="S1442" si="14170">AVERAGE(I1442,M1443)</f>
        <v>0.255</v>
      </c>
      <c r="T1442" s="31">
        <f t="shared" ref="T1442" si="14171">AVERAGE(J1442,N1443)</f>
        <v>0.15150000000000002</v>
      </c>
      <c r="U1442" s="31">
        <f t="shared" ref="U1442" si="14172">AVERAGE(K1442,O1443)</f>
        <v>0.23749999999999999</v>
      </c>
      <c r="V1442" s="17">
        <f>Q1442*Q1443/'Advanced - Home'!$S$33</f>
        <v>99.543299133147244</v>
      </c>
      <c r="W1442" s="17">
        <f t="shared" ref="W1442" si="14173">AVERAGE(V1442:V1443)</f>
        <v>99.541224113994303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3</v>
      </c>
      <c r="AA1442" s="19">
        <f t="shared" ref="AA1442" si="14175">Y1442+Y1443</f>
        <v>217</v>
      </c>
      <c r="AB1442" s="4">
        <f t="shared" ref="AB1442" si="14176">D1442-Z1442</f>
        <v>-3</v>
      </c>
      <c r="AC1442" s="4">
        <f t="shared" ref="AC1442" si="14177">AA1442-E1442</f>
        <v>217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0.51200000000000001</v>
      </c>
      <c r="I1443" s="31">
        <f>VLOOKUP($C1443,'Four Factors - Home'!$B:$O,8,FALSE)</f>
        <v>0.30199999999999999</v>
      </c>
      <c r="J1443" s="31">
        <f>VLOOKUP($C1443,'Four Factors - Home'!$B:$O,9,FALSE)/100</f>
        <v>0.152</v>
      </c>
      <c r="K1443" s="31">
        <f>VLOOKUP($C1443,'Four Factors - Home'!$B:$O,10,FALSE)/100</f>
        <v>0.247</v>
      </c>
      <c r="L1443" s="31">
        <f>VLOOKUP($C1443,'Four Factors - Home'!$B:$O,11,FALSE)/100</f>
        <v>0.52300000000000002</v>
      </c>
      <c r="M1443" s="31">
        <f>VLOOKUP($C1443,'Four Factors - Home'!$B:$O,12,FALSE)</f>
        <v>0.223</v>
      </c>
      <c r="N1443" s="31">
        <f>VLOOKUP($C1443,'Four Factors - Home'!$B:$O,13,FALSE)/100</f>
        <v>0.16</v>
      </c>
      <c r="O1443" s="31">
        <f>VLOOKUP($C1443,'Four Factors - Home'!$B:$O,14,FALSE)/100</f>
        <v>0.248</v>
      </c>
      <c r="P1443" s="17">
        <f>VLOOKUP($C1443,'Advanced - Home'!B:T,18,FALSE)</f>
        <v>99.23</v>
      </c>
      <c r="Q1443" s="17">
        <f>(P1443+'Advanced - Home'!$S$33)/2</f>
        <v>99.002845567206862</v>
      </c>
      <c r="R1443" s="31">
        <f t="shared" ref="R1443" si="14181">AVERAGE(H1443,L1442)</f>
        <v>0.51350000000000007</v>
      </c>
      <c r="S1443" s="31">
        <f t="shared" ref="S1443" si="14182">AVERAGE(I1443,M1442)</f>
        <v>0.309</v>
      </c>
      <c r="T1443" s="31">
        <f t="shared" ref="T1443" si="14183">AVERAGE(J1443,N1442)</f>
        <v>0.13800000000000001</v>
      </c>
      <c r="U1443" s="31">
        <f t="shared" ref="U1443" si="14184">AVERAGE(K1443,O1442)</f>
        <v>0.24149999999999999</v>
      </c>
      <c r="V1443" s="17">
        <f>Q1443*Q1442/'Advanced - Road'!$S$33</f>
        <v>99.539149094841349</v>
      </c>
      <c r="W1443" s="17">
        <f t="shared" ref="W1443" si="14185">W1442</f>
        <v>99.541224113994303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110</v>
      </c>
      <c r="Z1443" s="19">
        <f t="shared" ref="Z1443" si="14186">-Z1442</f>
        <v>-3</v>
      </c>
      <c r="AA1443" s="19">
        <f t="shared" ref="AA1443" si="14187">AA1442</f>
        <v>217</v>
      </c>
      <c r="AB1443" s="4"/>
      <c r="AC1443" s="4"/>
      <c r="AD1443" s="4">
        <f t="shared" si="14137"/>
        <v>110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0.51</v>
      </c>
      <c r="I1444" s="32">
        <f>VLOOKUP($C1444,'Four Factors - Road'!$B:$O,8,FALSE)</f>
        <v>0.28699999999999998</v>
      </c>
      <c r="J1444" s="32">
        <f>VLOOKUP($C1444,'Four Factors - Road'!$B:$O,9,FALSE)/100</f>
        <v>0.14300000000000002</v>
      </c>
      <c r="K1444" s="32">
        <f>VLOOKUP($C1444,'Four Factors - Road'!$B:$O,10,FALSE)/100</f>
        <v>0.22699999999999998</v>
      </c>
      <c r="L1444" s="32">
        <f>VLOOKUP($C1444,'Four Factors - Road'!$B:$O,11,FALSE)/100</f>
        <v>0.51500000000000001</v>
      </c>
      <c r="M1444" s="32">
        <f>VLOOKUP($C1444,'Four Factors - Road'!$B:$O,12,FALSE)</f>
        <v>0.316</v>
      </c>
      <c r="N1444" s="32">
        <f>VLOOKUP($C1444,'Four Factors - Road'!$B:$O,13,FALSE)/100</f>
        <v>0.124</v>
      </c>
      <c r="O1444" s="32">
        <f>VLOOKUP($C1444,'Four Factors - Road'!$B:$O,14,FALSE)/100</f>
        <v>0.23600000000000002</v>
      </c>
      <c r="P1444" s="21">
        <f>VLOOKUP($C1444,'Advanced - Road'!B:T,18,FALSE)</f>
        <v>99.85</v>
      </c>
      <c r="Q1444" s="21">
        <f>(P1444+'Advanced - Road'!$S$33)/2</f>
        <v>99.314904671115357</v>
      </c>
      <c r="R1444" s="32">
        <f t="shared" ref="R1444" si="14189">AVERAGE(H1444,L1445)</f>
        <v>0.50900000000000001</v>
      </c>
      <c r="S1444" s="32">
        <f t="shared" ref="S1444" si="14190">AVERAGE(I1444,M1445)</f>
        <v>0.28200000000000003</v>
      </c>
      <c r="T1444" s="32">
        <f t="shared" ref="T1444" si="14191">AVERAGE(J1444,N1445)</f>
        <v>0.13500000000000001</v>
      </c>
      <c r="U1444" s="32">
        <f t="shared" ref="U1444" si="14192">AVERAGE(K1444,O1445)</f>
        <v>0.23499999999999999</v>
      </c>
      <c r="V1444" s="21">
        <f>Q1444*Q1445/'Advanced - Home'!$S$33</f>
        <v>101.37323445858537</v>
      </c>
      <c r="W1444" s="21">
        <f t="shared" ref="W1444" si="14193">AVERAGE(V1444:V1445)</f>
        <v>101.37112129371209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111</v>
      </c>
      <c r="Z1444" s="23">
        <f t="shared" ref="Z1444" si="14194">Y1445-Y1444</f>
        <v>-2</v>
      </c>
      <c r="AA1444" s="23">
        <f t="shared" ref="AA1444" si="14195">Y1444+Y1445</f>
        <v>220</v>
      </c>
      <c r="AB1444" s="22">
        <f t="shared" ref="AB1444" si="14196">D1444-Z1444</f>
        <v>2</v>
      </c>
      <c r="AC1444" s="22">
        <f t="shared" ref="AC1444" si="14197">AA1444-E1444</f>
        <v>220</v>
      </c>
      <c r="AD1444" s="22">
        <f t="shared" si="14137"/>
        <v>111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0.499</v>
      </c>
      <c r="I1445" s="32">
        <f>VLOOKUP($C1445,'Four Factors - Home'!$B:$O,8,FALSE)</f>
        <v>0.28399999999999997</v>
      </c>
      <c r="J1445" s="32">
        <f>VLOOKUP($C1445,'Four Factors - Home'!$B:$O,9,FALSE)/100</f>
        <v>0.16600000000000001</v>
      </c>
      <c r="K1445" s="32">
        <f>VLOOKUP($C1445,'Four Factors - Home'!$B:$O,10,FALSE)/100</f>
        <v>0.20399999999999999</v>
      </c>
      <c r="L1445" s="32">
        <f>VLOOKUP($C1445,'Four Factors - Home'!$B:$O,11,FALSE)/100</f>
        <v>0.50800000000000001</v>
      </c>
      <c r="M1445" s="32">
        <f>VLOOKUP($C1445,'Four Factors - Home'!$B:$O,12,FALSE)</f>
        <v>0.27700000000000002</v>
      </c>
      <c r="N1445" s="32">
        <f>VLOOKUP($C1445,'Four Factors - Home'!$B:$O,13,FALSE)/100</f>
        <v>0.127</v>
      </c>
      <c r="O1445" s="32">
        <f>VLOOKUP($C1445,'Four Factors - Home'!$B:$O,14,FALSE)/100</f>
        <v>0.24299999999999999</v>
      </c>
      <c r="P1445" s="21">
        <f>VLOOKUP($C1445,'Advanced - Home'!B:T,18,FALSE)</f>
        <v>102.87</v>
      </c>
      <c r="Q1445" s="21">
        <f>(P1445+'Advanced - Home'!$S$33)/2</f>
        <v>100.82284556720685</v>
      </c>
      <c r="R1445" s="32">
        <f t="shared" ref="R1445" si="14201">AVERAGE(H1445,L1444)</f>
        <v>0.50700000000000001</v>
      </c>
      <c r="S1445" s="32">
        <f t="shared" ref="S1445" si="14202">AVERAGE(I1445,M1444)</f>
        <v>0.3</v>
      </c>
      <c r="T1445" s="32">
        <f t="shared" ref="T1445" si="14203">AVERAGE(J1445,N1444)</f>
        <v>0.14500000000000002</v>
      </c>
      <c r="U1445" s="32">
        <f t="shared" ref="U1445" si="14204">AVERAGE(K1445,O1444)</f>
        <v>0.22</v>
      </c>
      <c r="V1445" s="21">
        <f>Q1445*Q1444/'Advanced - Road'!$S$33</f>
        <v>101.36900812883883</v>
      </c>
      <c r="W1445" s="21">
        <f t="shared" ref="W1445" si="14205">W1444</f>
        <v>101.37112129371209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2</v>
      </c>
      <c r="AA1445" s="23">
        <f t="shared" ref="AA1445" si="14207">AA1444</f>
        <v>220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0.51</v>
      </c>
      <c r="I1446" s="31">
        <f>VLOOKUP($C1446,'Four Factors - Road'!$B:$O,8,FALSE)</f>
        <v>0.28699999999999998</v>
      </c>
      <c r="J1446" s="31">
        <f>VLOOKUP($C1446,'Four Factors - Road'!$B:$O,9,FALSE)/100</f>
        <v>0.14300000000000002</v>
      </c>
      <c r="K1446" s="31">
        <f>VLOOKUP($C1446,'Four Factors - Road'!$B:$O,10,FALSE)/100</f>
        <v>0.22699999999999998</v>
      </c>
      <c r="L1446" s="31">
        <f>VLOOKUP($C1446,'Four Factors - Road'!$B:$O,11,FALSE)/100</f>
        <v>0.51500000000000001</v>
      </c>
      <c r="M1446" s="31">
        <f>VLOOKUP($C1446,'Four Factors - Road'!$B:$O,12,FALSE)</f>
        <v>0.316</v>
      </c>
      <c r="N1446" s="31">
        <f>VLOOKUP($C1446,'Four Factors - Road'!$B:$O,13,FALSE)/100</f>
        <v>0.124</v>
      </c>
      <c r="O1446" s="31">
        <f>VLOOKUP($C1446,'Four Factors - Road'!$B:$O,14,FALSE)/100</f>
        <v>0.23600000000000002</v>
      </c>
      <c r="P1446" s="17">
        <f>VLOOKUP($C1446,'Advanced - Road'!B:T,18,FALSE)</f>
        <v>99.85</v>
      </c>
      <c r="Q1446" s="17">
        <f>(P1446+'Advanced - Road'!$S$33)/2</f>
        <v>99.314904671115357</v>
      </c>
      <c r="R1446" s="31">
        <f t="shared" ref="R1446" si="14209">AVERAGE(H1446,L1447)</f>
        <v>0.50449999999999995</v>
      </c>
      <c r="S1446" s="31">
        <f t="shared" ref="S1446" si="14210">AVERAGE(I1446,M1447)</f>
        <v>0.27200000000000002</v>
      </c>
      <c r="T1446" s="31">
        <f t="shared" ref="T1446" si="14211">AVERAGE(J1446,N1447)</f>
        <v>0.14000000000000001</v>
      </c>
      <c r="U1446" s="31">
        <f t="shared" ref="U1446" si="14212">AVERAGE(K1446,O1447)</f>
        <v>0.24</v>
      </c>
      <c r="V1446" s="17">
        <f>Q1446*Q1447/'Advanced - Home'!$S$33</f>
        <v>99.76450010655185</v>
      </c>
      <c r="W1446" s="17">
        <f t="shared" ref="W1446" si="14213">AVERAGE(V1446:V1447)</f>
        <v>99.76242047637777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0.53100000000000003</v>
      </c>
      <c r="I1447" s="31">
        <f>VLOOKUP($C1447,'Four Factors - Home'!$B:$O,8,FALSE)</f>
        <v>0.26100000000000001</v>
      </c>
      <c r="J1447" s="31">
        <f>VLOOKUP($C1447,'Four Factors - Home'!$B:$O,9,FALSE)/100</f>
        <v>0.14000000000000001</v>
      </c>
      <c r="K1447" s="31">
        <f>VLOOKUP($C1447,'Four Factors - Home'!$B:$O,10,FALSE)/100</f>
        <v>0.22899999999999998</v>
      </c>
      <c r="L1447" s="31">
        <f>VLOOKUP($C1447,'Four Factors - Home'!$B:$O,11,FALSE)/100</f>
        <v>0.499</v>
      </c>
      <c r="M1447" s="31">
        <f>VLOOKUP($C1447,'Four Factors - Home'!$B:$O,12,FALSE)</f>
        <v>0.25700000000000001</v>
      </c>
      <c r="N1447" s="31">
        <f>VLOOKUP($C1447,'Four Factors - Home'!$B:$O,13,FALSE)/100</f>
        <v>0.13699999999999998</v>
      </c>
      <c r="O1447" s="31">
        <f>VLOOKUP($C1447,'Four Factors - Home'!$B:$O,14,FALSE)/100</f>
        <v>0.253</v>
      </c>
      <c r="P1447" s="17">
        <f>VLOOKUP($C1447,'Advanced - Home'!B:T,18,FALSE)</f>
        <v>99.67</v>
      </c>
      <c r="Q1447" s="17">
        <f>(P1447+'Advanced - Home'!$S$33)/2</f>
        <v>99.222845567206861</v>
      </c>
      <c r="R1447" s="31">
        <f t="shared" ref="R1447" si="14221">AVERAGE(H1447,L1446)</f>
        <v>0.52300000000000002</v>
      </c>
      <c r="S1447" s="31">
        <f t="shared" ref="S1447" si="14222">AVERAGE(I1447,M1446)</f>
        <v>0.28849999999999998</v>
      </c>
      <c r="T1447" s="31">
        <f t="shared" ref="T1447" si="14223">AVERAGE(J1447,N1446)</f>
        <v>0.13200000000000001</v>
      </c>
      <c r="U1447" s="31">
        <f t="shared" ref="U1447" si="14224">AVERAGE(K1447,O1446)</f>
        <v>0.23249999999999998</v>
      </c>
      <c r="V1447" s="17">
        <f>Q1447*Q1446/'Advanced - Road'!$S$33</f>
        <v>99.76034084620369</v>
      </c>
      <c r="W1447" s="17">
        <f t="shared" ref="W1447" si="14225">W1446</f>
        <v>99.76242047637777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0.51</v>
      </c>
      <c r="I1448" s="32">
        <f>VLOOKUP($C1448,'Four Factors - Road'!$B:$O,8,FALSE)</f>
        <v>0.28699999999999998</v>
      </c>
      <c r="J1448" s="32">
        <f>VLOOKUP($C1448,'Four Factors - Road'!$B:$O,9,FALSE)/100</f>
        <v>0.14300000000000002</v>
      </c>
      <c r="K1448" s="32">
        <f>VLOOKUP($C1448,'Four Factors - Road'!$B:$O,10,FALSE)/100</f>
        <v>0.22699999999999998</v>
      </c>
      <c r="L1448" s="32">
        <f>VLOOKUP($C1448,'Four Factors - Road'!$B:$O,11,FALSE)/100</f>
        <v>0.51500000000000001</v>
      </c>
      <c r="M1448" s="32">
        <f>VLOOKUP($C1448,'Four Factors - Road'!$B:$O,12,FALSE)</f>
        <v>0.316</v>
      </c>
      <c r="N1448" s="32">
        <f>VLOOKUP($C1448,'Four Factors - Road'!$B:$O,13,FALSE)/100</f>
        <v>0.124</v>
      </c>
      <c r="O1448" s="32">
        <f>VLOOKUP($C1448,'Four Factors - Road'!$B:$O,14,FALSE)/100</f>
        <v>0.23600000000000002</v>
      </c>
      <c r="P1448" s="21">
        <f>VLOOKUP($C1448,'Advanced - Road'!B:T,18,FALSE)</f>
        <v>99.85</v>
      </c>
      <c r="Q1448" s="21">
        <f>(P1448+'Advanced - Road'!$S$33)/2</f>
        <v>99.314904671115357</v>
      </c>
      <c r="R1448" s="32">
        <f t="shared" ref="R1448" si="14229">AVERAGE(H1448,L1449)</f>
        <v>0.50700000000000001</v>
      </c>
      <c r="S1448" s="32">
        <f t="shared" ref="S1448" si="14230">AVERAGE(I1448,M1449)</f>
        <v>0.24249999999999999</v>
      </c>
      <c r="T1448" s="32">
        <f t="shared" ref="T1448" si="14231">AVERAGE(J1448,N1449)</f>
        <v>0.13700000000000001</v>
      </c>
      <c r="U1448" s="32">
        <f t="shared" ref="U1448" si="14232">AVERAGE(K1448,O1449)</f>
        <v>0.21249999999999999</v>
      </c>
      <c r="V1448" s="21">
        <f>Q1448*Q1449/'Advanced - Home'!$S$33</f>
        <v>99.070733417237392</v>
      </c>
      <c r="W1448" s="21">
        <f t="shared" ref="W1448" si="14233">AVERAGE(V1448:V1449)</f>
        <v>99.068668248902327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0.504</v>
      </c>
      <c r="I1449" s="32">
        <f>VLOOKUP($C1449,'Four Factors - Home'!$B:$O,8,FALSE)</f>
        <v>0.29599999999999999</v>
      </c>
      <c r="J1449" s="32">
        <f>VLOOKUP($C1449,'Four Factors - Home'!$B:$O,9,FALSE)/100</f>
        <v>0.114</v>
      </c>
      <c r="K1449" s="32">
        <f>VLOOKUP($C1449,'Four Factors - Home'!$B:$O,10,FALSE)/100</f>
        <v>0.20499999999999999</v>
      </c>
      <c r="L1449" s="32">
        <f>VLOOKUP($C1449,'Four Factors - Home'!$B:$O,11,FALSE)/100</f>
        <v>0.504</v>
      </c>
      <c r="M1449" s="32">
        <f>VLOOKUP($C1449,'Four Factors - Home'!$B:$O,12,FALSE)</f>
        <v>0.19800000000000001</v>
      </c>
      <c r="N1449" s="32">
        <f>VLOOKUP($C1449,'Four Factors - Home'!$B:$O,13,FALSE)/100</f>
        <v>0.13100000000000001</v>
      </c>
      <c r="O1449" s="32">
        <f>VLOOKUP($C1449,'Four Factors - Home'!$B:$O,14,FALSE)/100</f>
        <v>0.19800000000000001</v>
      </c>
      <c r="P1449" s="21">
        <f>VLOOKUP($C1449,'Advanced - Home'!B:T,18,FALSE)</f>
        <v>98.29</v>
      </c>
      <c r="Q1449" s="21">
        <f>(P1449+'Advanced - Home'!$S$33)/2</f>
        <v>98.532845567206863</v>
      </c>
      <c r="R1449" s="32">
        <f t="shared" ref="R1449" si="14241">AVERAGE(H1449,L1448)</f>
        <v>0.50950000000000006</v>
      </c>
      <c r="S1449" s="32">
        <f t="shared" ref="S1449" si="14242">AVERAGE(I1449,M1448)</f>
        <v>0.30599999999999999</v>
      </c>
      <c r="T1449" s="32">
        <f t="shared" ref="T1449" si="14243">AVERAGE(J1449,N1448)</f>
        <v>0.11899999999999999</v>
      </c>
      <c r="U1449" s="32">
        <f t="shared" ref="U1449" si="14244">AVERAGE(K1449,O1448)</f>
        <v>0.2205</v>
      </c>
      <c r="V1449" s="21">
        <f>Q1449*Q1448/'Advanced - Road'!$S$33</f>
        <v>99.066603080567276</v>
      </c>
      <c r="W1449" s="21">
        <f t="shared" ref="W1449" si="14245">W1448</f>
        <v>99.068668248902327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0.51</v>
      </c>
      <c r="I1450" s="31">
        <f>VLOOKUP($C1450,'Four Factors - Road'!$B:$O,8,FALSE)</f>
        <v>0.28699999999999998</v>
      </c>
      <c r="J1450" s="31">
        <f>VLOOKUP($C1450,'Four Factors - Road'!$B:$O,9,FALSE)/100</f>
        <v>0.14300000000000002</v>
      </c>
      <c r="K1450" s="31">
        <f>VLOOKUP($C1450,'Four Factors - Road'!$B:$O,10,FALSE)/100</f>
        <v>0.22699999999999998</v>
      </c>
      <c r="L1450" s="31">
        <f>VLOOKUP($C1450,'Four Factors - Road'!$B:$O,11,FALSE)/100</f>
        <v>0.51500000000000001</v>
      </c>
      <c r="M1450" s="31">
        <f>VLOOKUP($C1450,'Four Factors - Road'!$B:$O,12,FALSE)</f>
        <v>0.316</v>
      </c>
      <c r="N1450" s="31">
        <f>VLOOKUP($C1450,'Four Factors - Road'!$B:$O,13,FALSE)/100</f>
        <v>0.124</v>
      </c>
      <c r="O1450" s="31">
        <f>VLOOKUP($C1450,'Four Factors - Road'!$B:$O,14,FALSE)/100</f>
        <v>0.23600000000000002</v>
      </c>
      <c r="P1450" s="17">
        <f>VLOOKUP($C1450,'Advanced - Road'!B:T,18,FALSE)</f>
        <v>99.85</v>
      </c>
      <c r="Q1450" s="17">
        <f>(P1450+'Advanced - Road'!$S$33)/2</f>
        <v>99.314904671115357</v>
      </c>
      <c r="R1450" s="31">
        <f t="shared" ref="R1450" si="14249">AVERAGE(H1450,L1451)</f>
        <v>0.51200000000000001</v>
      </c>
      <c r="S1450" s="31">
        <f t="shared" ref="S1450" si="14250">AVERAGE(I1450,M1451)</f>
        <v>0.25700000000000001</v>
      </c>
      <c r="T1450" s="31">
        <f t="shared" ref="T1450" si="14251">AVERAGE(J1450,N1451)</f>
        <v>0.14050000000000001</v>
      </c>
      <c r="U1450" s="31">
        <f t="shared" ref="U1450" si="14252">AVERAGE(K1450,O1451)</f>
        <v>0.219</v>
      </c>
      <c r="V1450" s="17">
        <f>Q1450*Q1451/'Advanced - Home'!$S$33</f>
        <v>98.658495239528804</v>
      </c>
      <c r="W1450" s="17">
        <f t="shared" ref="W1450" si="14253">AVERAGE(V1450:V1451)</f>
        <v>98.65643866446041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2</v>
      </c>
      <c r="AA1450" s="19">
        <f t="shared" ref="AA1450" si="14255">Y1450+Y1451</f>
        <v>214</v>
      </c>
      <c r="AB1450" s="4">
        <f t="shared" ref="AB1450" si="14256">D1450-Z1450</f>
        <v>-2</v>
      </c>
      <c r="AC1450" s="4">
        <f t="shared" ref="AC1450" si="14257">AA1450-E1450</f>
        <v>214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</v>
      </c>
      <c r="I1451" s="31">
        <f>VLOOKUP($C1451,'Four Factors - Home'!$B:$O,8,FALSE)</f>
        <v>0.27500000000000002</v>
      </c>
      <c r="J1451" s="31">
        <f>VLOOKUP($C1451,'Four Factors - Home'!$B:$O,9,FALSE)/100</f>
        <v>0.13100000000000001</v>
      </c>
      <c r="K1451" s="31">
        <f>VLOOKUP($C1451,'Four Factors - Home'!$B:$O,10,FALSE)/100</f>
        <v>0.28999999999999998</v>
      </c>
      <c r="L1451" s="31">
        <f>VLOOKUP($C1451,'Four Factors - Home'!$B:$O,11,FALSE)/100</f>
        <v>0.51400000000000001</v>
      </c>
      <c r="M1451" s="31">
        <f>VLOOKUP($C1451,'Four Factors - Home'!$B:$O,12,FALSE)</f>
        <v>0.22700000000000001</v>
      </c>
      <c r="N1451" s="31">
        <f>VLOOKUP($C1451,'Four Factors - Home'!$B:$O,13,FALSE)/100</f>
        <v>0.13800000000000001</v>
      </c>
      <c r="O1451" s="31">
        <f>VLOOKUP($C1451,'Four Factors - Home'!$B:$O,14,FALSE)/100</f>
        <v>0.21100000000000002</v>
      </c>
      <c r="P1451" s="17">
        <f>VLOOKUP($C1451,'Advanced - Home'!B:T,18,FALSE)</f>
        <v>97.47</v>
      </c>
      <c r="Q1451" s="17">
        <f>(P1451+'Advanced - Home'!$S$33)/2</f>
        <v>98.122845567206866</v>
      </c>
      <c r="R1451" s="31">
        <f t="shared" ref="R1451" si="14261">AVERAGE(H1451,L1450)</f>
        <v>0.49249999999999999</v>
      </c>
      <c r="S1451" s="31">
        <f t="shared" ref="S1451" si="14262">AVERAGE(I1451,M1450)</f>
        <v>0.29549999999999998</v>
      </c>
      <c r="T1451" s="31">
        <f t="shared" ref="T1451" si="14263">AVERAGE(J1451,N1450)</f>
        <v>0.1275</v>
      </c>
      <c r="U1451" s="31">
        <f t="shared" ref="U1451" si="14264">AVERAGE(K1451,O1450)</f>
        <v>0.26300000000000001</v>
      </c>
      <c r="V1451" s="17">
        <f>Q1451*Q1450/'Advanced - Road'!$S$33</f>
        <v>98.654382089392016</v>
      </c>
      <c r="W1451" s="17">
        <f t="shared" ref="W1451" si="14265">W1450</f>
        <v>98.65643866446041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108</v>
      </c>
      <c r="Z1451" s="19">
        <f t="shared" ref="Z1451" si="14266">-Z1450</f>
        <v>-2</v>
      </c>
      <c r="AA1451" s="19">
        <f t="shared" ref="AA1451" si="14267">AA1450</f>
        <v>214</v>
      </c>
      <c r="AB1451" s="4"/>
      <c r="AC1451" s="4"/>
      <c r="AD1451" s="4">
        <f t="shared" si="14137"/>
        <v>108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0.51</v>
      </c>
      <c r="I1452" s="32">
        <f>VLOOKUP($C1452,'Four Factors - Road'!$B:$O,8,FALSE)</f>
        <v>0.28699999999999998</v>
      </c>
      <c r="J1452" s="32">
        <f>VLOOKUP($C1452,'Four Factors - Road'!$B:$O,9,FALSE)/100</f>
        <v>0.14300000000000002</v>
      </c>
      <c r="K1452" s="32">
        <f>VLOOKUP($C1452,'Four Factors - Road'!$B:$O,10,FALSE)/100</f>
        <v>0.22699999999999998</v>
      </c>
      <c r="L1452" s="32">
        <f>VLOOKUP($C1452,'Four Factors - Road'!$B:$O,11,FALSE)/100</f>
        <v>0.51500000000000001</v>
      </c>
      <c r="M1452" s="32">
        <f>VLOOKUP($C1452,'Four Factors - Road'!$B:$O,12,FALSE)</f>
        <v>0.316</v>
      </c>
      <c r="N1452" s="32">
        <f>VLOOKUP($C1452,'Four Factors - Road'!$B:$O,13,FALSE)/100</f>
        <v>0.124</v>
      </c>
      <c r="O1452" s="32">
        <f>VLOOKUP($C1452,'Four Factors - Road'!$B:$O,14,FALSE)/100</f>
        <v>0.23600000000000002</v>
      </c>
      <c r="P1452" s="21">
        <f>VLOOKUP($C1452,'Advanced - Road'!B:T,18,FALSE)</f>
        <v>99.85</v>
      </c>
      <c r="Q1452" s="21">
        <f>(P1452+'Advanced - Road'!$S$33)/2</f>
        <v>99.314904671115357</v>
      </c>
      <c r="R1452" s="32">
        <f t="shared" ref="R1452" si="14269">AVERAGE(H1452,L1453)</f>
        <v>0.503</v>
      </c>
      <c r="S1452" s="32">
        <f t="shared" ref="S1452" si="14270">AVERAGE(I1452,M1453)</f>
        <v>0.2485</v>
      </c>
      <c r="T1452" s="32">
        <f t="shared" ref="T1452" si="14271">AVERAGE(J1452,N1453)</f>
        <v>0.13450000000000001</v>
      </c>
      <c r="U1452" s="32">
        <f t="shared" ref="U1452" si="14272">AVERAGE(K1452,O1453)</f>
        <v>0.23149999999999998</v>
      </c>
      <c r="V1452" s="21">
        <f>Q1452*Q1453/'Advanced - Home'!$S$33</f>
        <v>99.176306609089593</v>
      </c>
      <c r="W1452" s="21">
        <f t="shared" ref="W1452" si="14273">AVERAGE(V1452:V1453)</f>
        <v>99.174239240039896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0.55700000000000005</v>
      </c>
      <c r="I1453" s="32">
        <f>VLOOKUP($C1453,'Four Factors - Home'!$B:$O,8,FALSE)</f>
        <v>0.28000000000000003</v>
      </c>
      <c r="J1453" s="32">
        <f>VLOOKUP($C1453,'Four Factors - Home'!$B:$O,9,FALSE)/100</f>
        <v>0.13</v>
      </c>
      <c r="K1453" s="32">
        <f>VLOOKUP($C1453,'Four Factors - Home'!$B:$O,10,FALSE)/100</f>
        <v>0.23399999999999999</v>
      </c>
      <c r="L1453" s="32">
        <f>VLOOKUP($C1453,'Four Factors - Home'!$B:$O,11,FALSE)/100</f>
        <v>0.496</v>
      </c>
      <c r="M1453" s="32">
        <f>VLOOKUP($C1453,'Four Factors - Home'!$B:$O,12,FALSE)</f>
        <v>0.21</v>
      </c>
      <c r="N1453" s="32">
        <f>VLOOKUP($C1453,'Four Factors - Home'!$B:$O,13,FALSE)/100</f>
        <v>0.126</v>
      </c>
      <c r="O1453" s="32">
        <f>VLOOKUP($C1453,'Four Factors - Home'!$B:$O,14,FALSE)/100</f>
        <v>0.23600000000000002</v>
      </c>
      <c r="P1453" s="21">
        <f>VLOOKUP($C1453,'Advanced - Home'!B:T,18,FALSE)</f>
        <v>98.5</v>
      </c>
      <c r="Q1453" s="21">
        <f>(P1453+'Advanced - Home'!$S$33)/2</f>
        <v>98.637845567206853</v>
      </c>
      <c r="R1453" s="32">
        <f t="shared" ref="R1453" si="14281">AVERAGE(H1453,L1452)</f>
        <v>0.53600000000000003</v>
      </c>
      <c r="S1453" s="32">
        <f t="shared" ref="S1453" si="14282">AVERAGE(I1453,M1452)</f>
        <v>0.29800000000000004</v>
      </c>
      <c r="T1453" s="32">
        <f t="shared" ref="T1453" si="14283">AVERAGE(J1453,N1452)</f>
        <v>0.127</v>
      </c>
      <c r="U1453" s="32">
        <f t="shared" ref="U1453" si="14284">AVERAGE(K1453,O1452)</f>
        <v>0.23499999999999999</v>
      </c>
      <c r="V1453" s="21">
        <f>Q1453*Q1452/'Advanced - Road'!$S$33</f>
        <v>99.172171870990198</v>
      </c>
      <c r="W1453" s="21">
        <f t="shared" ref="W1453" si="14285">W1452</f>
        <v>99.174239240039896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0.51</v>
      </c>
      <c r="I1454" s="31">
        <f>VLOOKUP($C1454,'Four Factors - Road'!$B:$O,8,FALSE)</f>
        <v>0.28699999999999998</v>
      </c>
      <c r="J1454" s="31">
        <f>VLOOKUP($C1454,'Four Factors - Road'!$B:$O,9,FALSE)/100</f>
        <v>0.14300000000000002</v>
      </c>
      <c r="K1454" s="31">
        <f>VLOOKUP($C1454,'Four Factors - Road'!$B:$O,10,FALSE)/100</f>
        <v>0.22699999999999998</v>
      </c>
      <c r="L1454" s="31">
        <f>VLOOKUP($C1454,'Four Factors - Road'!$B:$O,11,FALSE)/100</f>
        <v>0.51500000000000001</v>
      </c>
      <c r="M1454" s="31">
        <f>VLOOKUP($C1454,'Four Factors - Road'!$B:$O,12,FALSE)</f>
        <v>0.316</v>
      </c>
      <c r="N1454" s="31">
        <f>VLOOKUP($C1454,'Four Factors - Road'!$B:$O,13,FALSE)/100</f>
        <v>0.124</v>
      </c>
      <c r="O1454" s="31">
        <f>VLOOKUP($C1454,'Four Factors - Road'!$B:$O,14,FALSE)/100</f>
        <v>0.23600000000000002</v>
      </c>
      <c r="P1454" s="17">
        <f>VLOOKUP($C1454,'Advanced - Road'!B:T,18,FALSE)</f>
        <v>99.85</v>
      </c>
      <c r="Q1454" s="17">
        <f>(P1454+'Advanced - Road'!$S$33)/2</f>
        <v>99.314904671115357</v>
      </c>
      <c r="R1454" s="31">
        <f t="shared" ref="R1454" si="14289">AVERAGE(H1454,L1455)</f>
        <v>0.50649999999999995</v>
      </c>
      <c r="S1454" s="31">
        <f t="shared" ref="S1454" si="14290">AVERAGE(I1454,M1455)</f>
        <v>0.28100000000000003</v>
      </c>
      <c r="T1454" s="31">
        <f t="shared" ref="T1454" si="14291">AVERAGE(J1454,N1455)</f>
        <v>0.15000000000000002</v>
      </c>
      <c r="U1454" s="31">
        <f t="shared" ref="U1454" si="14292">AVERAGE(K1454,O1455)</f>
        <v>0.22399999999999998</v>
      </c>
      <c r="V1454" s="17">
        <f>Q1454*Q1455/'Advanced - Home'!$S$33</f>
        <v>96.914023926542441</v>
      </c>
      <c r="W1454" s="17">
        <f t="shared" ref="W1454" si="14293">AVERAGE(V1454:V1455)</f>
        <v>96.912003715663474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0.51500000000000001</v>
      </c>
      <c r="I1455" s="31">
        <f>VLOOKUP($C1455,'Four Factors - Home'!$B:$O,8,FALSE)</f>
        <v>0.255</v>
      </c>
      <c r="J1455" s="31">
        <f>VLOOKUP($C1455,'Four Factors - Home'!$B:$O,9,FALSE)/100</f>
        <v>0.129</v>
      </c>
      <c r="K1455" s="31">
        <f>VLOOKUP($C1455,'Four Factors - Home'!$B:$O,10,FALSE)/100</f>
        <v>0.188</v>
      </c>
      <c r="L1455" s="31">
        <f>VLOOKUP($C1455,'Four Factors - Home'!$B:$O,11,FALSE)/100</f>
        <v>0.503</v>
      </c>
      <c r="M1455" s="31">
        <f>VLOOKUP($C1455,'Four Factors - Home'!$B:$O,12,FALSE)</f>
        <v>0.27500000000000002</v>
      </c>
      <c r="N1455" s="31">
        <f>VLOOKUP($C1455,'Four Factors - Home'!$B:$O,13,FALSE)/100</f>
        <v>0.157</v>
      </c>
      <c r="O1455" s="31">
        <f>VLOOKUP($C1455,'Four Factors - Home'!$B:$O,14,FALSE)/100</f>
        <v>0.221</v>
      </c>
      <c r="P1455" s="17">
        <f>VLOOKUP($C1455,'Advanced - Home'!B:T,18,FALSE)</f>
        <v>94</v>
      </c>
      <c r="Q1455" s="17">
        <f>(P1455+'Advanced - Home'!$S$33)/2</f>
        <v>96.387845567206853</v>
      </c>
      <c r="R1455" s="31">
        <f t="shared" ref="R1455" si="14301">AVERAGE(H1455,L1454)</f>
        <v>0.51500000000000001</v>
      </c>
      <c r="S1455" s="31">
        <f t="shared" ref="S1455" si="14302">AVERAGE(I1455,M1454)</f>
        <v>0.28549999999999998</v>
      </c>
      <c r="T1455" s="31">
        <f t="shared" ref="T1455" si="14303">AVERAGE(J1455,N1454)</f>
        <v>0.1265</v>
      </c>
      <c r="U1455" s="31">
        <f t="shared" ref="U1455" si="14304">AVERAGE(K1455,O1454)</f>
        <v>0.21200000000000002</v>
      </c>
      <c r="V1455" s="17">
        <f>Q1455*Q1454/'Advanced - Road'!$S$33</f>
        <v>96.90998350478452</v>
      </c>
      <c r="W1455" s="17">
        <f t="shared" ref="W1455" si="14305">W1454</f>
        <v>96.912003715663474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0.51</v>
      </c>
      <c r="I1456" s="32">
        <f>VLOOKUP($C1456,'Four Factors - Road'!$B:$O,8,FALSE)</f>
        <v>0.28699999999999998</v>
      </c>
      <c r="J1456" s="32">
        <f>VLOOKUP($C1456,'Four Factors - Road'!$B:$O,9,FALSE)/100</f>
        <v>0.14300000000000002</v>
      </c>
      <c r="K1456" s="32">
        <f>VLOOKUP($C1456,'Four Factors - Road'!$B:$O,10,FALSE)/100</f>
        <v>0.22699999999999998</v>
      </c>
      <c r="L1456" s="32">
        <f>VLOOKUP($C1456,'Four Factors - Road'!$B:$O,11,FALSE)/100</f>
        <v>0.51500000000000001</v>
      </c>
      <c r="M1456" s="32">
        <f>VLOOKUP($C1456,'Four Factors - Road'!$B:$O,12,FALSE)</f>
        <v>0.316</v>
      </c>
      <c r="N1456" s="32">
        <f>VLOOKUP($C1456,'Four Factors - Road'!$B:$O,13,FALSE)/100</f>
        <v>0.124</v>
      </c>
      <c r="O1456" s="32">
        <f>VLOOKUP($C1456,'Four Factors - Road'!$B:$O,14,FALSE)/100</f>
        <v>0.23600000000000002</v>
      </c>
      <c r="P1456" s="21">
        <f>VLOOKUP($C1456,'Advanced - Road'!B:T,18,FALSE)</f>
        <v>99.85</v>
      </c>
      <c r="Q1456" s="21">
        <f>(P1456+'Advanced - Road'!$S$33)/2</f>
        <v>99.314904671115357</v>
      </c>
      <c r="R1456" s="32">
        <f t="shared" ref="R1456" si="14309">AVERAGE(H1456,L1457)</f>
        <v>0.52100000000000002</v>
      </c>
      <c r="S1456" s="32">
        <f t="shared" ref="S1456" si="14310">AVERAGE(I1456,M1457)</f>
        <v>0.27100000000000002</v>
      </c>
      <c r="T1456" s="32">
        <f t="shared" ref="T1456" si="14311">AVERAGE(J1456,N1457)</f>
        <v>0.1305</v>
      </c>
      <c r="U1456" s="32">
        <f t="shared" ref="U1456" si="14312">AVERAGE(K1456,O1457)</f>
        <v>0.219</v>
      </c>
      <c r="V1456" s="21">
        <f>Q1456*Q1457/'Advanced - Home'!$S$33</f>
        <v>99.980673785106362</v>
      </c>
      <c r="W1456" s="21">
        <f t="shared" ref="W1456" si="14313">AVERAGE(V1456:V1457)</f>
        <v>99.978589648707072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0.54500000000000004</v>
      </c>
      <c r="I1457" s="32">
        <f>VLOOKUP($C1457,'Four Factors - Home'!$B:$O,8,FALSE)</f>
        <v>0.28699999999999998</v>
      </c>
      <c r="J1457" s="32">
        <f>VLOOKUP($C1457,'Four Factors - Home'!$B:$O,9,FALSE)/100</f>
        <v>0.14599999999999999</v>
      </c>
      <c r="K1457" s="32">
        <f>VLOOKUP($C1457,'Four Factors - Home'!$B:$O,10,FALSE)/100</f>
        <v>0.27399999999999997</v>
      </c>
      <c r="L1457" s="32">
        <f>VLOOKUP($C1457,'Four Factors - Home'!$B:$O,11,FALSE)/100</f>
        <v>0.53200000000000003</v>
      </c>
      <c r="M1457" s="32">
        <f>VLOOKUP($C1457,'Four Factors - Home'!$B:$O,12,FALSE)</f>
        <v>0.255</v>
      </c>
      <c r="N1457" s="32">
        <f>VLOOKUP($C1457,'Four Factors - Home'!$B:$O,13,FALSE)/100</f>
        <v>0.11800000000000001</v>
      </c>
      <c r="O1457" s="32">
        <f>VLOOKUP($C1457,'Four Factors - Home'!$B:$O,14,FALSE)/100</f>
        <v>0.21100000000000002</v>
      </c>
      <c r="P1457" s="21">
        <f>VLOOKUP($C1457,'Advanced - Home'!B:T,18,FALSE)</f>
        <v>100.1</v>
      </c>
      <c r="Q1457" s="21">
        <f>(P1457+'Advanced - Home'!$S$33)/2</f>
        <v>99.437845567206864</v>
      </c>
      <c r="R1457" s="32">
        <f t="shared" ref="R1457" si="14321">AVERAGE(H1457,L1456)</f>
        <v>0.53</v>
      </c>
      <c r="S1457" s="32">
        <f t="shared" ref="S1457" si="14322">AVERAGE(I1457,M1456)</f>
        <v>0.30149999999999999</v>
      </c>
      <c r="T1457" s="32">
        <f t="shared" ref="T1457" si="14323">AVERAGE(J1457,N1456)</f>
        <v>0.13500000000000001</v>
      </c>
      <c r="U1457" s="32">
        <f t="shared" ref="U1457" si="14324">AVERAGE(K1457,O1456)</f>
        <v>0.255</v>
      </c>
      <c r="V1457" s="21">
        <f>Q1457*Q1456/'Advanced - Road'!$S$33</f>
        <v>99.976505512307781</v>
      </c>
      <c r="W1457" s="21">
        <f t="shared" ref="W1457" si="14325">W1456</f>
        <v>99.978589648707072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0.51</v>
      </c>
      <c r="I1458" s="31">
        <f>VLOOKUP($C1458,'Four Factors - Road'!$B:$O,8,FALSE)</f>
        <v>0.28699999999999998</v>
      </c>
      <c r="J1458" s="31">
        <f>VLOOKUP($C1458,'Four Factors - Road'!$B:$O,9,FALSE)/100</f>
        <v>0.14300000000000002</v>
      </c>
      <c r="K1458" s="31">
        <f>VLOOKUP($C1458,'Four Factors - Road'!$B:$O,10,FALSE)/100</f>
        <v>0.22699999999999998</v>
      </c>
      <c r="L1458" s="31">
        <f>VLOOKUP($C1458,'Four Factors - Road'!$B:$O,11,FALSE)/100</f>
        <v>0.51500000000000001</v>
      </c>
      <c r="M1458" s="31">
        <f>VLOOKUP($C1458,'Four Factors - Road'!$B:$O,12,FALSE)</f>
        <v>0.316</v>
      </c>
      <c r="N1458" s="31">
        <f>VLOOKUP($C1458,'Four Factors - Road'!$B:$O,13,FALSE)/100</f>
        <v>0.124</v>
      </c>
      <c r="O1458" s="31">
        <f>VLOOKUP($C1458,'Four Factors - Road'!$B:$O,14,FALSE)/100</f>
        <v>0.23600000000000002</v>
      </c>
      <c r="P1458" s="17">
        <f>VLOOKUP($C1458,'Advanced - Road'!B:T,18,FALSE)</f>
        <v>99.85</v>
      </c>
      <c r="Q1458" s="17">
        <f>(P1458+'Advanced - Road'!$S$33)/2</f>
        <v>99.314904671115357</v>
      </c>
      <c r="R1458" s="31">
        <f t="shared" ref="R1458" si="14329">AVERAGE(H1458,L1459)</f>
        <v>0.4995</v>
      </c>
      <c r="S1458" s="31">
        <f t="shared" ref="S1458" si="14330">AVERAGE(I1458,M1459)</f>
        <v>0.27649999999999997</v>
      </c>
      <c r="T1458" s="31">
        <f t="shared" ref="T1458" si="14331">AVERAGE(J1458,N1459)</f>
        <v>0.13950000000000001</v>
      </c>
      <c r="U1458" s="31">
        <f t="shared" ref="U1458" si="14332">AVERAGE(K1458,O1459)</f>
        <v>0.20749999999999999</v>
      </c>
      <c r="V1458" s="17">
        <f>Q1458*Q1459/'Advanced - Home'!$S$33</f>
        <v>98.919914571734239</v>
      </c>
      <c r="W1458" s="17">
        <f t="shared" ref="W1458" si="14333">AVERAGE(V1458:V1459)</f>
        <v>98.917852547277235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4</v>
      </c>
      <c r="AA1458" s="19">
        <f t="shared" ref="AA1458" si="14335">Y1458+Y1459</f>
        <v>214</v>
      </c>
      <c r="AB1458" s="4">
        <f t="shared" ref="AB1458" si="14336">D1458-Z1458</f>
        <v>-4</v>
      </c>
      <c r="AC1458" s="4">
        <f t="shared" ref="AC1458" si="14337">AA1458-E1458</f>
        <v>214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</v>
      </c>
      <c r="I1459" s="31">
        <f>VLOOKUP($C1459,'Four Factors - Home'!$B:$O,8,FALSE)</f>
        <v>0.22600000000000001</v>
      </c>
      <c r="J1459" s="31">
        <f>VLOOKUP($C1459,'Four Factors - Home'!$B:$O,9,FALSE)/100</f>
        <v>0.12</v>
      </c>
      <c r="K1459" s="31">
        <f>VLOOKUP($C1459,'Four Factors - Home'!$B:$O,10,FALSE)/100</f>
        <v>0.24100000000000002</v>
      </c>
      <c r="L1459" s="31">
        <f>VLOOKUP($C1459,'Four Factors - Home'!$B:$O,11,FALSE)/100</f>
        <v>0.48899999999999999</v>
      </c>
      <c r="M1459" s="31">
        <f>VLOOKUP($C1459,'Four Factors - Home'!$B:$O,12,FALSE)</f>
        <v>0.26600000000000001</v>
      </c>
      <c r="N1459" s="31">
        <f>VLOOKUP($C1459,'Four Factors - Home'!$B:$O,13,FALSE)/100</f>
        <v>0.13600000000000001</v>
      </c>
      <c r="O1459" s="31">
        <f>VLOOKUP($C1459,'Four Factors - Home'!$B:$O,14,FALSE)/100</f>
        <v>0.188</v>
      </c>
      <c r="P1459" s="17">
        <f>VLOOKUP($C1459,'Advanced - Home'!B:T,18,FALSE)</f>
        <v>97.99</v>
      </c>
      <c r="Q1459" s="17">
        <f>(P1459+'Advanced - Home'!$S$33)/2</f>
        <v>98.382845567206857</v>
      </c>
      <c r="R1459" s="31">
        <f t="shared" ref="R1459" si="14341">AVERAGE(H1459,L1458)</f>
        <v>0.50750000000000006</v>
      </c>
      <c r="S1459" s="31">
        <f t="shared" ref="S1459" si="14342">AVERAGE(I1459,M1458)</f>
        <v>0.27100000000000002</v>
      </c>
      <c r="T1459" s="31">
        <f t="shared" ref="T1459" si="14343">AVERAGE(J1459,N1458)</f>
        <v>0.122</v>
      </c>
      <c r="U1459" s="31">
        <f t="shared" ref="U1459" si="14344">AVERAGE(K1459,O1458)</f>
        <v>0.23850000000000002</v>
      </c>
      <c r="V1459" s="17">
        <f>Q1459*Q1458/'Advanced - Road'!$S$33</f>
        <v>98.915790522820231</v>
      </c>
      <c r="W1459" s="17">
        <f t="shared" ref="W1459" si="14345">W1458</f>
        <v>98.917852547277235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109</v>
      </c>
      <c r="Z1459" s="19">
        <f t="shared" ref="Z1459" si="14346">-Z1458</f>
        <v>-4</v>
      </c>
      <c r="AA1459" s="19">
        <f t="shared" ref="AA1459" si="14347">AA1458</f>
        <v>214</v>
      </c>
      <c r="AB1459" s="4"/>
      <c r="AC1459" s="4"/>
      <c r="AD1459" s="4">
        <f t="shared" si="14137"/>
        <v>109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0.51</v>
      </c>
      <c r="I1460" s="32">
        <f>VLOOKUP($C1460,'Four Factors - Road'!$B:$O,8,FALSE)</f>
        <v>0.28699999999999998</v>
      </c>
      <c r="J1460" s="32">
        <f>VLOOKUP($C1460,'Four Factors - Road'!$B:$O,9,FALSE)/100</f>
        <v>0.14300000000000002</v>
      </c>
      <c r="K1460" s="32">
        <f>VLOOKUP($C1460,'Four Factors - Road'!$B:$O,10,FALSE)/100</f>
        <v>0.22699999999999998</v>
      </c>
      <c r="L1460" s="32">
        <f>VLOOKUP($C1460,'Four Factors - Road'!$B:$O,11,FALSE)/100</f>
        <v>0.51500000000000001</v>
      </c>
      <c r="M1460" s="32">
        <f>VLOOKUP($C1460,'Four Factors - Road'!$B:$O,12,FALSE)</f>
        <v>0.316</v>
      </c>
      <c r="N1460" s="32">
        <f>VLOOKUP($C1460,'Four Factors - Road'!$B:$O,13,FALSE)/100</f>
        <v>0.124</v>
      </c>
      <c r="O1460" s="32">
        <f>VLOOKUP($C1460,'Four Factors - Road'!$B:$O,14,FALSE)/100</f>
        <v>0.23600000000000002</v>
      </c>
      <c r="P1460" s="21">
        <f>VLOOKUP($C1460,'Advanced - Road'!B:T,18,FALSE)</f>
        <v>99.85</v>
      </c>
      <c r="Q1460" s="21">
        <f>(P1460+'Advanced - Road'!$S$33)/2</f>
        <v>99.314904671115357</v>
      </c>
      <c r="R1460" s="32">
        <f t="shared" ref="R1460" si="14349">AVERAGE(H1460,L1461)</f>
        <v>0.49249999999999999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0.14400000000000002</v>
      </c>
      <c r="U1460" s="32">
        <f t="shared" ref="U1460" si="14352">AVERAGE(K1460,O1461)</f>
        <v>0.23249999999999998</v>
      </c>
      <c r="V1460" s="21">
        <f>Q1460*Q1461/'Advanced - Home'!$S$33</f>
        <v>101.18722454913149</v>
      </c>
      <c r="W1460" s="21">
        <f t="shared" ref="W1460" si="14353">AVERAGE(V1460:V1461)</f>
        <v>101.18511526170781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11</v>
      </c>
      <c r="AA1460" s="23">
        <f t="shared" ref="AA1460" si="14355">Y1460+Y1461</f>
        <v>223</v>
      </c>
      <c r="AB1460" s="22">
        <f t="shared" ref="AB1460" si="14356">D1460-Z1460</f>
        <v>-11</v>
      </c>
      <c r="AC1460" s="22">
        <f t="shared" ref="AC1460" si="14357">AA1460-E1460</f>
        <v>223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0.58599999999999997</v>
      </c>
      <c r="I1461" s="32">
        <f>VLOOKUP($C1461,'Four Factors - Home'!$B:$O,8,FALSE)</f>
        <v>0.255</v>
      </c>
      <c r="J1461" s="32">
        <f>VLOOKUP($C1461,'Four Factors - Home'!$B:$O,9,FALSE)/100</f>
        <v>0.14300000000000002</v>
      </c>
      <c r="K1461" s="32">
        <f>VLOOKUP($C1461,'Four Factors - Home'!$B:$O,10,FALSE)/100</f>
        <v>0.22600000000000001</v>
      </c>
      <c r="L1461" s="32">
        <f>VLOOKUP($C1461,'Four Factors - Home'!$B:$O,11,FALSE)/100</f>
        <v>0.47499999999999998</v>
      </c>
      <c r="M1461" s="32">
        <f>VLOOKUP($C1461,'Four Factors - Home'!$B:$O,12,FALSE)</f>
        <v>0.251</v>
      </c>
      <c r="N1461" s="32">
        <f>VLOOKUP($C1461,'Four Factors - Home'!$B:$O,13,FALSE)/100</f>
        <v>0.14499999999999999</v>
      </c>
      <c r="O1461" s="32">
        <f>VLOOKUP($C1461,'Four Factors - Home'!$B:$O,14,FALSE)/100</f>
        <v>0.23800000000000002</v>
      </c>
      <c r="P1461" s="21">
        <f>VLOOKUP($C1461,'Advanced - Home'!B:T,18,FALSE)</f>
        <v>102.5</v>
      </c>
      <c r="Q1461" s="21">
        <f>(P1461+'Advanced - Home'!$S$33)/2</f>
        <v>100.63784556720685</v>
      </c>
      <c r="R1461" s="32">
        <f t="shared" ref="R1461" si="14361">AVERAGE(H1461,L1460)</f>
        <v>0.55049999999999999</v>
      </c>
      <c r="S1461" s="32">
        <f t="shared" ref="S1461" si="14362">AVERAGE(I1461,M1460)</f>
        <v>0.28549999999999998</v>
      </c>
      <c r="T1461" s="32">
        <f t="shared" ref="T1461" si="14363">AVERAGE(J1461,N1460)</f>
        <v>0.13350000000000001</v>
      </c>
      <c r="U1461" s="32">
        <f t="shared" ref="U1461" si="14364">AVERAGE(K1461,O1460)</f>
        <v>0.23100000000000001</v>
      </c>
      <c r="V1461" s="21">
        <f>Q1461*Q1460/'Advanced - Road'!$S$33</f>
        <v>101.18300597428414</v>
      </c>
      <c r="W1461" s="21">
        <f t="shared" ref="W1461" si="14365">W1460</f>
        <v>101.18511526170781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117</v>
      </c>
      <c r="Z1461" s="23">
        <f t="shared" ref="Z1461" si="14366">-Z1460</f>
        <v>-11</v>
      </c>
      <c r="AA1461" s="23">
        <f t="shared" ref="AA1461" si="14367">AA1460</f>
        <v>223</v>
      </c>
      <c r="AB1461" s="22"/>
      <c r="AC1461" s="22"/>
      <c r="AD1461" s="22">
        <f t="shared" si="14137"/>
        <v>117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0.51</v>
      </c>
      <c r="I1462" s="31">
        <f>VLOOKUP($C1462,'Four Factors - Road'!$B:$O,8,FALSE)</f>
        <v>0.28699999999999998</v>
      </c>
      <c r="J1462" s="31">
        <f>VLOOKUP($C1462,'Four Factors - Road'!$B:$O,9,FALSE)/100</f>
        <v>0.14300000000000002</v>
      </c>
      <c r="K1462" s="31">
        <f>VLOOKUP($C1462,'Four Factors - Road'!$B:$O,10,FALSE)/100</f>
        <v>0.22699999999999998</v>
      </c>
      <c r="L1462" s="31">
        <f>VLOOKUP($C1462,'Four Factors - Road'!$B:$O,11,FALSE)/100</f>
        <v>0.51500000000000001</v>
      </c>
      <c r="M1462" s="31">
        <f>VLOOKUP($C1462,'Four Factors - Road'!$B:$O,12,FALSE)</f>
        <v>0.316</v>
      </c>
      <c r="N1462" s="31">
        <f>VLOOKUP($C1462,'Four Factors - Road'!$B:$O,13,FALSE)/100</f>
        <v>0.124</v>
      </c>
      <c r="O1462" s="31">
        <f>VLOOKUP($C1462,'Four Factors - Road'!$B:$O,14,FALSE)/100</f>
        <v>0.23600000000000002</v>
      </c>
      <c r="P1462" s="17">
        <f>VLOOKUP($C1462,'Advanced - Road'!B:T,18,FALSE)</f>
        <v>99.85</v>
      </c>
      <c r="Q1462" s="17">
        <f>(P1462+'Advanced - Road'!$S$33)/2</f>
        <v>99.314904671115357</v>
      </c>
      <c r="R1462" s="31">
        <f t="shared" ref="R1462" si="14369">AVERAGE(H1462,L1463)</f>
        <v>0.51249999999999996</v>
      </c>
      <c r="S1462" s="31">
        <f t="shared" ref="S1462" si="14370">AVERAGE(I1462,M1463)</f>
        <v>0.26200000000000001</v>
      </c>
      <c r="T1462" s="31">
        <f t="shared" ref="T1462" si="14371">AVERAGE(J1462,N1463)</f>
        <v>0.14800000000000002</v>
      </c>
      <c r="U1462" s="31">
        <f t="shared" ref="U1462" si="14372">AVERAGE(K1462,O1463)</f>
        <v>0.23449999999999999</v>
      </c>
      <c r="V1462" s="17">
        <f>Q1462*Q1463/'Advanced - Home'!$S$33</f>
        <v>101.1721426645812</v>
      </c>
      <c r="W1462" s="17">
        <f t="shared" ref="W1462" si="14373">AVERAGE(V1462:V1463)</f>
        <v>101.17003369154533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109</v>
      </c>
      <c r="Z1462" s="19">
        <f t="shared" ref="Z1462" si="14374">Y1463-Y1462</f>
        <v>7</v>
      </c>
      <c r="AA1462" s="19">
        <f t="shared" ref="AA1462" si="14375">Y1462+Y1463</f>
        <v>225</v>
      </c>
      <c r="AB1462" s="4">
        <f t="shared" ref="AB1462" si="14376">D1462-Z1462</f>
        <v>-7</v>
      </c>
      <c r="AC1462" s="4">
        <f t="shared" ref="AC1462" si="14377">AA1462-E1462</f>
        <v>225</v>
      </c>
      <c r="AD1462" s="4">
        <f t="shared" si="14137"/>
        <v>109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0.54700000000000004</v>
      </c>
      <c r="I1463" s="31">
        <f>VLOOKUP($C1463,'Four Factors - Home'!$B:$O,8,FALSE)</f>
        <v>0.316</v>
      </c>
      <c r="J1463" s="31">
        <f>VLOOKUP($C1463,'Four Factors - Home'!$B:$O,9,FALSE)/100</f>
        <v>0.13500000000000001</v>
      </c>
      <c r="K1463" s="31">
        <f>VLOOKUP($C1463,'Four Factors - Home'!$B:$O,10,FALSE)/100</f>
        <v>0.253</v>
      </c>
      <c r="L1463" s="31">
        <f>VLOOKUP($C1463,'Four Factors - Home'!$B:$O,11,FALSE)/100</f>
        <v>0.51500000000000001</v>
      </c>
      <c r="M1463" s="31">
        <f>VLOOKUP($C1463,'Four Factors - Home'!$B:$O,12,FALSE)</f>
        <v>0.23699999999999999</v>
      </c>
      <c r="N1463" s="31">
        <f>VLOOKUP($C1463,'Four Factors - Home'!$B:$O,13,FALSE)/100</f>
        <v>0.153</v>
      </c>
      <c r="O1463" s="31">
        <f>VLOOKUP($C1463,'Four Factors - Home'!$B:$O,14,FALSE)/100</f>
        <v>0.24199999999999999</v>
      </c>
      <c r="P1463" s="17">
        <f>VLOOKUP($C1463,'Advanced - Home'!B:T,18,FALSE)</f>
        <v>102.47</v>
      </c>
      <c r="Q1463" s="17">
        <f>(P1463+'Advanced - Home'!$S$33)/2</f>
        <v>100.62284556720687</v>
      </c>
      <c r="R1463" s="31">
        <f t="shared" ref="R1463" si="14381">AVERAGE(H1463,L1462)</f>
        <v>0.53100000000000003</v>
      </c>
      <c r="S1463" s="31">
        <f t="shared" ref="S1463" si="14382">AVERAGE(I1463,M1462)</f>
        <v>0.316</v>
      </c>
      <c r="T1463" s="31">
        <f t="shared" ref="T1463" si="14383">AVERAGE(J1463,N1462)</f>
        <v>0.1295</v>
      </c>
      <c r="U1463" s="31">
        <f t="shared" ref="U1463" si="14384">AVERAGE(K1463,O1462)</f>
        <v>0.2445</v>
      </c>
      <c r="V1463" s="17">
        <f>Q1463*Q1462/'Advanced - Road'!$S$33</f>
        <v>101.16792471850945</v>
      </c>
      <c r="W1463" s="17">
        <f t="shared" ref="W1463" si="14385">W1462</f>
        <v>101.17003369154533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-7</v>
      </c>
      <c r="AA1463" s="19">
        <f t="shared" ref="AA1463" si="14387">AA1462</f>
        <v>225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0.51</v>
      </c>
      <c r="I1464" s="32">
        <f>VLOOKUP($C1464,'Four Factors - Road'!$B:$O,8,FALSE)</f>
        <v>0.28699999999999998</v>
      </c>
      <c r="J1464" s="32">
        <f>VLOOKUP($C1464,'Four Factors - Road'!$B:$O,9,FALSE)/100</f>
        <v>0.14300000000000002</v>
      </c>
      <c r="K1464" s="32">
        <f>VLOOKUP($C1464,'Four Factors - Road'!$B:$O,10,FALSE)/100</f>
        <v>0.22699999999999998</v>
      </c>
      <c r="L1464" s="32">
        <f>VLOOKUP($C1464,'Four Factors - Road'!$B:$O,11,FALSE)/100</f>
        <v>0.51500000000000001</v>
      </c>
      <c r="M1464" s="32">
        <f>VLOOKUP($C1464,'Four Factors - Road'!$B:$O,12,FALSE)</f>
        <v>0.316</v>
      </c>
      <c r="N1464" s="32">
        <f>VLOOKUP($C1464,'Four Factors - Road'!$B:$O,13,FALSE)/100</f>
        <v>0.124</v>
      </c>
      <c r="O1464" s="32">
        <f>VLOOKUP($C1464,'Four Factors - Road'!$B:$O,14,FALSE)/100</f>
        <v>0.23600000000000002</v>
      </c>
      <c r="P1464" s="21">
        <f>VLOOKUP($C1464,'Advanced - Road'!B:T,18,FALSE)</f>
        <v>99.85</v>
      </c>
      <c r="Q1464" s="21">
        <f>(P1464+'Advanced - Road'!$S$33)/2</f>
        <v>99.314904671115357</v>
      </c>
      <c r="R1464" s="32">
        <f t="shared" ref="R1464" si="14389">AVERAGE(H1464,L1465)</f>
        <v>0.50150000000000006</v>
      </c>
      <c r="S1464" s="32">
        <f t="shared" ref="S1464" si="14390">AVERAGE(I1464,M1465)</f>
        <v>0.27949999999999997</v>
      </c>
      <c r="T1464" s="32">
        <f t="shared" ref="T1464" si="14391">AVERAGE(J1464,N1465)</f>
        <v>0.14450000000000002</v>
      </c>
      <c r="U1464" s="32">
        <f t="shared" ref="U1464" si="14392">AVERAGE(K1464,O1465)</f>
        <v>0.23299999999999998</v>
      </c>
      <c r="V1464" s="21">
        <f>Q1464*Q1465/'Advanced - Home'!$S$33</f>
        <v>98.970187520235314</v>
      </c>
      <c r="W1464" s="21">
        <f t="shared" ref="W1464" si="14393">AVERAGE(V1464:V1465)</f>
        <v>98.968124447818951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4</v>
      </c>
      <c r="AA1464" s="23">
        <f t="shared" ref="AA1464" si="14395">Y1464+Y1465</f>
        <v>216</v>
      </c>
      <c r="AB1464" s="22">
        <f t="shared" ref="AB1464" si="14396">D1464-Z1464</f>
        <v>-4</v>
      </c>
      <c r="AC1464" s="22">
        <f t="shared" ref="AC1464" si="14397">AA1464-E1464</f>
        <v>216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0.52500000000000002</v>
      </c>
      <c r="I1465" s="32">
        <f>VLOOKUP($C1465,'Four Factors - Home'!$B:$O,8,FALSE)</f>
        <v>0.251</v>
      </c>
      <c r="J1465" s="32">
        <f>VLOOKUP($C1465,'Four Factors - Home'!$B:$O,9,FALSE)/100</f>
        <v>0.129</v>
      </c>
      <c r="K1465" s="32">
        <f>VLOOKUP($C1465,'Four Factors - Home'!$B:$O,10,FALSE)/100</f>
        <v>0.19699999999999998</v>
      </c>
      <c r="L1465" s="32">
        <f>VLOOKUP($C1465,'Four Factors - Home'!$B:$O,11,FALSE)/100</f>
        <v>0.49299999999999999</v>
      </c>
      <c r="M1465" s="32">
        <f>VLOOKUP($C1465,'Four Factors - Home'!$B:$O,12,FALSE)</f>
        <v>0.27200000000000002</v>
      </c>
      <c r="N1465" s="32">
        <f>VLOOKUP($C1465,'Four Factors - Home'!$B:$O,13,FALSE)/100</f>
        <v>0.14599999999999999</v>
      </c>
      <c r="O1465" s="32">
        <f>VLOOKUP($C1465,'Four Factors - Home'!$B:$O,14,FALSE)/100</f>
        <v>0.23899999999999999</v>
      </c>
      <c r="P1465" s="21">
        <f>VLOOKUP($C1465,'Advanced - Home'!B:T,18,FALSE)</f>
        <v>98.09</v>
      </c>
      <c r="Q1465" s="21">
        <f>(P1465+'Advanced - Home'!$S$33)/2</f>
        <v>98.432845567206869</v>
      </c>
      <c r="R1465" s="32">
        <f t="shared" ref="R1465" si="14401">AVERAGE(H1465,L1464)</f>
        <v>0.52</v>
      </c>
      <c r="S1465" s="32">
        <f t="shared" ref="S1465" si="14402">AVERAGE(I1465,M1464)</f>
        <v>0.28349999999999997</v>
      </c>
      <c r="T1465" s="32">
        <f t="shared" ref="T1465" si="14403">AVERAGE(J1465,N1464)</f>
        <v>0.1265</v>
      </c>
      <c r="U1465" s="32">
        <f t="shared" ref="U1465" si="14404">AVERAGE(K1465,O1464)</f>
        <v>0.2165</v>
      </c>
      <c r="V1465" s="21">
        <f>Q1465*Q1464/'Advanced - Road'!$S$33</f>
        <v>98.966061375402589</v>
      </c>
      <c r="W1465" s="21">
        <f t="shared" ref="W1465" si="14405">W1464</f>
        <v>98.968124447818951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110</v>
      </c>
      <c r="Z1465" s="23">
        <f t="shared" ref="Z1465" si="14406">-Z1464</f>
        <v>-4</v>
      </c>
      <c r="AA1465" s="23">
        <f t="shared" ref="AA1465" si="14407">AA1464</f>
        <v>216</v>
      </c>
      <c r="AB1465" s="22"/>
      <c r="AC1465" s="22"/>
      <c r="AD1465" s="22">
        <f t="shared" si="14137"/>
        <v>110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0.51</v>
      </c>
      <c r="I1466" s="31">
        <f>VLOOKUP($C1466,'Four Factors - Road'!$B:$O,8,FALSE)</f>
        <v>0.28699999999999998</v>
      </c>
      <c r="J1466" s="31">
        <f>VLOOKUP($C1466,'Four Factors - Road'!$B:$O,9,FALSE)/100</f>
        <v>0.14300000000000002</v>
      </c>
      <c r="K1466" s="31">
        <f>VLOOKUP($C1466,'Four Factors - Road'!$B:$O,10,FALSE)/100</f>
        <v>0.22699999999999998</v>
      </c>
      <c r="L1466" s="31">
        <f>VLOOKUP($C1466,'Four Factors - Road'!$B:$O,11,FALSE)/100</f>
        <v>0.51500000000000001</v>
      </c>
      <c r="M1466" s="31">
        <f>VLOOKUP($C1466,'Four Factors - Road'!$B:$O,12,FALSE)</f>
        <v>0.316</v>
      </c>
      <c r="N1466" s="31">
        <f>VLOOKUP($C1466,'Four Factors - Road'!$B:$O,13,FALSE)/100</f>
        <v>0.124</v>
      </c>
      <c r="O1466" s="31">
        <f>VLOOKUP($C1466,'Four Factors - Road'!$B:$O,14,FALSE)/100</f>
        <v>0.23600000000000002</v>
      </c>
      <c r="P1466" s="17">
        <f>VLOOKUP($C1466,'Advanced - Road'!B:T,18,FALSE)</f>
        <v>99.85</v>
      </c>
      <c r="Q1466" s="17">
        <f>(P1466+'Advanced - Road'!$S$33)/2</f>
        <v>99.314904671115357</v>
      </c>
      <c r="R1466" s="31">
        <f t="shared" ref="R1466" si="14409">AVERAGE(H1466,L1467)</f>
        <v>0.49850000000000005</v>
      </c>
      <c r="S1466" s="31">
        <f t="shared" ref="S1466" si="14410">AVERAGE(I1466,M1467)</f>
        <v>0.28200000000000003</v>
      </c>
      <c r="T1466" s="31">
        <f t="shared" ref="T1466" si="14411">AVERAGE(J1466,N1467)</f>
        <v>0.14500000000000002</v>
      </c>
      <c r="U1466" s="31">
        <f t="shared" ref="U1466" si="14412">AVERAGE(K1466,O1467)</f>
        <v>0.23099999999999998</v>
      </c>
      <c r="V1466" s="17">
        <f>Q1466*Q1467/'Advanced - Home'!$S$33</f>
        <v>99.110951776038235</v>
      </c>
      <c r="W1466" s="17">
        <f t="shared" ref="W1466" si="14413">AVERAGE(V1466:V1467)</f>
        <v>99.1088857693357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7</v>
      </c>
      <c r="AA1466" s="19">
        <f t="shared" ref="AA1466" si="14415">Y1466+Y1467</f>
        <v>217</v>
      </c>
      <c r="AB1466" s="4">
        <f t="shared" ref="AB1466" si="14416">D1466-Z1466</f>
        <v>-7</v>
      </c>
      <c r="AC1466" s="4">
        <f t="shared" ref="AC1466" si="14417">AA1466-E1466</f>
        <v>217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0.31</v>
      </c>
      <c r="J1467" s="31">
        <f>VLOOKUP($C1467,'Four Factors - Home'!$B:$O,9,FALSE)/100</f>
        <v>0.13600000000000001</v>
      </c>
      <c r="K1467" s="31">
        <f>VLOOKUP($C1467,'Four Factors - Home'!$B:$O,10,FALSE)/100</f>
        <v>0.21600000000000003</v>
      </c>
      <c r="L1467" s="31">
        <f>VLOOKUP($C1467,'Four Factors - Home'!$B:$O,11,FALSE)/100</f>
        <v>0.48700000000000004</v>
      </c>
      <c r="M1467" s="31">
        <f>VLOOKUP($C1467,'Four Factors - Home'!$B:$O,12,FALSE)</f>
        <v>0.27700000000000002</v>
      </c>
      <c r="N1467" s="31">
        <f>VLOOKUP($C1467,'Four Factors - Home'!$B:$O,13,FALSE)/100</f>
        <v>0.14699999999999999</v>
      </c>
      <c r="O1467" s="31">
        <f>VLOOKUP($C1467,'Four Factors - Home'!$B:$O,14,FALSE)/100</f>
        <v>0.23499999999999999</v>
      </c>
      <c r="P1467" s="17">
        <f>VLOOKUP($C1467,'Advanced - Home'!B:T,18,FALSE)</f>
        <v>98.37</v>
      </c>
      <c r="Q1467" s="17">
        <f>(P1467+'Advanced - Home'!$S$33)/2</f>
        <v>98.572845567206855</v>
      </c>
      <c r="R1467" s="31">
        <f t="shared" ref="R1467" si="14421">AVERAGE(H1467,L1466)</f>
        <v>0.52750000000000008</v>
      </c>
      <c r="S1467" s="31">
        <f t="shared" ref="S1467" si="14422">AVERAGE(I1467,M1466)</f>
        <v>0.313</v>
      </c>
      <c r="T1467" s="31">
        <f t="shared" ref="T1467" si="14423">AVERAGE(J1467,N1466)</f>
        <v>0.13</v>
      </c>
      <c r="U1467" s="31">
        <f t="shared" ref="U1467" si="14424">AVERAGE(K1467,O1466)</f>
        <v>0.22600000000000003</v>
      </c>
      <c r="V1467" s="17">
        <f>Q1467*Q1466/'Advanced - Road'!$S$33</f>
        <v>99.106819762633151</v>
      </c>
      <c r="W1467" s="17">
        <f t="shared" ref="W1467" si="14425">W1466</f>
        <v>99.1088857693357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112</v>
      </c>
      <c r="Z1467" s="19">
        <f t="shared" ref="Z1467" si="14426">-Z1466</f>
        <v>-7</v>
      </c>
      <c r="AA1467" s="19">
        <f t="shared" ref="AA1467" si="14427">AA1466</f>
        <v>217</v>
      </c>
      <c r="AB1467" s="4"/>
      <c r="AC1467" s="4"/>
      <c r="AD1467" s="4">
        <f t="shared" si="14137"/>
        <v>112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0.51</v>
      </c>
      <c r="I1468" s="32">
        <f>VLOOKUP($C1468,'Four Factors - Road'!$B:$O,8,FALSE)</f>
        <v>0.28699999999999998</v>
      </c>
      <c r="J1468" s="32">
        <f>VLOOKUP($C1468,'Four Factors - Road'!$B:$O,9,FALSE)/100</f>
        <v>0.14300000000000002</v>
      </c>
      <c r="K1468" s="32">
        <f>VLOOKUP($C1468,'Four Factors - Road'!$B:$O,10,FALSE)/100</f>
        <v>0.22699999999999998</v>
      </c>
      <c r="L1468" s="32">
        <f>VLOOKUP($C1468,'Four Factors - Road'!$B:$O,11,FALSE)/100</f>
        <v>0.51500000000000001</v>
      </c>
      <c r="M1468" s="32">
        <f>VLOOKUP($C1468,'Four Factors - Road'!$B:$O,12,FALSE)</f>
        <v>0.316</v>
      </c>
      <c r="N1468" s="32">
        <f>VLOOKUP($C1468,'Four Factors - Road'!$B:$O,13,FALSE)/100</f>
        <v>0.124</v>
      </c>
      <c r="O1468" s="32">
        <f>VLOOKUP($C1468,'Four Factors - Road'!$B:$O,14,FALSE)/100</f>
        <v>0.23600000000000002</v>
      </c>
      <c r="P1468" s="21">
        <f>VLOOKUP($C1468,'Advanced - Road'!B:T,18,FALSE)</f>
        <v>99.85</v>
      </c>
      <c r="Q1468" s="21">
        <f>(P1468+'Advanced - Road'!$S$33)/2</f>
        <v>99.314904671115357</v>
      </c>
      <c r="R1468" s="32">
        <f t="shared" ref="R1468" si="14429">AVERAGE(H1468,L1469)</f>
        <v>0.52249999999999996</v>
      </c>
      <c r="S1468" s="32">
        <f t="shared" ref="S1468" si="14430">AVERAGE(I1468,M1469)</f>
        <v>0.28200000000000003</v>
      </c>
      <c r="T1468" s="32">
        <f t="shared" ref="T1468" si="14431">AVERAGE(J1468,N1469)</f>
        <v>0.14300000000000002</v>
      </c>
      <c r="U1468" s="32">
        <f t="shared" ref="U1468" si="14432">AVERAGE(K1468,O1469)</f>
        <v>0.22949999999999998</v>
      </c>
      <c r="V1468" s="21">
        <f>Q1468*Q1469/'Advanced - Home'!$S$33</f>
        <v>100.13651992545961</v>
      </c>
      <c r="W1468" s="21">
        <f t="shared" ref="W1468" si="14433">AVERAGE(V1468:V1469)</f>
        <v>100.13443254038634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110</v>
      </c>
      <c r="Z1468" s="23">
        <f t="shared" ref="Z1468" si="14434">Y1469-Y1468</f>
        <v>1</v>
      </c>
      <c r="AA1468" s="23">
        <f t="shared" ref="AA1468" si="14435">Y1468+Y1469</f>
        <v>221</v>
      </c>
      <c r="AB1468" s="22">
        <f t="shared" ref="AB1468" si="14436">D1468-Z1468</f>
        <v>-1</v>
      </c>
      <c r="AC1468" s="22">
        <f t="shared" ref="AC1468" si="14437">AA1468-E1468</f>
        <v>221</v>
      </c>
      <c r="AD1468" s="22">
        <f t="shared" si="14137"/>
        <v>110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0.51800000000000002</v>
      </c>
      <c r="I1469" s="32">
        <f>VLOOKUP($C1469,'Four Factors - Home'!$B:$O,8,FALSE)</f>
        <v>0.26300000000000001</v>
      </c>
      <c r="J1469" s="32">
        <f>VLOOKUP($C1469,'Four Factors - Home'!$B:$O,9,FALSE)/100</f>
        <v>0.14499999999999999</v>
      </c>
      <c r="K1469" s="32">
        <f>VLOOKUP($C1469,'Four Factors - Home'!$B:$O,10,FALSE)/100</f>
        <v>0.26100000000000001</v>
      </c>
      <c r="L1469" s="32">
        <f>VLOOKUP($C1469,'Four Factors - Home'!$B:$O,11,FALSE)/100</f>
        <v>0.53500000000000003</v>
      </c>
      <c r="M1469" s="32">
        <f>VLOOKUP($C1469,'Four Factors - Home'!$B:$O,12,FALSE)</f>
        <v>0.27700000000000002</v>
      </c>
      <c r="N1469" s="32">
        <f>VLOOKUP($C1469,'Four Factors - Home'!$B:$O,13,FALSE)/100</f>
        <v>0.14300000000000002</v>
      </c>
      <c r="O1469" s="32">
        <f>VLOOKUP($C1469,'Four Factors - Home'!$B:$O,14,FALSE)/100</f>
        <v>0.23199999999999998</v>
      </c>
      <c r="P1469" s="21">
        <f>VLOOKUP($C1469,'Advanced - Home'!B:T,18,FALSE)</f>
        <v>100.41</v>
      </c>
      <c r="Q1469" s="21">
        <f>(P1469+'Advanced - Home'!$S$33)/2</f>
        <v>99.592845567206865</v>
      </c>
      <c r="R1469" s="32">
        <f t="shared" ref="R1469" si="14441">AVERAGE(H1469,L1468)</f>
        <v>0.51649999999999996</v>
      </c>
      <c r="S1469" s="32">
        <f t="shared" ref="S1469" si="14442">AVERAGE(I1469,M1468)</f>
        <v>0.28949999999999998</v>
      </c>
      <c r="T1469" s="32">
        <f t="shared" ref="T1469" si="14443">AVERAGE(J1469,N1468)</f>
        <v>0.13450000000000001</v>
      </c>
      <c r="U1469" s="32">
        <f t="shared" ref="U1469" si="14444">AVERAGE(K1469,O1468)</f>
        <v>0.2485</v>
      </c>
      <c r="V1469" s="21">
        <f>Q1469*Q1468/'Advanced - Road'!$S$33</f>
        <v>100.13234515531306</v>
      </c>
      <c r="W1469" s="21">
        <f t="shared" ref="W1469" si="14445">W1468</f>
        <v>100.13443254038634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111</v>
      </c>
      <c r="Z1469" s="23">
        <f t="shared" ref="Z1469" si="14446">-Z1468</f>
        <v>-1</v>
      </c>
      <c r="AA1469" s="23">
        <f t="shared" ref="AA1469" si="14447">AA1468</f>
        <v>221</v>
      </c>
      <c r="AB1469" s="22"/>
      <c r="AC1469" s="22"/>
      <c r="AD1469" s="22">
        <f t="shared" si="14137"/>
        <v>111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0.51</v>
      </c>
      <c r="I1470" s="31">
        <f>VLOOKUP($C1470,'Four Factors - Road'!$B:$O,8,FALSE)</f>
        <v>0.28699999999999998</v>
      </c>
      <c r="J1470" s="31">
        <f>VLOOKUP($C1470,'Four Factors - Road'!$B:$O,9,FALSE)/100</f>
        <v>0.14300000000000002</v>
      </c>
      <c r="K1470" s="31">
        <f>VLOOKUP($C1470,'Four Factors - Road'!$B:$O,10,FALSE)/100</f>
        <v>0.22699999999999998</v>
      </c>
      <c r="L1470" s="31">
        <f>VLOOKUP($C1470,'Four Factors - Road'!$B:$O,11,FALSE)/100</f>
        <v>0.51500000000000001</v>
      </c>
      <c r="M1470" s="31">
        <f>VLOOKUP($C1470,'Four Factors - Road'!$B:$O,12,FALSE)</f>
        <v>0.316</v>
      </c>
      <c r="N1470" s="31">
        <f>VLOOKUP($C1470,'Four Factors - Road'!$B:$O,13,FALSE)/100</f>
        <v>0.124</v>
      </c>
      <c r="O1470" s="31">
        <f>VLOOKUP($C1470,'Four Factors - Road'!$B:$O,14,FALSE)/100</f>
        <v>0.23600000000000002</v>
      </c>
      <c r="P1470" s="17">
        <f>VLOOKUP($C1470,'Advanced - Road'!B:T,18,FALSE)</f>
        <v>99.85</v>
      </c>
      <c r="Q1470" s="17">
        <f>(P1470+'Advanced - Road'!$S$33)/2</f>
        <v>99.314904671115357</v>
      </c>
      <c r="R1470" s="31">
        <f t="shared" ref="R1470" si="14449">AVERAGE(H1470,L1471)</f>
        <v>0.50049999999999994</v>
      </c>
      <c r="S1470" s="31">
        <f t="shared" ref="S1470" si="14450">AVERAGE(I1470,M1471)</f>
        <v>0.32050000000000001</v>
      </c>
      <c r="T1470" s="31">
        <f t="shared" ref="T1470" si="14451">AVERAGE(J1470,N1471)</f>
        <v>0.14850000000000002</v>
      </c>
      <c r="U1470" s="31">
        <f t="shared" ref="U1470" si="14452">AVERAGE(K1470,O1471)</f>
        <v>0.21949999999999997</v>
      </c>
      <c r="V1470" s="17">
        <f>Q1470*Q1471/'Advanced - Home'!$S$33</f>
        <v>97.793800525310772</v>
      </c>
      <c r="W1470" s="17">
        <f t="shared" ref="W1470" si="14453">AVERAGE(V1470:V1471)</f>
        <v>97.791761975143189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105</v>
      </c>
      <c r="Z1470" s="19">
        <f t="shared" ref="Z1470" si="14454">Y1471-Y1470</f>
        <v>2</v>
      </c>
      <c r="AA1470" s="19">
        <f t="shared" ref="AA1470" si="14455">Y1470+Y1471</f>
        <v>212</v>
      </c>
      <c r="AB1470" s="4">
        <f t="shared" ref="AB1470" si="14456">D1470-Z1470</f>
        <v>-2</v>
      </c>
      <c r="AC1470" s="4">
        <f t="shared" ref="AC1470" si="14457">AA1470-E1470</f>
        <v>212</v>
      </c>
      <c r="AD1470" s="4">
        <f t="shared" si="14137"/>
        <v>105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0.47299999999999998</v>
      </c>
      <c r="I1471" s="31">
        <f>VLOOKUP($C1471,'Four Factors - Home'!$B:$O,8,FALSE)</f>
        <v>0.30299999999999999</v>
      </c>
      <c r="J1471" s="31">
        <f>VLOOKUP($C1471,'Four Factors - Home'!$B:$O,9,FALSE)/100</f>
        <v>0.14000000000000001</v>
      </c>
      <c r="K1471" s="31">
        <f>VLOOKUP($C1471,'Four Factors - Home'!$B:$O,10,FALSE)/100</f>
        <v>0.26500000000000001</v>
      </c>
      <c r="L1471" s="31">
        <f>VLOOKUP($C1471,'Four Factors - Home'!$B:$O,11,FALSE)/100</f>
        <v>0.49099999999999999</v>
      </c>
      <c r="M1471" s="31">
        <f>VLOOKUP($C1471,'Four Factors - Home'!$B:$O,12,FALSE)</f>
        <v>0.35399999999999998</v>
      </c>
      <c r="N1471" s="31">
        <f>VLOOKUP($C1471,'Four Factors - Home'!$B:$O,13,FALSE)/100</f>
        <v>0.154</v>
      </c>
      <c r="O1471" s="31">
        <f>VLOOKUP($C1471,'Four Factors - Home'!$B:$O,14,FALSE)/100</f>
        <v>0.21199999999999999</v>
      </c>
      <c r="P1471" s="17">
        <f>VLOOKUP($C1471,'Advanced - Home'!B:T,18,FALSE)</f>
        <v>95.75</v>
      </c>
      <c r="Q1471" s="17">
        <f>(P1471+'Advanced - Home'!$S$33)/2</f>
        <v>97.262845567206853</v>
      </c>
      <c r="R1471" s="31">
        <f t="shared" ref="R1471" si="14461">AVERAGE(H1471,L1470)</f>
        <v>0.49399999999999999</v>
      </c>
      <c r="S1471" s="31">
        <f t="shared" ref="S1471" si="14462">AVERAGE(I1471,M1470)</f>
        <v>0.3095</v>
      </c>
      <c r="T1471" s="31">
        <f t="shared" ref="T1471" si="14463">AVERAGE(J1471,N1470)</f>
        <v>0.13200000000000001</v>
      </c>
      <c r="U1471" s="31">
        <f t="shared" ref="U1471" si="14464">AVERAGE(K1471,O1470)</f>
        <v>0.2505</v>
      </c>
      <c r="V1471" s="17">
        <f>Q1471*Q1470/'Advanced - Road'!$S$33</f>
        <v>97.789723424975605</v>
      </c>
      <c r="W1471" s="17">
        <f t="shared" ref="W1471" si="14465">W1470</f>
        <v>97.791761975143189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-2</v>
      </c>
      <c r="AA1471" s="19">
        <f t="shared" ref="AA1471" si="14467">AA1470</f>
        <v>212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0.51</v>
      </c>
      <c r="I1472" s="32">
        <f>VLOOKUP($C1472,'Four Factors - Road'!$B:$O,8,FALSE)</f>
        <v>0.28699999999999998</v>
      </c>
      <c r="J1472" s="32">
        <f>VLOOKUP($C1472,'Four Factors - Road'!$B:$O,9,FALSE)/100</f>
        <v>0.14300000000000002</v>
      </c>
      <c r="K1472" s="32">
        <f>VLOOKUP($C1472,'Four Factors - Road'!$B:$O,10,FALSE)/100</f>
        <v>0.22699999999999998</v>
      </c>
      <c r="L1472" s="32">
        <f>VLOOKUP($C1472,'Four Factors - Road'!$B:$O,11,FALSE)/100</f>
        <v>0.51500000000000001</v>
      </c>
      <c r="M1472" s="32">
        <f>VLOOKUP($C1472,'Four Factors - Road'!$B:$O,12,FALSE)</f>
        <v>0.316</v>
      </c>
      <c r="N1472" s="32">
        <f>VLOOKUP($C1472,'Four Factors - Road'!$B:$O,13,FALSE)/100</f>
        <v>0.124</v>
      </c>
      <c r="O1472" s="32">
        <f>VLOOKUP($C1472,'Four Factors - Road'!$B:$O,14,FALSE)/100</f>
        <v>0.23600000000000002</v>
      </c>
      <c r="P1472" s="21">
        <f>VLOOKUP($C1472,'Advanced - Road'!B:T,18,FALSE)</f>
        <v>99.85</v>
      </c>
      <c r="Q1472" s="21">
        <f>(P1472+'Advanced - Road'!$S$33)/2</f>
        <v>99.314904671115357</v>
      </c>
      <c r="R1472" s="32">
        <f t="shared" ref="R1472" si="14469">AVERAGE(H1472,L1473)</f>
        <v>0.50049999999999994</v>
      </c>
      <c r="S1472" s="32">
        <f t="shared" ref="S1472" si="14470">AVERAGE(I1472,M1473)</f>
        <v>0.27600000000000002</v>
      </c>
      <c r="T1472" s="32">
        <f t="shared" ref="T1472" si="14471">AVERAGE(J1472,N1473)</f>
        <v>0.13850000000000001</v>
      </c>
      <c r="U1472" s="32">
        <f t="shared" ref="U1472" si="14472">AVERAGE(K1472,O1473)</f>
        <v>0.22649999999999998</v>
      </c>
      <c r="V1472" s="21">
        <f>Q1472*Q1473/'Advanced - Home'!$S$33</f>
        <v>98.914887276884144</v>
      </c>
      <c r="W1472" s="21">
        <f t="shared" ref="W1472" si="14473">AVERAGE(V1472:V1473)</f>
        <v>98.91282535722307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106</v>
      </c>
      <c r="Z1472" s="23">
        <f t="shared" ref="Z1472" si="14474">Y1473-Y1472</f>
        <v>5</v>
      </c>
      <c r="AA1472" s="23">
        <f t="shared" ref="AA1472" si="14475">Y1472+Y1473</f>
        <v>217</v>
      </c>
      <c r="AB1472" s="22">
        <f t="shared" ref="AB1472" si="14476">D1472-Z1472</f>
        <v>-5</v>
      </c>
      <c r="AC1472" s="22">
        <f t="shared" ref="AC1472" si="14477">AA1472-E1472</f>
        <v>217</v>
      </c>
      <c r="AD1472" s="22">
        <f t="shared" si="14137"/>
        <v>106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0.53700000000000003</v>
      </c>
      <c r="I1473" s="32">
        <f>VLOOKUP($C1473,'Four Factors - Home'!$B:$O,8,FALSE)</f>
        <v>0.27100000000000002</v>
      </c>
      <c r="J1473" s="32">
        <f>VLOOKUP($C1473,'Four Factors - Home'!$B:$O,9,FALSE)/100</f>
        <v>0.13800000000000001</v>
      </c>
      <c r="K1473" s="32">
        <f>VLOOKUP($C1473,'Four Factors - Home'!$B:$O,10,FALSE)/100</f>
        <v>0.22699999999999998</v>
      </c>
      <c r="L1473" s="32">
        <f>VLOOKUP($C1473,'Four Factors - Home'!$B:$O,11,FALSE)/100</f>
        <v>0.49099999999999999</v>
      </c>
      <c r="M1473" s="32">
        <f>VLOOKUP($C1473,'Four Factors - Home'!$B:$O,12,FALSE)</f>
        <v>0.26500000000000001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0.22600000000000001</v>
      </c>
      <c r="P1473" s="21">
        <f>VLOOKUP($C1473,'Advanced - Home'!B:T,18,FALSE)</f>
        <v>97.98</v>
      </c>
      <c r="Q1473" s="21">
        <f>(P1473+'Advanced - Home'!$S$33)/2</f>
        <v>98.377845567206862</v>
      </c>
      <c r="R1473" s="32">
        <f t="shared" ref="R1473" si="14481">AVERAGE(H1473,L1472)</f>
        <v>0.52600000000000002</v>
      </c>
      <c r="S1473" s="32">
        <f t="shared" ref="S1473" si="14482">AVERAGE(I1473,M1472)</f>
        <v>0.29349999999999998</v>
      </c>
      <c r="T1473" s="32">
        <f t="shared" ref="T1473" si="14483">AVERAGE(J1473,N1472)</f>
        <v>0.13100000000000001</v>
      </c>
      <c r="U1473" s="32">
        <f t="shared" ref="U1473" si="14484">AVERAGE(K1473,O1472)</f>
        <v>0.23149999999999998</v>
      </c>
      <c r="V1473" s="21">
        <f>Q1473*Q1472/'Advanced - Road'!$S$33</f>
        <v>98.910763437561997</v>
      </c>
      <c r="W1473" s="21">
        <f t="shared" ref="W1473" si="14485">W1472</f>
        <v>98.91282535722307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-5</v>
      </c>
      <c r="AA1473" s="23">
        <f t="shared" ref="AA1473" si="14487">AA1472</f>
        <v>217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0.51</v>
      </c>
      <c r="I1474" s="31">
        <f>VLOOKUP($C1474,'Four Factors - Road'!$B:$O,8,FALSE)</f>
        <v>0.28699999999999998</v>
      </c>
      <c r="J1474" s="31">
        <f>VLOOKUP($C1474,'Four Factors - Road'!$B:$O,9,FALSE)/100</f>
        <v>0.14300000000000002</v>
      </c>
      <c r="K1474" s="31">
        <f>VLOOKUP($C1474,'Four Factors - Road'!$B:$O,10,FALSE)/100</f>
        <v>0.22699999999999998</v>
      </c>
      <c r="L1474" s="31">
        <f>VLOOKUP($C1474,'Four Factors - Road'!$B:$O,11,FALSE)/100</f>
        <v>0.51500000000000001</v>
      </c>
      <c r="M1474" s="31">
        <f>VLOOKUP($C1474,'Four Factors - Road'!$B:$O,12,FALSE)</f>
        <v>0.316</v>
      </c>
      <c r="N1474" s="31">
        <f>VLOOKUP($C1474,'Four Factors - Road'!$B:$O,13,FALSE)/100</f>
        <v>0.124</v>
      </c>
      <c r="O1474" s="31">
        <f>VLOOKUP($C1474,'Four Factors - Road'!$B:$O,14,FALSE)/100</f>
        <v>0.23600000000000002</v>
      </c>
      <c r="P1474" s="17">
        <f>VLOOKUP($C1474,'Advanced - Road'!B:T,18,FALSE)</f>
        <v>99.85</v>
      </c>
      <c r="Q1474" s="17">
        <f>(P1474+'Advanced - Road'!$S$33)/2</f>
        <v>99.314904671115357</v>
      </c>
      <c r="R1474" s="31">
        <f t="shared" ref="R1474" si="14489">AVERAGE(H1474,L1475)</f>
        <v>0.51550000000000007</v>
      </c>
      <c r="S1474" s="31">
        <f t="shared" ref="S1474" si="14490">AVERAGE(I1474,M1475)</f>
        <v>0.29199999999999998</v>
      </c>
      <c r="T1474" s="31">
        <f t="shared" ref="T1474" si="14491">AVERAGE(J1474,N1475)</f>
        <v>0.15300000000000002</v>
      </c>
      <c r="U1474" s="31">
        <f t="shared" ref="U1474" si="14492">AVERAGE(K1474,O1475)</f>
        <v>0.23049999999999998</v>
      </c>
      <c r="V1474" s="17">
        <f>Q1474*Q1475/'Advanced - Home'!$S$33</f>
        <v>98.90985998203405</v>
      </c>
      <c r="W1474" s="17">
        <f t="shared" ref="W1474" si="14493">AVERAGE(V1474:V1475)</f>
        <v>98.907798167168906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4</v>
      </c>
      <c r="AA1474" s="19">
        <f t="shared" ref="AA1474" si="14495">Y1474+Y1475</f>
        <v>218</v>
      </c>
      <c r="AB1474" s="4">
        <f t="shared" ref="AB1474" si="14496">D1474-Z1474</f>
        <v>-4</v>
      </c>
      <c r="AC1474" s="4">
        <f t="shared" ref="AC1474" si="14497">AA1474-E1474</f>
        <v>218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0.53400000000000003</v>
      </c>
      <c r="I1475" s="31">
        <f>VLOOKUP($C1475,'Four Factors - Home'!$B:$O,8,FALSE)</f>
        <v>0.30099999999999999</v>
      </c>
      <c r="J1475" s="31">
        <f>VLOOKUP($C1475,'Four Factors - Home'!$B:$O,9,FALSE)/100</f>
        <v>0.14199999999999999</v>
      </c>
      <c r="K1475" s="31">
        <f>VLOOKUP($C1475,'Four Factors - Home'!$B:$O,10,FALSE)/100</f>
        <v>0.214</v>
      </c>
      <c r="L1475" s="31">
        <f>VLOOKUP($C1475,'Four Factors - Home'!$B:$O,11,FALSE)/100</f>
        <v>0.52100000000000002</v>
      </c>
      <c r="M1475" s="31">
        <f>VLOOKUP($C1475,'Four Factors - Home'!$B:$O,12,FALSE)</f>
        <v>0.29699999999999999</v>
      </c>
      <c r="N1475" s="31">
        <f>VLOOKUP($C1475,'Four Factors - Home'!$B:$O,13,FALSE)/100</f>
        <v>0.16300000000000001</v>
      </c>
      <c r="O1475" s="31">
        <f>VLOOKUP($C1475,'Four Factors - Home'!$B:$O,14,FALSE)/100</f>
        <v>0.23399999999999999</v>
      </c>
      <c r="P1475" s="17">
        <f>VLOOKUP($C1475,'Advanced - Home'!B:T,18,FALSE)</f>
        <v>97.97</v>
      </c>
      <c r="Q1475" s="17">
        <f>(P1475+'Advanced - Home'!$S$33)/2</f>
        <v>98.372845567206866</v>
      </c>
      <c r="R1475" s="31">
        <f t="shared" ref="R1475" si="14501">AVERAGE(H1475,L1474)</f>
        <v>0.52449999999999997</v>
      </c>
      <c r="S1475" s="31">
        <f t="shared" ref="S1475" si="14502">AVERAGE(I1475,M1474)</f>
        <v>0.3085</v>
      </c>
      <c r="T1475" s="31">
        <f t="shared" ref="T1475" si="14503">AVERAGE(J1475,N1474)</f>
        <v>0.13300000000000001</v>
      </c>
      <c r="U1475" s="31">
        <f t="shared" ref="U1475" si="14504">AVERAGE(K1475,O1474)</f>
        <v>0.22500000000000001</v>
      </c>
      <c r="V1475" s="17">
        <f>Q1475*Q1474/'Advanced - Road'!$S$33</f>
        <v>98.905736352303762</v>
      </c>
      <c r="W1475" s="17">
        <f t="shared" ref="W1475" si="14505">W1474</f>
        <v>98.907798167168906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111</v>
      </c>
      <c r="Z1475" s="19">
        <f t="shared" ref="Z1475" si="14506">-Z1474</f>
        <v>-4</v>
      </c>
      <c r="AA1475" s="19">
        <f t="shared" ref="AA1475" si="14507">AA1474</f>
        <v>218</v>
      </c>
      <c r="AB1475" s="4"/>
      <c r="AC1475" s="4"/>
      <c r="AD1475" s="4">
        <f t="shared" si="14137"/>
        <v>111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0.51</v>
      </c>
      <c r="I1476" s="32">
        <f>VLOOKUP($C1476,'Four Factors - Road'!$B:$O,8,FALSE)</f>
        <v>0.28699999999999998</v>
      </c>
      <c r="J1476" s="32">
        <f>VLOOKUP($C1476,'Four Factors - Road'!$B:$O,9,FALSE)/100</f>
        <v>0.14300000000000002</v>
      </c>
      <c r="K1476" s="32">
        <f>VLOOKUP($C1476,'Four Factors - Road'!$B:$O,10,FALSE)/100</f>
        <v>0.22699999999999998</v>
      </c>
      <c r="L1476" s="32">
        <f>VLOOKUP($C1476,'Four Factors - Road'!$B:$O,11,FALSE)/100</f>
        <v>0.51500000000000001</v>
      </c>
      <c r="M1476" s="32">
        <f>VLOOKUP($C1476,'Four Factors - Road'!$B:$O,12,FALSE)</f>
        <v>0.316</v>
      </c>
      <c r="N1476" s="32">
        <f>VLOOKUP($C1476,'Four Factors - Road'!$B:$O,13,FALSE)/100</f>
        <v>0.124</v>
      </c>
      <c r="O1476" s="32">
        <f>VLOOKUP($C1476,'Four Factors - Road'!$B:$O,14,FALSE)/100</f>
        <v>0.23600000000000002</v>
      </c>
      <c r="P1476" s="21">
        <f>VLOOKUP($C1476,'Advanced - Road'!B:T,18,FALSE)</f>
        <v>99.85</v>
      </c>
      <c r="Q1476" s="21">
        <f>(P1476+'Advanced - Road'!$S$33)/2</f>
        <v>99.314904671115357</v>
      </c>
      <c r="R1476" s="32">
        <f t="shared" ref="R1476" si="14509">AVERAGE(H1476,L1477)</f>
        <v>0.51800000000000002</v>
      </c>
      <c r="S1476" s="32">
        <f t="shared" ref="S1476" si="14510">AVERAGE(I1476,M1477)</f>
        <v>0.27949999999999997</v>
      </c>
      <c r="T1476" s="32">
        <f t="shared" ref="T1476" si="14511">AVERAGE(J1476,N1477)</f>
        <v>0.14750000000000002</v>
      </c>
      <c r="U1476" s="32">
        <f t="shared" ref="U1476" si="14512">AVERAGE(K1476,O1477)</f>
        <v>0.22199999999999998</v>
      </c>
      <c r="V1476" s="21">
        <f>Q1476*Q1477/'Advanced - Home'!$S$33</f>
        <v>98.326693779421888</v>
      </c>
      <c r="W1476" s="21">
        <f t="shared" ref="W1476" si="14513">AVERAGE(V1476:V1477)</f>
        <v>98.32464412088521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107</v>
      </c>
      <c r="Z1476" s="23">
        <f t="shared" ref="Z1476" si="14514">Y1477-Y1476</f>
        <v>4</v>
      </c>
      <c r="AA1476" s="23">
        <f t="shared" ref="AA1476" si="14515">Y1476+Y1477</f>
        <v>218</v>
      </c>
      <c r="AB1476" s="22">
        <f t="shared" ref="AB1476" si="14516">D1476-Z1476</f>
        <v>-4</v>
      </c>
      <c r="AC1476" s="22">
        <f t="shared" ref="AC1476" si="14517">AA1476-E1476</f>
        <v>218</v>
      </c>
      <c r="AD1476" s="22">
        <f t="shared" si="14137"/>
        <v>107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0.29299999999999998</v>
      </c>
      <c r="J1477" s="32">
        <f>VLOOKUP($C1477,'Four Factors - Home'!$B:$O,9,FALSE)/100</f>
        <v>0.14899999999999999</v>
      </c>
      <c r="K1477" s="32">
        <f>VLOOKUP($C1477,'Four Factors - Home'!$B:$O,10,FALSE)/100</f>
        <v>0.27100000000000002</v>
      </c>
      <c r="L1477" s="32">
        <f>VLOOKUP($C1477,'Four Factors - Home'!$B:$O,11,FALSE)/100</f>
        <v>0.52600000000000002</v>
      </c>
      <c r="M1477" s="32">
        <f>VLOOKUP($C1477,'Four Factors - Home'!$B:$O,12,FALSE)</f>
        <v>0.27200000000000002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96.81</v>
      </c>
      <c r="Q1477" s="21">
        <f>(P1477+'Advanced - Home'!$S$33)/2</f>
        <v>97.792845567206854</v>
      </c>
      <c r="R1477" s="32">
        <f t="shared" ref="R1477" si="14521">AVERAGE(H1477,L1476)</f>
        <v>0.51950000000000007</v>
      </c>
      <c r="S1477" s="32">
        <f t="shared" ref="S1477" si="14522">AVERAGE(I1477,M1476)</f>
        <v>0.30449999999999999</v>
      </c>
      <c r="T1477" s="32">
        <f t="shared" ref="T1477" si="14523">AVERAGE(J1477,N1476)</f>
        <v>0.13650000000000001</v>
      </c>
      <c r="U1477" s="32">
        <f t="shared" ref="U1477" si="14524">AVERAGE(K1477,O1476)</f>
        <v>0.2535</v>
      </c>
      <c r="V1477" s="21">
        <f>Q1477*Q1476/'Advanced - Road'!$S$33</f>
        <v>98.322594462348519</v>
      </c>
      <c r="W1477" s="21">
        <f t="shared" ref="W1477" si="14525">W1476</f>
        <v>98.32464412088521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-4</v>
      </c>
      <c r="AA1477" s="23">
        <f t="shared" ref="AA1477" si="14527">AA1476</f>
        <v>218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0.51</v>
      </c>
      <c r="I1478" s="31">
        <f>VLOOKUP($C1478,'Four Factors - Road'!$B:$O,8,FALSE)</f>
        <v>0.28699999999999998</v>
      </c>
      <c r="J1478" s="31">
        <f>VLOOKUP($C1478,'Four Factors - Road'!$B:$O,9,FALSE)/100</f>
        <v>0.14300000000000002</v>
      </c>
      <c r="K1478" s="31">
        <f>VLOOKUP($C1478,'Four Factors - Road'!$B:$O,10,FALSE)/100</f>
        <v>0.22699999999999998</v>
      </c>
      <c r="L1478" s="31">
        <f>VLOOKUP($C1478,'Four Factors - Road'!$B:$O,11,FALSE)/100</f>
        <v>0.51500000000000001</v>
      </c>
      <c r="M1478" s="31">
        <f>VLOOKUP($C1478,'Four Factors - Road'!$B:$O,12,FALSE)</f>
        <v>0.316</v>
      </c>
      <c r="N1478" s="31">
        <f>VLOOKUP($C1478,'Four Factors - Road'!$B:$O,13,FALSE)/100</f>
        <v>0.124</v>
      </c>
      <c r="O1478" s="31">
        <f>VLOOKUP($C1478,'Four Factors - Road'!$B:$O,14,FALSE)/100</f>
        <v>0.23600000000000002</v>
      </c>
      <c r="P1478" s="17">
        <f>VLOOKUP($C1478,'Advanced - Road'!B:T,18,FALSE)</f>
        <v>99.85</v>
      </c>
      <c r="Q1478" s="17">
        <f>(P1478+'Advanced - Road'!$S$33)/2</f>
        <v>99.314904671115357</v>
      </c>
      <c r="R1478" s="31">
        <f t="shared" ref="R1478" si="14529">AVERAGE(H1478,L1479)</f>
        <v>0.50600000000000001</v>
      </c>
      <c r="S1478" s="31">
        <f t="shared" ref="S1478" si="14530">AVERAGE(I1478,M1479)</f>
        <v>0.26649999999999996</v>
      </c>
      <c r="T1478" s="31">
        <f t="shared" ref="T1478" si="14531">AVERAGE(J1478,N1479)</f>
        <v>0.13800000000000001</v>
      </c>
      <c r="U1478" s="31">
        <f t="shared" ref="U1478" si="14532">AVERAGE(K1478,O1479)</f>
        <v>0.22449999999999998</v>
      </c>
      <c r="V1478" s="17">
        <f>Q1478*Q1479/'Advanced - Home'!$S$33</f>
        <v>100.19684746366087</v>
      </c>
      <c r="W1478" s="17">
        <f t="shared" ref="W1478" si="14533">AVERAGE(V1478:V1479)</f>
        <v>100.19475882103637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0.50900000000000001</v>
      </c>
      <c r="I1479" s="31">
        <f>VLOOKUP($C1479,'Four Factors - Home'!$B:$O,8,FALSE)</f>
        <v>0.26100000000000001</v>
      </c>
      <c r="J1479" s="31">
        <f>VLOOKUP($C1479,'Four Factors - Home'!$B:$O,9,FALSE)/100</f>
        <v>0.12300000000000001</v>
      </c>
      <c r="K1479" s="31">
        <f>VLOOKUP($C1479,'Four Factors - Home'!$B:$O,10,FALSE)/100</f>
        <v>0.184</v>
      </c>
      <c r="L1479" s="31">
        <f>VLOOKUP($C1479,'Four Factors - Home'!$B:$O,11,FALSE)/100</f>
        <v>0.502</v>
      </c>
      <c r="M1479" s="31">
        <f>VLOOKUP($C1479,'Four Factors - Home'!$B:$O,12,FALSE)</f>
        <v>0.246</v>
      </c>
      <c r="N1479" s="31">
        <f>VLOOKUP($C1479,'Four Factors - Home'!$B:$O,13,FALSE)/100</f>
        <v>0.13300000000000001</v>
      </c>
      <c r="O1479" s="31">
        <f>VLOOKUP($C1479,'Four Factors - Home'!$B:$O,14,FALSE)/100</f>
        <v>0.222</v>
      </c>
      <c r="P1479" s="17">
        <f>VLOOKUP($C1479,'Advanced - Home'!B:T,18,FALSE)</f>
        <v>100.53</v>
      </c>
      <c r="Q1479" s="17">
        <f>(P1479+'Advanced - Home'!$S$33)/2</f>
        <v>99.652845567206867</v>
      </c>
      <c r="R1479" s="31">
        <f t="shared" ref="R1479" si="14541">AVERAGE(H1479,L1478)</f>
        <v>0.51200000000000001</v>
      </c>
      <c r="S1479" s="31">
        <f t="shared" ref="S1479" si="14542">AVERAGE(I1479,M1478)</f>
        <v>0.28849999999999998</v>
      </c>
      <c r="T1479" s="31">
        <f t="shared" ref="T1479" si="14543">AVERAGE(J1479,N1478)</f>
        <v>0.1235</v>
      </c>
      <c r="U1479" s="31">
        <f t="shared" ref="U1479" si="14544">AVERAGE(K1479,O1478)</f>
        <v>0.21000000000000002</v>
      </c>
      <c r="V1479" s="17">
        <f>Q1479*Q1478/'Advanced - Road'!$S$33</f>
        <v>100.19267017841189</v>
      </c>
      <c r="W1479" s="17">
        <f t="shared" ref="W1479" si="14545">W1478</f>
        <v>100.19475882103637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0.51</v>
      </c>
      <c r="I1480" s="32">
        <f>VLOOKUP($C1480,'Four Factors - Road'!$B:$O,8,FALSE)</f>
        <v>0.28699999999999998</v>
      </c>
      <c r="J1480" s="32">
        <f>VLOOKUP($C1480,'Four Factors - Road'!$B:$O,9,FALSE)/100</f>
        <v>0.14300000000000002</v>
      </c>
      <c r="K1480" s="32">
        <f>VLOOKUP($C1480,'Four Factors - Road'!$B:$O,10,FALSE)/100</f>
        <v>0.22699999999999998</v>
      </c>
      <c r="L1480" s="32">
        <f>VLOOKUP($C1480,'Four Factors - Road'!$B:$O,11,FALSE)/100</f>
        <v>0.51500000000000001</v>
      </c>
      <c r="M1480" s="32">
        <f>VLOOKUP($C1480,'Four Factors - Road'!$B:$O,12,FALSE)</f>
        <v>0.316</v>
      </c>
      <c r="N1480" s="32">
        <f>VLOOKUP($C1480,'Four Factors - Road'!$B:$O,13,FALSE)/100</f>
        <v>0.124</v>
      </c>
      <c r="O1480" s="32">
        <f>VLOOKUP($C1480,'Four Factors - Road'!$B:$O,14,FALSE)/100</f>
        <v>0.23600000000000002</v>
      </c>
      <c r="P1480" s="21">
        <f>VLOOKUP($C1480,'Advanced - Road'!B:T,18,FALSE)</f>
        <v>99.85</v>
      </c>
      <c r="Q1480" s="21">
        <f>(P1480+'Advanced - Road'!$S$33)/2</f>
        <v>99.314904671115357</v>
      </c>
      <c r="R1480" s="32">
        <f t="shared" ref="R1480" si="14549">AVERAGE(H1480,L1481)</f>
        <v>0.50800000000000001</v>
      </c>
      <c r="S1480" s="32">
        <f t="shared" ref="S1480" si="14550">AVERAGE(I1480,M1481)</f>
        <v>0.27600000000000002</v>
      </c>
      <c r="T1480" s="32">
        <f t="shared" ref="T1480" si="14551">AVERAGE(J1480,N1481)</f>
        <v>0.13650000000000001</v>
      </c>
      <c r="U1480" s="32">
        <f t="shared" ref="U1480" si="14552">AVERAGE(K1480,O1481)</f>
        <v>0.24799999999999997</v>
      </c>
      <c r="V1480" s="21">
        <f>Q1480*Q1481/'Advanced - Home'!$S$33</f>
        <v>98.990296699635707</v>
      </c>
      <c r="W1480" s="21">
        <f t="shared" ref="W1480" si="14553">AVERAGE(V1480:V1481)</f>
        <v>98.988233208035609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2</v>
      </c>
      <c r="AA1480" s="23">
        <f t="shared" ref="AA1480" si="14555">Y1480+Y1481</f>
        <v>218</v>
      </c>
      <c r="AB1480" s="22">
        <f t="shared" ref="AB1480" si="14556">D1480-Z1480</f>
        <v>-2</v>
      </c>
      <c r="AC1480" s="22">
        <f t="shared" ref="AC1480" si="14557">AA1480-E1480</f>
        <v>218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0.51700000000000002</v>
      </c>
      <c r="I1481" s="32">
        <f>VLOOKUP($C1481,'Four Factors - Home'!$B:$O,8,FALSE)</f>
        <v>0.23</v>
      </c>
      <c r="J1481" s="32">
        <f>VLOOKUP($C1481,'Four Factors - Home'!$B:$O,9,FALSE)/100</f>
        <v>0.14300000000000002</v>
      </c>
      <c r="K1481" s="32">
        <f>VLOOKUP($C1481,'Four Factors - Home'!$B:$O,10,FALSE)/100</f>
        <v>0.26700000000000002</v>
      </c>
      <c r="L1481" s="32">
        <f>VLOOKUP($C1481,'Four Factors - Home'!$B:$O,11,FALSE)/100</f>
        <v>0.50600000000000001</v>
      </c>
      <c r="M1481" s="32">
        <f>VLOOKUP($C1481,'Four Factors - Home'!$B:$O,12,FALSE)</f>
        <v>0.26500000000000001</v>
      </c>
      <c r="N1481" s="32">
        <f>VLOOKUP($C1481,'Four Factors - Home'!$B:$O,13,FALSE)/100</f>
        <v>0.13</v>
      </c>
      <c r="O1481" s="32">
        <f>VLOOKUP($C1481,'Four Factors - Home'!$B:$O,14,FALSE)/100</f>
        <v>0.26899999999999996</v>
      </c>
      <c r="P1481" s="21">
        <f>VLOOKUP($C1481,'Advanced - Home'!B:T,18,FALSE)</f>
        <v>98.13</v>
      </c>
      <c r="Q1481" s="21">
        <f>(P1481+'Advanced - Home'!$S$33)/2</f>
        <v>98.45284556720685</v>
      </c>
      <c r="R1481" s="32">
        <f t="shared" ref="R1481" si="14561">AVERAGE(H1481,L1480)</f>
        <v>0.51600000000000001</v>
      </c>
      <c r="S1481" s="32">
        <f t="shared" ref="S1481" si="14562">AVERAGE(I1481,M1480)</f>
        <v>0.27300000000000002</v>
      </c>
      <c r="T1481" s="32">
        <f t="shared" ref="T1481" si="14563">AVERAGE(J1481,N1480)</f>
        <v>0.13350000000000001</v>
      </c>
      <c r="U1481" s="32">
        <f t="shared" ref="U1481" si="14564">AVERAGE(K1481,O1480)</f>
        <v>0.2515</v>
      </c>
      <c r="V1481" s="21">
        <f>Q1481*Q1480/'Advanced - Road'!$S$33</f>
        <v>98.986169716435498</v>
      </c>
      <c r="W1481" s="21">
        <f t="shared" ref="W1481" si="14565">W1480</f>
        <v>98.988233208035609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110</v>
      </c>
      <c r="Z1481" s="23">
        <f t="shared" ref="Z1481" si="14566">-Z1480</f>
        <v>-2</v>
      </c>
      <c r="AA1481" s="23">
        <f t="shared" ref="AA1481" si="14567">AA1480</f>
        <v>218</v>
      </c>
      <c r="AB1481" s="22"/>
      <c r="AC1481" s="22"/>
      <c r="AD1481" s="22">
        <f t="shared" si="14137"/>
        <v>110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0.51</v>
      </c>
      <c r="I1482" s="31">
        <f>VLOOKUP($C1482,'Four Factors - Road'!$B:$O,8,FALSE)</f>
        <v>0.28699999999999998</v>
      </c>
      <c r="J1482" s="31">
        <f>VLOOKUP($C1482,'Four Factors - Road'!$B:$O,9,FALSE)/100</f>
        <v>0.14300000000000002</v>
      </c>
      <c r="K1482" s="31">
        <f>VLOOKUP($C1482,'Four Factors - Road'!$B:$O,10,FALSE)/100</f>
        <v>0.22699999999999998</v>
      </c>
      <c r="L1482" s="31">
        <f>VLOOKUP($C1482,'Four Factors - Road'!$B:$O,11,FALSE)/100</f>
        <v>0.51500000000000001</v>
      </c>
      <c r="M1482" s="31">
        <f>VLOOKUP($C1482,'Four Factors - Road'!$B:$O,12,FALSE)</f>
        <v>0.316</v>
      </c>
      <c r="N1482" s="31">
        <f>VLOOKUP($C1482,'Four Factors - Road'!$B:$O,13,FALSE)/100</f>
        <v>0.124</v>
      </c>
      <c r="O1482" s="31">
        <f>VLOOKUP($C1482,'Four Factors - Road'!$B:$O,14,FALSE)/100</f>
        <v>0.23600000000000002</v>
      </c>
      <c r="P1482" s="17">
        <f>VLOOKUP($C1482,'Advanced - Road'!B:T,18,FALSE)</f>
        <v>99.85</v>
      </c>
      <c r="Q1482" s="17">
        <f>(P1482+'Advanced - Road'!$S$33)/2</f>
        <v>99.314904671115357</v>
      </c>
      <c r="R1482" s="31">
        <f t="shared" ref="R1482" si="14569">AVERAGE(H1482,L1483)</f>
        <v>0.505</v>
      </c>
      <c r="S1482" s="31">
        <f t="shared" ref="S1482" si="14570">AVERAGE(I1482,M1483)</f>
        <v>0.27849999999999997</v>
      </c>
      <c r="T1482" s="31">
        <f t="shared" ref="T1482" si="14571">AVERAGE(J1482,N1483)</f>
        <v>0.13900000000000001</v>
      </c>
      <c r="U1482" s="31">
        <f t="shared" ref="U1482" si="14572">AVERAGE(K1482,O1483)</f>
        <v>0.22549999999999998</v>
      </c>
      <c r="V1482" s="17">
        <f>Q1482*Q1483/'Advanced - Home'!$S$33</f>
        <v>100.11138345120908</v>
      </c>
      <c r="W1482" s="17">
        <f t="shared" ref="W1482" si="14573">AVERAGE(V1482:V1483)</f>
        <v>100.10929659011549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108</v>
      </c>
      <c r="Z1482" s="19">
        <f t="shared" ref="Z1482" si="14574">Y1483-Y1482</f>
        <v>4</v>
      </c>
      <c r="AA1482" s="19">
        <f t="shared" ref="AA1482" si="14575">Y1482+Y1483</f>
        <v>220</v>
      </c>
      <c r="AB1482" s="4">
        <f t="shared" ref="AB1482" si="14576">D1482-Z1482</f>
        <v>-4</v>
      </c>
      <c r="AC1482" s="4">
        <f t="shared" ref="AC1482" si="14577">AA1482-E1482</f>
        <v>220</v>
      </c>
      <c r="AD1482" s="4">
        <f t="shared" si="14137"/>
        <v>108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0.52</v>
      </c>
      <c r="I1483" s="31">
        <f>VLOOKUP($C1483,'Four Factors - Home'!$B:$O,8,FALSE)</f>
        <v>0.30199999999999999</v>
      </c>
      <c r="J1483" s="31">
        <f>VLOOKUP($C1483,'Four Factors - Home'!$B:$O,9,FALSE)/100</f>
        <v>0.14599999999999999</v>
      </c>
      <c r="K1483" s="31">
        <f>VLOOKUP($C1483,'Four Factors - Home'!$B:$O,10,FALSE)/100</f>
        <v>0.27300000000000002</v>
      </c>
      <c r="L1483" s="31">
        <f>VLOOKUP($C1483,'Four Factors - Home'!$B:$O,11,FALSE)/100</f>
        <v>0.5</v>
      </c>
      <c r="M1483" s="31">
        <f>VLOOKUP($C1483,'Four Factors - Home'!$B:$O,12,FALSE)</f>
        <v>0.27</v>
      </c>
      <c r="N1483" s="31">
        <f>VLOOKUP($C1483,'Four Factors - Home'!$B:$O,13,FALSE)/100</f>
        <v>0.13500000000000001</v>
      </c>
      <c r="O1483" s="31">
        <f>VLOOKUP($C1483,'Four Factors - Home'!$B:$O,14,FALSE)/100</f>
        <v>0.22399999999999998</v>
      </c>
      <c r="P1483" s="17">
        <f>VLOOKUP($C1483,'Advanced - Home'!B:T,18,FALSE)</f>
        <v>100.36</v>
      </c>
      <c r="Q1483" s="17">
        <f>(P1483+'Advanced - Home'!$S$33)/2</f>
        <v>99.567845567206859</v>
      </c>
      <c r="R1483" s="31">
        <f t="shared" ref="R1483" si="14581">AVERAGE(H1483,L1482)</f>
        <v>0.51750000000000007</v>
      </c>
      <c r="S1483" s="31">
        <f t="shared" ref="S1483" si="14582">AVERAGE(I1483,M1482)</f>
        <v>0.309</v>
      </c>
      <c r="T1483" s="31">
        <f t="shared" ref="T1483" si="14583">AVERAGE(J1483,N1482)</f>
        <v>0.13500000000000001</v>
      </c>
      <c r="U1483" s="31">
        <f t="shared" ref="U1483" si="14584">AVERAGE(K1483,O1482)</f>
        <v>0.2545</v>
      </c>
      <c r="V1483" s="17">
        <f>Q1483*Q1482/'Advanced - Road'!$S$33</f>
        <v>100.10720972902189</v>
      </c>
      <c r="W1483" s="17">
        <f t="shared" ref="W1483" si="14585">W1482</f>
        <v>100.10929659011549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112</v>
      </c>
      <c r="Z1483" s="19">
        <f t="shared" ref="Z1483" si="14586">-Z1482</f>
        <v>-4</v>
      </c>
      <c r="AA1483" s="19">
        <f t="shared" ref="AA1483" si="14587">AA1482</f>
        <v>220</v>
      </c>
      <c r="AB1483" s="4"/>
      <c r="AC1483" s="4"/>
      <c r="AD1483" s="4">
        <f t="shared" si="14137"/>
        <v>112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0.51</v>
      </c>
      <c r="I1484" s="32">
        <f>VLOOKUP($C1484,'Four Factors - Road'!$B:$O,8,FALSE)</f>
        <v>0.28699999999999998</v>
      </c>
      <c r="J1484" s="32">
        <f>VLOOKUP($C1484,'Four Factors - Road'!$B:$O,9,FALSE)/100</f>
        <v>0.14300000000000002</v>
      </c>
      <c r="K1484" s="32">
        <f>VLOOKUP($C1484,'Four Factors - Road'!$B:$O,10,FALSE)/100</f>
        <v>0.22699999999999998</v>
      </c>
      <c r="L1484" s="32">
        <f>VLOOKUP($C1484,'Four Factors - Road'!$B:$O,11,FALSE)/100</f>
        <v>0.51500000000000001</v>
      </c>
      <c r="M1484" s="32">
        <f>VLOOKUP($C1484,'Four Factors - Road'!$B:$O,12,FALSE)</f>
        <v>0.316</v>
      </c>
      <c r="N1484" s="32">
        <f>VLOOKUP($C1484,'Four Factors - Road'!$B:$O,13,FALSE)/100</f>
        <v>0.124</v>
      </c>
      <c r="O1484" s="32">
        <f>VLOOKUP($C1484,'Four Factors - Road'!$B:$O,14,FALSE)/100</f>
        <v>0.23600000000000002</v>
      </c>
      <c r="P1484" s="21">
        <f>VLOOKUP($C1484,'Advanced - Road'!B:T,18,FALSE)</f>
        <v>99.85</v>
      </c>
      <c r="Q1484" s="21">
        <f>(P1484+'Advanced - Road'!$S$33)/2</f>
        <v>99.314904671115357</v>
      </c>
      <c r="R1484" s="32">
        <f t="shared" ref="R1484" si="14589">AVERAGE(H1484,L1485)</f>
        <v>0.50900000000000001</v>
      </c>
      <c r="S1484" s="32">
        <f t="shared" ref="S1484" si="14590">AVERAGE(I1484,M1485)</f>
        <v>0.27849999999999997</v>
      </c>
      <c r="T1484" s="32">
        <f t="shared" ref="T1484" si="14591">AVERAGE(J1484,N1485)</f>
        <v>0.14050000000000001</v>
      </c>
      <c r="U1484" s="32">
        <f t="shared" ref="U1484" si="14592">AVERAGE(K1484,O1485)</f>
        <v>0.22749999999999998</v>
      </c>
      <c r="V1484" s="21">
        <f>Q1484*Q1485/'Advanced - Home'!$S$33</f>
        <v>98.748986546830707</v>
      </c>
      <c r="W1484" s="21">
        <f t="shared" ref="W1484" si="14593">AVERAGE(V1484:V1485)</f>
        <v>98.746928085435485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107</v>
      </c>
      <c r="Z1484" s="23">
        <f t="shared" ref="Z1484" si="14594">Y1485-Y1484</f>
        <v>0</v>
      </c>
      <c r="AA1484" s="23">
        <f t="shared" ref="AA1484" si="14595">Y1484+Y1485</f>
        <v>214</v>
      </c>
      <c r="AB1484" s="22">
        <f t="shared" ref="AB1484" si="14596">D1484-Z1484</f>
        <v>0</v>
      </c>
      <c r="AC1484" s="22">
        <f t="shared" ref="AC1484" si="14597">AA1484-E1484</f>
        <v>214</v>
      </c>
      <c r="AD1484" s="22">
        <f t="shared" si="14137"/>
        <v>107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0.47499999999999998</v>
      </c>
      <c r="I1485" s="32">
        <f>VLOOKUP($C1485,'Four Factors - Home'!$B:$O,8,FALSE)</f>
        <v>0.26700000000000002</v>
      </c>
      <c r="J1485" s="32">
        <f>VLOOKUP($C1485,'Four Factors - Home'!$B:$O,9,FALSE)/100</f>
        <v>0.13100000000000001</v>
      </c>
      <c r="K1485" s="32">
        <f>VLOOKUP($C1485,'Four Factors - Home'!$B:$O,10,FALSE)/100</f>
        <v>0.23199999999999998</v>
      </c>
      <c r="L1485" s="32">
        <f>VLOOKUP($C1485,'Four Factors - Home'!$B:$O,11,FALSE)/100</f>
        <v>0.50800000000000001</v>
      </c>
      <c r="M1485" s="32">
        <f>VLOOKUP($C1485,'Four Factors - Home'!$B:$O,12,FALSE)</f>
        <v>0.27</v>
      </c>
      <c r="N1485" s="32">
        <f>VLOOKUP($C1485,'Four Factors - Home'!$B:$O,13,FALSE)/100</f>
        <v>0.13800000000000001</v>
      </c>
      <c r="O1485" s="32">
        <f>VLOOKUP($C1485,'Four Factors - Home'!$B:$O,14,FALSE)/100</f>
        <v>0.22800000000000001</v>
      </c>
      <c r="P1485" s="21">
        <f>VLOOKUP($C1485,'Advanced - Home'!B:T,18,FALSE)</f>
        <v>97.65</v>
      </c>
      <c r="Q1485" s="21">
        <f>(P1485+'Advanced - Home'!$S$33)/2</f>
        <v>98.21284556720687</v>
      </c>
      <c r="R1485" s="32">
        <f t="shared" ref="R1485" si="14601">AVERAGE(H1485,L1484)</f>
        <v>0.495</v>
      </c>
      <c r="S1485" s="32">
        <f t="shared" ref="S1485" si="14602">AVERAGE(I1485,M1484)</f>
        <v>0.29149999999999998</v>
      </c>
      <c r="T1485" s="32">
        <f t="shared" ref="T1485" si="14603">AVERAGE(J1485,N1484)</f>
        <v>0.1275</v>
      </c>
      <c r="U1485" s="32">
        <f t="shared" ref="U1485" si="14604">AVERAGE(K1485,O1484)</f>
        <v>0.23399999999999999</v>
      </c>
      <c r="V1485" s="21">
        <f>Q1485*Q1484/'Advanced - Road'!$S$33</f>
        <v>98.744869624040263</v>
      </c>
      <c r="W1485" s="21">
        <f t="shared" ref="W1485" si="14605">W1484</f>
        <v>98.746928085435485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107</v>
      </c>
      <c r="Z1485" s="23">
        <f t="shared" ref="Z1485" si="14606">-Z1484</f>
        <v>0</v>
      </c>
      <c r="AA1485" s="23">
        <f t="shared" ref="AA1485" si="14607">AA1484</f>
        <v>214</v>
      </c>
      <c r="AB1485" s="22"/>
      <c r="AC1485" s="22"/>
      <c r="AD1485" s="22">
        <f t="shared" si="14137"/>
        <v>107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0.51</v>
      </c>
      <c r="I1486" s="31">
        <f>VLOOKUP($C1486,'Four Factors - Road'!$B:$O,8,FALSE)</f>
        <v>0.28699999999999998</v>
      </c>
      <c r="J1486" s="31">
        <f>VLOOKUP($C1486,'Four Factors - Road'!$B:$O,9,FALSE)/100</f>
        <v>0.14300000000000002</v>
      </c>
      <c r="K1486" s="31">
        <f>VLOOKUP($C1486,'Four Factors - Road'!$B:$O,10,FALSE)/100</f>
        <v>0.22699999999999998</v>
      </c>
      <c r="L1486" s="31">
        <f>VLOOKUP($C1486,'Four Factors - Road'!$B:$O,11,FALSE)/100</f>
        <v>0.51500000000000001</v>
      </c>
      <c r="M1486" s="31">
        <f>VLOOKUP($C1486,'Four Factors - Road'!$B:$O,12,FALSE)</f>
        <v>0.316</v>
      </c>
      <c r="N1486" s="31">
        <f>VLOOKUP($C1486,'Four Factors - Road'!$B:$O,13,FALSE)/100</f>
        <v>0.124</v>
      </c>
      <c r="O1486" s="31">
        <f>VLOOKUP($C1486,'Four Factors - Road'!$B:$O,14,FALSE)/100</f>
        <v>0.23600000000000002</v>
      </c>
      <c r="P1486" s="17">
        <f>VLOOKUP($C1486,'Advanced - Road'!B:T,18,FALSE)</f>
        <v>99.85</v>
      </c>
      <c r="Q1486" s="17">
        <f>(P1486+'Advanced - Road'!$S$33)/2</f>
        <v>99.314904671115357</v>
      </c>
      <c r="R1486" s="31">
        <f t="shared" ref="R1486" si="14609">AVERAGE(H1486,L1487)</f>
        <v>0.50150000000000006</v>
      </c>
      <c r="S1486" s="31">
        <f t="shared" ref="S1486" si="14610">AVERAGE(I1486,M1487)</f>
        <v>0.29899999999999999</v>
      </c>
      <c r="T1486" s="31">
        <f t="shared" ref="T1486" si="14611">AVERAGE(J1486,N1487)</f>
        <v>0.14300000000000002</v>
      </c>
      <c r="U1486" s="31">
        <f t="shared" ref="U1486" si="14612">AVERAGE(K1486,O1487)</f>
        <v>0.22949999999999998</v>
      </c>
      <c r="V1486" s="17">
        <f>Q1486*Q1487/'Advanced - Home'!$S$33</f>
        <v>100.27728418126252</v>
      </c>
      <c r="W1486" s="17">
        <f t="shared" ref="W1486" si="14613">AVERAGE(V1486:V1487)</f>
        <v>100.27519386190306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0.50900000000000001</v>
      </c>
      <c r="I1487" s="31">
        <f>VLOOKUP($C1487,'Four Factors - Home'!$B:$O,8,FALSE)</f>
        <v>0.26500000000000001</v>
      </c>
      <c r="J1487" s="31">
        <f>VLOOKUP($C1487,'Four Factors - Home'!$B:$O,9,FALSE)/100</f>
        <v>0.16500000000000001</v>
      </c>
      <c r="K1487" s="31">
        <f>VLOOKUP($C1487,'Four Factors - Home'!$B:$O,10,FALSE)/100</f>
        <v>0.217</v>
      </c>
      <c r="L1487" s="31">
        <f>VLOOKUP($C1487,'Four Factors - Home'!$B:$O,11,FALSE)/100</f>
        <v>0.49299999999999999</v>
      </c>
      <c r="M1487" s="31">
        <f>VLOOKUP($C1487,'Four Factors - Home'!$B:$O,12,FALSE)</f>
        <v>0.311</v>
      </c>
      <c r="N1487" s="31">
        <f>VLOOKUP($C1487,'Four Factors - Home'!$B:$O,13,FALSE)/100</f>
        <v>0.14300000000000002</v>
      </c>
      <c r="O1487" s="31">
        <f>VLOOKUP($C1487,'Four Factors - Home'!$B:$O,14,FALSE)/100</f>
        <v>0.23199999999999998</v>
      </c>
      <c r="P1487" s="17">
        <f>VLOOKUP($C1487,'Advanced - Home'!B:T,18,FALSE)</f>
        <v>100.69</v>
      </c>
      <c r="Q1487" s="17">
        <f>(P1487+'Advanced - Home'!$S$33)/2</f>
        <v>99.732845567206851</v>
      </c>
      <c r="R1487" s="31">
        <f t="shared" ref="R1487" si="14621">AVERAGE(H1487,L1486)</f>
        <v>0.51200000000000001</v>
      </c>
      <c r="S1487" s="31">
        <f t="shared" ref="S1487" si="14622">AVERAGE(I1487,M1486)</f>
        <v>0.29049999999999998</v>
      </c>
      <c r="T1487" s="31">
        <f t="shared" ref="T1487" si="14623">AVERAGE(J1487,N1486)</f>
        <v>0.14450000000000002</v>
      </c>
      <c r="U1487" s="31">
        <f t="shared" ref="U1487" si="14624">AVERAGE(K1487,O1486)</f>
        <v>0.22650000000000001</v>
      </c>
      <c r="V1487" s="17">
        <f>Q1487*Q1486/'Advanced - Road'!$S$33</f>
        <v>100.27310354254362</v>
      </c>
      <c r="W1487" s="17">
        <f t="shared" ref="W1487" si="14625">W1486</f>
        <v>100.27519386190306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0.51</v>
      </c>
      <c r="I1488" s="32">
        <f>VLOOKUP($C1488,'Four Factors - Road'!$B:$O,8,FALSE)</f>
        <v>0.28699999999999998</v>
      </c>
      <c r="J1488" s="32">
        <f>VLOOKUP($C1488,'Four Factors - Road'!$B:$O,9,FALSE)/100</f>
        <v>0.14300000000000002</v>
      </c>
      <c r="K1488" s="32">
        <f>VLOOKUP($C1488,'Four Factors - Road'!$B:$O,10,FALSE)/100</f>
        <v>0.22699999999999998</v>
      </c>
      <c r="L1488" s="32">
        <f>VLOOKUP($C1488,'Four Factors - Road'!$B:$O,11,FALSE)/100</f>
        <v>0.51500000000000001</v>
      </c>
      <c r="M1488" s="32">
        <f>VLOOKUP($C1488,'Four Factors - Road'!$B:$O,12,FALSE)</f>
        <v>0.316</v>
      </c>
      <c r="N1488" s="32">
        <f>VLOOKUP($C1488,'Four Factors - Road'!$B:$O,13,FALSE)/100</f>
        <v>0.124</v>
      </c>
      <c r="O1488" s="32">
        <f>VLOOKUP($C1488,'Four Factors - Road'!$B:$O,14,FALSE)/100</f>
        <v>0.23600000000000002</v>
      </c>
      <c r="P1488" s="21">
        <f>VLOOKUP($C1488,'Advanced - Road'!B:T,18,FALSE)</f>
        <v>99.85</v>
      </c>
      <c r="Q1488" s="21">
        <f>(P1488+'Advanced - Road'!$S$33)/2</f>
        <v>99.314904671115357</v>
      </c>
      <c r="R1488" s="32">
        <f t="shared" ref="R1488" si="14629">AVERAGE(H1488,L1489)</f>
        <v>0.51200000000000001</v>
      </c>
      <c r="S1488" s="32">
        <f t="shared" ref="S1488" si="14630">AVERAGE(I1488,M1489)</f>
        <v>0.312</v>
      </c>
      <c r="T1488" s="32">
        <f t="shared" ref="T1488" si="14631">AVERAGE(J1488,N1489)</f>
        <v>0.14300000000000002</v>
      </c>
      <c r="U1488" s="32">
        <f t="shared" ref="U1488" si="14632">AVERAGE(K1488,O1489)</f>
        <v>0.22399999999999998</v>
      </c>
      <c r="V1488" s="21">
        <f>Q1488*Q1489/'Advanced - Home'!$S$33</f>
        <v>101.30787962553401</v>
      </c>
      <c r="W1488" s="21">
        <f t="shared" ref="W1488" si="14633">AVERAGE(V1488:V1489)</f>
        <v>101.3057678230079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110</v>
      </c>
      <c r="Z1488" s="23">
        <f t="shared" ref="Z1488" si="14634">Y1489-Y1488</f>
        <v>1</v>
      </c>
      <c r="AA1488" s="23">
        <f t="shared" ref="AA1488" si="14635">Y1488+Y1489</f>
        <v>221</v>
      </c>
      <c r="AB1488" s="22">
        <f t="shared" ref="AB1488" si="14636">D1488-Z1488</f>
        <v>-1</v>
      </c>
      <c r="AC1488" s="22">
        <f t="shared" ref="AC1488" si="14637">AA1488-E1488</f>
        <v>221</v>
      </c>
      <c r="AD1488" s="22">
        <f t="shared" si="14137"/>
        <v>110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0.49700000000000005</v>
      </c>
      <c r="I1489" s="32">
        <f>VLOOKUP($C1489,'Four Factors - Home'!$B:$O,8,FALSE)</f>
        <v>0.29599999999999999</v>
      </c>
      <c r="J1489" s="32">
        <f>VLOOKUP($C1489,'Four Factors - Home'!$B:$O,9,FALSE)/100</f>
        <v>0.151</v>
      </c>
      <c r="K1489" s="32">
        <f>VLOOKUP($C1489,'Four Factors - Home'!$B:$O,10,FALSE)/100</f>
        <v>0.26500000000000001</v>
      </c>
      <c r="L1489" s="32">
        <f>VLOOKUP($C1489,'Four Factors - Home'!$B:$O,11,FALSE)/100</f>
        <v>0.51400000000000001</v>
      </c>
      <c r="M1489" s="32">
        <f>VLOOKUP($C1489,'Four Factors - Home'!$B:$O,12,FALSE)</f>
        <v>0.33700000000000002</v>
      </c>
      <c r="N1489" s="32">
        <f>VLOOKUP($C1489,'Four Factors - Home'!$B:$O,13,FALSE)/100</f>
        <v>0.14300000000000002</v>
      </c>
      <c r="O1489" s="32">
        <f>VLOOKUP($C1489,'Four Factors - Home'!$B:$O,14,FALSE)/100</f>
        <v>0.221</v>
      </c>
      <c r="P1489" s="21">
        <f>VLOOKUP($C1489,'Advanced - Home'!B:T,18,FALSE)</f>
        <v>102.74</v>
      </c>
      <c r="Q1489" s="21">
        <f>(P1489+'Advanced - Home'!$S$33)/2</f>
        <v>100.75784556720686</v>
      </c>
      <c r="R1489" s="32">
        <f t="shared" ref="R1489" si="14641">AVERAGE(H1489,L1488)</f>
        <v>0.50600000000000001</v>
      </c>
      <c r="S1489" s="32">
        <f t="shared" ref="S1489" si="14642">AVERAGE(I1489,M1488)</f>
        <v>0.30599999999999999</v>
      </c>
      <c r="T1489" s="32">
        <f t="shared" ref="T1489" si="14643">AVERAGE(J1489,N1488)</f>
        <v>0.13750000000000001</v>
      </c>
      <c r="U1489" s="32">
        <f t="shared" ref="U1489" si="14644">AVERAGE(K1489,O1488)</f>
        <v>0.2505</v>
      </c>
      <c r="V1489" s="21">
        <f>Q1489*Q1488/'Advanced - Road'!$S$33</f>
        <v>101.30365602048178</v>
      </c>
      <c r="W1489" s="21">
        <f t="shared" ref="W1489" si="14645">W1488</f>
        <v>101.3057678230079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111</v>
      </c>
      <c r="Z1489" s="23">
        <f t="shared" ref="Z1489" si="14646">-Z1488</f>
        <v>-1</v>
      </c>
      <c r="AA1489" s="23">
        <f t="shared" ref="AA1489" si="14647">AA1488</f>
        <v>221</v>
      </c>
      <c r="AB1489" s="22"/>
      <c r="AC1489" s="22"/>
      <c r="AD1489" s="22">
        <f t="shared" si="14137"/>
        <v>111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0.51</v>
      </c>
      <c r="I1490" s="31">
        <f>VLOOKUP($C1490,'Four Factors - Road'!$B:$O,8,FALSE)</f>
        <v>0.28699999999999998</v>
      </c>
      <c r="J1490" s="31">
        <f>VLOOKUP($C1490,'Four Factors - Road'!$B:$O,9,FALSE)/100</f>
        <v>0.14300000000000002</v>
      </c>
      <c r="K1490" s="31">
        <f>VLOOKUP($C1490,'Four Factors - Road'!$B:$O,10,FALSE)/100</f>
        <v>0.22699999999999998</v>
      </c>
      <c r="L1490" s="31">
        <f>VLOOKUP($C1490,'Four Factors - Road'!$B:$O,11,FALSE)/100</f>
        <v>0.51500000000000001</v>
      </c>
      <c r="M1490" s="31">
        <f>VLOOKUP($C1490,'Four Factors - Road'!$B:$O,12,FALSE)</f>
        <v>0.316</v>
      </c>
      <c r="N1490" s="31">
        <f>VLOOKUP($C1490,'Four Factors - Road'!$B:$O,13,FALSE)/100</f>
        <v>0.124</v>
      </c>
      <c r="O1490" s="31">
        <f>VLOOKUP($C1490,'Four Factors - Road'!$B:$O,14,FALSE)/100</f>
        <v>0.23600000000000002</v>
      </c>
      <c r="P1490" s="17">
        <f>VLOOKUP($C1490,'Advanced - Road'!B:T,18,FALSE)</f>
        <v>99.85</v>
      </c>
      <c r="Q1490" s="17">
        <f>(P1490+'Advanced - Road'!$S$33)/2</f>
        <v>99.314904671115357</v>
      </c>
      <c r="R1490" s="31">
        <f t="shared" ref="R1490" si="14649">AVERAGE(H1490,L1491)</f>
        <v>0.50900000000000001</v>
      </c>
      <c r="S1490" s="31">
        <f t="shared" ref="S1490" si="14650">AVERAGE(I1490,M1491)</f>
        <v>0.30149999999999999</v>
      </c>
      <c r="T1490" s="31">
        <f t="shared" ref="T1490" si="14651">AVERAGE(J1490,N1491)</f>
        <v>0.13650000000000001</v>
      </c>
      <c r="U1490" s="31">
        <f t="shared" ref="U1490" si="14652">AVERAGE(K1490,O1491)</f>
        <v>0.22749999999999998</v>
      </c>
      <c r="V1490" s="17">
        <f>Q1490*Q1491/'Advanced - Home'!$S$33</f>
        <v>99.422644056744716</v>
      </c>
      <c r="W1490" s="17">
        <f t="shared" ref="W1490" si="14653">AVERAGE(V1490:V1491)</f>
        <v>99.420571552694213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109</v>
      </c>
      <c r="Z1490" s="19">
        <f t="shared" ref="Z1490" si="14654">Y1491-Y1490</f>
        <v>3</v>
      </c>
      <c r="AA1490" s="19">
        <f t="shared" ref="AA1490" si="14655">Y1490+Y1491</f>
        <v>221</v>
      </c>
      <c r="AB1490" s="4">
        <f t="shared" ref="AB1490" si="14656">D1490-Z1490</f>
        <v>-3</v>
      </c>
      <c r="AC1490" s="4">
        <f t="shared" ref="AC1490" si="14657">AA1490-E1490</f>
        <v>221</v>
      </c>
      <c r="AD1490" s="4">
        <f t="shared" si="14137"/>
        <v>109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0.13600000000000001</v>
      </c>
      <c r="K1491" s="31">
        <f>VLOOKUP($C1491,'Four Factors - Home'!$B:$O,10,FALSE)/100</f>
        <v>0.23100000000000001</v>
      </c>
      <c r="L1491" s="31">
        <f>VLOOKUP($C1491,'Four Factors - Home'!$B:$O,11,FALSE)/100</f>
        <v>0.50800000000000001</v>
      </c>
      <c r="M1491" s="31">
        <f>VLOOKUP($C1491,'Four Factors - Home'!$B:$O,12,FALSE)</f>
        <v>0.316</v>
      </c>
      <c r="N1491" s="31">
        <f>VLOOKUP($C1491,'Four Factors - Home'!$B:$O,13,FALSE)/100</f>
        <v>0.13</v>
      </c>
      <c r="O1491" s="31">
        <f>VLOOKUP($C1491,'Four Factors - Home'!$B:$O,14,FALSE)/100</f>
        <v>0.22800000000000001</v>
      </c>
      <c r="P1491" s="17">
        <f>VLOOKUP($C1491,'Advanced - Home'!B:T,18,FALSE)</f>
        <v>98.99</v>
      </c>
      <c r="Q1491" s="17">
        <f>(P1491+'Advanced - Home'!$S$33)/2</f>
        <v>98.882845567206857</v>
      </c>
      <c r="R1491" s="31">
        <f t="shared" ref="R1491" si="14661">AVERAGE(H1491,L1490)</f>
        <v>0.52300000000000002</v>
      </c>
      <c r="S1491" s="31">
        <f t="shared" ref="S1491" si="14662">AVERAGE(I1491,M1490)</f>
        <v>0.29149999999999998</v>
      </c>
      <c r="T1491" s="31">
        <f t="shared" ref="T1491" si="14663">AVERAGE(J1491,N1490)</f>
        <v>0.13</v>
      </c>
      <c r="U1491" s="31">
        <f t="shared" ref="U1491" si="14664">AVERAGE(K1491,O1490)</f>
        <v>0.23350000000000001</v>
      </c>
      <c r="V1491" s="17">
        <f>Q1491*Q1490/'Advanced - Road'!$S$33</f>
        <v>99.41849904864371</v>
      </c>
      <c r="W1491" s="17">
        <f t="shared" ref="W1491" si="14665">W1490</f>
        <v>99.420571552694213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-3</v>
      </c>
      <c r="AA1491" s="19">
        <f t="shared" ref="AA1491" si="14667">AA1490</f>
        <v>221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0.51</v>
      </c>
      <c r="I1492" s="32">
        <f>VLOOKUP($C1492,'Four Factors - Road'!$B:$O,8,FALSE)</f>
        <v>0.28699999999999998</v>
      </c>
      <c r="J1492" s="32">
        <f>VLOOKUP($C1492,'Four Factors - Road'!$B:$O,9,FALSE)/100</f>
        <v>0.14300000000000002</v>
      </c>
      <c r="K1492" s="32">
        <f>VLOOKUP($C1492,'Four Factors - Road'!$B:$O,10,FALSE)/100</f>
        <v>0.22699999999999998</v>
      </c>
      <c r="L1492" s="32">
        <f>VLOOKUP($C1492,'Four Factors - Road'!$B:$O,11,FALSE)/100</f>
        <v>0.51500000000000001</v>
      </c>
      <c r="M1492" s="32">
        <f>VLOOKUP($C1492,'Four Factors - Road'!$B:$O,12,FALSE)</f>
        <v>0.316</v>
      </c>
      <c r="N1492" s="32">
        <f>VLOOKUP($C1492,'Four Factors - Road'!$B:$O,13,FALSE)/100</f>
        <v>0.124</v>
      </c>
      <c r="O1492" s="32">
        <f>VLOOKUP($C1492,'Four Factors - Road'!$B:$O,14,FALSE)/100</f>
        <v>0.23600000000000002</v>
      </c>
      <c r="P1492" s="21">
        <f>VLOOKUP($C1492,'Advanced - Road'!B:T,18,FALSE)</f>
        <v>99.85</v>
      </c>
      <c r="Q1492" s="21">
        <f>(P1492+'Advanced - Road'!$S$33)/2</f>
        <v>99.314904671115357</v>
      </c>
      <c r="R1492" s="32">
        <f t="shared" ref="R1492" si="14669">AVERAGE(H1492,L1493)</f>
        <v>0.51849999999999996</v>
      </c>
      <c r="S1492" s="32">
        <f t="shared" ref="S1492" si="14670">AVERAGE(I1492,M1493)</f>
        <v>0.28999999999999998</v>
      </c>
      <c r="T1492" s="32">
        <f t="shared" ref="T1492" si="14671">AVERAGE(J1492,N1493)</f>
        <v>0.14300000000000002</v>
      </c>
      <c r="U1492" s="32">
        <f t="shared" ref="U1492" si="14672">AVERAGE(K1492,O1493)</f>
        <v>0.22799999999999998</v>
      </c>
      <c r="V1492" s="21">
        <f>Q1492*Q1493/'Advanced - Home'!$S$33</f>
        <v>98.794232200481616</v>
      </c>
      <c r="W1492" s="21">
        <f t="shared" ref="W1492" si="14673">AVERAGE(V1492:V1493)</f>
        <v>98.79217279592298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1</v>
      </c>
      <c r="AA1492" s="23">
        <f t="shared" ref="AA1492" si="14675">Y1492+Y1493</f>
        <v>217</v>
      </c>
      <c r="AB1492" s="22">
        <f t="shared" ref="AB1492" si="14676">D1492-Z1492</f>
        <v>-1</v>
      </c>
      <c r="AC1492" s="22">
        <f t="shared" ref="AC1492" si="14677">AA1492-E1492</f>
        <v>217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0.52900000000000003</v>
      </c>
      <c r="I1493" s="32">
        <f>VLOOKUP($C1493,'Four Factors - Home'!$B:$O,8,FALSE)</f>
        <v>0.29299999999999998</v>
      </c>
      <c r="J1493" s="32">
        <f>VLOOKUP($C1493,'Four Factors - Home'!$B:$O,9,FALSE)/100</f>
        <v>0.154</v>
      </c>
      <c r="K1493" s="32">
        <f>VLOOKUP($C1493,'Four Factors - Home'!$B:$O,10,FALSE)/100</f>
        <v>0.20300000000000001</v>
      </c>
      <c r="L1493" s="32">
        <f>VLOOKUP($C1493,'Four Factors - Home'!$B:$O,11,FALSE)/100</f>
        <v>0.52700000000000002</v>
      </c>
      <c r="M1493" s="32">
        <f>VLOOKUP($C1493,'Four Factors - Home'!$B:$O,12,FALSE)</f>
        <v>0.29299999999999998</v>
      </c>
      <c r="N1493" s="32">
        <f>VLOOKUP($C1493,'Four Factors - Home'!$B:$O,13,FALSE)/100</f>
        <v>0.14300000000000002</v>
      </c>
      <c r="O1493" s="32">
        <f>VLOOKUP($C1493,'Four Factors - Home'!$B:$O,14,FALSE)/100</f>
        <v>0.22899999999999998</v>
      </c>
      <c r="P1493" s="21">
        <f>VLOOKUP($C1493,'Advanced - Home'!B:T,18,FALSE)</f>
        <v>97.74</v>
      </c>
      <c r="Q1493" s="21">
        <f>(P1493+'Advanced - Home'!$S$33)/2</f>
        <v>98.257845567206857</v>
      </c>
      <c r="R1493" s="32">
        <f t="shared" ref="R1493" si="14681">AVERAGE(H1493,L1492)</f>
        <v>0.52200000000000002</v>
      </c>
      <c r="S1493" s="32">
        <f t="shared" ref="S1493" si="14682">AVERAGE(I1493,M1492)</f>
        <v>0.30449999999999999</v>
      </c>
      <c r="T1493" s="32">
        <f t="shared" ref="T1493" si="14683">AVERAGE(J1493,N1492)</f>
        <v>0.13900000000000001</v>
      </c>
      <c r="U1493" s="32">
        <f t="shared" ref="U1493" si="14684">AVERAGE(K1493,O1492)</f>
        <v>0.21950000000000003</v>
      </c>
      <c r="V1493" s="21">
        <f>Q1493*Q1492/'Advanced - Road'!$S$33</f>
        <v>98.790113391364343</v>
      </c>
      <c r="W1493" s="21">
        <f t="shared" ref="W1493" si="14685">W1492</f>
        <v>98.79217279592298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109</v>
      </c>
      <c r="Z1493" s="23">
        <f t="shared" ref="Z1493" si="14686">-Z1492</f>
        <v>-1</v>
      </c>
      <c r="AA1493" s="23">
        <f t="shared" ref="AA1493" si="14687">AA1492</f>
        <v>217</v>
      </c>
      <c r="AB1493" s="22"/>
      <c r="AC1493" s="22"/>
      <c r="AD1493" s="22">
        <f t="shared" si="14137"/>
        <v>109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0.51</v>
      </c>
      <c r="I1494" s="31">
        <f>VLOOKUP($C1494,'Four Factors - Road'!$B:$O,8,FALSE)</f>
        <v>0.28699999999999998</v>
      </c>
      <c r="J1494" s="31">
        <f>VLOOKUP($C1494,'Four Factors - Road'!$B:$O,9,FALSE)/100</f>
        <v>0.14300000000000002</v>
      </c>
      <c r="K1494" s="31">
        <f>VLOOKUP($C1494,'Four Factors - Road'!$B:$O,10,FALSE)/100</f>
        <v>0.22699999999999998</v>
      </c>
      <c r="L1494" s="31">
        <f>VLOOKUP($C1494,'Four Factors - Road'!$B:$O,11,FALSE)/100</f>
        <v>0.51500000000000001</v>
      </c>
      <c r="M1494" s="31">
        <f>VLOOKUP($C1494,'Four Factors - Road'!$B:$O,12,FALSE)</f>
        <v>0.316</v>
      </c>
      <c r="N1494" s="31">
        <f>VLOOKUP($C1494,'Four Factors - Road'!$B:$O,13,FALSE)/100</f>
        <v>0.124</v>
      </c>
      <c r="O1494" s="31">
        <f>VLOOKUP($C1494,'Four Factors - Road'!$B:$O,14,FALSE)/100</f>
        <v>0.23600000000000002</v>
      </c>
      <c r="P1494" s="17">
        <f>VLOOKUP($C1494,'Advanced - Road'!B:T,18,FALSE)</f>
        <v>99.85</v>
      </c>
      <c r="Q1494" s="17">
        <f>(P1494+'Advanced - Road'!$S$33)/2</f>
        <v>99.314904671115357</v>
      </c>
      <c r="R1494" s="31">
        <f t="shared" ref="R1494" si="14689">AVERAGE(H1494,L1495)</f>
        <v>0.4995</v>
      </c>
      <c r="S1494" s="31">
        <f t="shared" ref="S1494" si="14690">AVERAGE(I1494,M1495)</f>
        <v>0.27</v>
      </c>
      <c r="T1494" s="31">
        <f t="shared" ref="T1494" si="14691">AVERAGE(J1494,N1495)</f>
        <v>0.14650000000000002</v>
      </c>
      <c r="U1494" s="31">
        <f t="shared" ref="U1494" si="14692">AVERAGE(K1494,O1495)</f>
        <v>0.22049999999999997</v>
      </c>
      <c r="V1494" s="17">
        <f>Q1494*Q1495/'Advanced - Home'!$S$33</f>
        <v>98.653467944678681</v>
      </c>
      <c r="W1494" s="17">
        <f t="shared" ref="W1494" si="14693">AVERAGE(V1494:V1495)</f>
        <v>98.651411474406217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104</v>
      </c>
      <c r="Z1494" s="19">
        <f t="shared" ref="Z1494" si="14694">Y1495-Y1494</f>
        <v>7</v>
      </c>
      <c r="AA1494" s="19">
        <f t="shared" ref="AA1494" si="14695">Y1494+Y1495</f>
        <v>215</v>
      </c>
      <c r="AB1494" s="4">
        <f t="shared" ref="AB1494" si="14696">D1494-Z1494</f>
        <v>-7</v>
      </c>
      <c r="AC1494" s="4">
        <f t="shared" ref="AC1494" si="14697">AA1494-E1494</f>
        <v>215</v>
      </c>
      <c r="AD1494" s="4">
        <f t="shared" si="14137"/>
        <v>104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0.53500000000000003</v>
      </c>
      <c r="I1495" s="31">
        <f>VLOOKUP($C1495,'Four Factors - Home'!$B:$O,8,FALSE)</f>
        <v>0.28199999999999997</v>
      </c>
      <c r="J1495" s="31">
        <f>VLOOKUP($C1495,'Four Factors - Home'!$B:$O,9,FALSE)/100</f>
        <v>0.13900000000000001</v>
      </c>
      <c r="K1495" s="31">
        <f>VLOOKUP($C1495,'Four Factors - Home'!$B:$O,10,FALSE)/100</f>
        <v>0.22500000000000001</v>
      </c>
      <c r="L1495" s="31">
        <f>VLOOKUP($C1495,'Four Factors - Home'!$B:$O,11,FALSE)/100</f>
        <v>0.48899999999999999</v>
      </c>
      <c r="M1495" s="31">
        <f>VLOOKUP($C1495,'Four Factors - Home'!$B:$O,12,FALSE)</f>
        <v>0.253</v>
      </c>
      <c r="N1495" s="31">
        <f>VLOOKUP($C1495,'Four Factors - Home'!$B:$O,13,FALSE)/100</f>
        <v>0.15</v>
      </c>
      <c r="O1495" s="31">
        <f>VLOOKUP($C1495,'Four Factors - Home'!$B:$O,14,FALSE)/100</f>
        <v>0.214</v>
      </c>
      <c r="P1495" s="17">
        <f>VLOOKUP($C1495,'Advanced - Home'!B:T,18,FALSE)</f>
        <v>97.46</v>
      </c>
      <c r="Q1495" s="17">
        <f>(P1495+'Advanced - Home'!$S$33)/2</f>
        <v>98.117845567206857</v>
      </c>
      <c r="R1495" s="31">
        <f t="shared" ref="R1495" si="14701">AVERAGE(H1495,L1494)</f>
        <v>0.52500000000000002</v>
      </c>
      <c r="S1495" s="31">
        <f t="shared" ref="S1495" si="14702">AVERAGE(I1495,M1494)</f>
        <v>0.29899999999999999</v>
      </c>
      <c r="T1495" s="31">
        <f t="shared" ref="T1495" si="14703">AVERAGE(J1495,N1494)</f>
        <v>0.13150000000000001</v>
      </c>
      <c r="U1495" s="31">
        <f t="shared" ref="U1495" si="14704">AVERAGE(K1495,O1494)</f>
        <v>0.23050000000000001</v>
      </c>
      <c r="V1495" s="17">
        <f>Q1495*Q1494/'Advanced - Road'!$S$33</f>
        <v>98.649355004133767</v>
      </c>
      <c r="W1495" s="17">
        <f t="shared" ref="W1495" si="14705">W1494</f>
        <v>98.651411474406217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-7</v>
      </c>
      <c r="AA1495" s="19">
        <f t="shared" ref="AA1495" si="14707">AA1494</f>
        <v>215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0.51</v>
      </c>
      <c r="I1496" s="32">
        <f>VLOOKUP($C1496,'Four Factors - Road'!$B:$O,8,FALSE)</f>
        <v>0.28699999999999998</v>
      </c>
      <c r="J1496" s="32">
        <f>VLOOKUP($C1496,'Four Factors - Road'!$B:$O,9,FALSE)/100</f>
        <v>0.14300000000000002</v>
      </c>
      <c r="K1496" s="32">
        <f>VLOOKUP($C1496,'Four Factors - Road'!$B:$O,10,FALSE)/100</f>
        <v>0.22699999999999998</v>
      </c>
      <c r="L1496" s="32">
        <f>VLOOKUP($C1496,'Four Factors - Road'!$B:$O,11,FALSE)/100</f>
        <v>0.51500000000000001</v>
      </c>
      <c r="M1496" s="32">
        <f>VLOOKUP($C1496,'Four Factors - Road'!$B:$O,12,FALSE)</f>
        <v>0.316</v>
      </c>
      <c r="N1496" s="32">
        <f>VLOOKUP($C1496,'Four Factors - Road'!$B:$O,13,FALSE)/100</f>
        <v>0.124</v>
      </c>
      <c r="O1496" s="32">
        <f>VLOOKUP($C1496,'Four Factors - Road'!$B:$O,14,FALSE)/100</f>
        <v>0.23600000000000002</v>
      </c>
      <c r="P1496" s="21">
        <f>VLOOKUP($C1496,'Advanced - Road'!B:T,18,FALSE)</f>
        <v>99.85</v>
      </c>
      <c r="Q1496" s="21">
        <f>(P1496+'Advanced - Road'!$S$33)/2</f>
        <v>99.314904671115357</v>
      </c>
      <c r="R1496" s="32">
        <f t="shared" ref="R1496" si="14709">AVERAGE(H1496,L1497)</f>
        <v>0.50649999999999995</v>
      </c>
      <c r="S1496" s="32">
        <f t="shared" ref="S1496" si="14710">AVERAGE(I1496,M1497)</f>
        <v>0.27800000000000002</v>
      </c>
      <c r="T1496" s="32">
        <f t="shared" ref="T1496" si="14711">AVERAGE(J1496,N1497)</f>
        <v>0.14250000000000002</v>
      </c>
      <c r="U1496" s="32">
        <f t="shared" ref="U1496" si="14712">AVERAGE(K1496,O1497)</f>
        <v>0.23299999999999998</v>
      </c>
      <c r="V1496" s="21">
        <f>Q1496*Q1497/'Advanced - Home'!$S$33</f>
        <v>98.673577124079117</v>
      </c>
      <c r="W1496" s="21">
        <f t="shared" ref="W1496" si="14713">AVERAGE(V1496:V1497)</f>
        <v>98.671520234622918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</v>
      </c>
      <c r="J1497" s="32">
        <f>VLOOKUP($C1497,'Four Factors - Home'!$B:$O,9,FALSE)/100</f>
        <v>0.129</v>
      </c>
      <c r="K1497" s="32">
        <f>VLOOKUP($C1497,'Four Factors - Home'!$B:$O,10,FALSE)/100</f>
        <v>0.26700000000000002</v>
      </c>
      <c r="L1497" s="32">
        <f>VLOOKUP($C1497,'Four Factors - Home'!$B:$O,11,FALSE)/100</f>
        <v>0.503</v>
      </c>
      <c r="M1497" s="32">
        <f>VLOOKUP($C1497,'Four Factors - Home'!$B:$O,12,FALSE)</f>
        <v>0.26900000000000002</v>
      </c>
      <c r="N1497" s="32">
        <f>VLOOKUP($C1497,'Four Factors - Home'!$B:$O,13,FALSE)/100</f>
        <v>0.14199999999999999</v>
      </c>
      <c r="O1497" s="32">
        <f>VLOOKUP($C1497,'Four Factors - Home'!$B:$O,14,FALSE)/100</f>
        <v>0.23899999999999999</v>
      </c>
      <c r="P1497" s="21">
        <f>VLOOKUP($C1497,'Advanced - Home'!B:T,18,FALSE)</f>
        <v>97.5</v>
      </c>
      <c r="Q1497" s="21">
        <f>(P1497+'Advanced - Home'!$S$33)/2</f>
        <v>98.137845567206853</v>
      </c>
      <c r="R1497" s="32">
        <f t="shared" ref="R1497" si="14721">AVERAGE(H1497,L1496)</f>
        <v>0.52049999999999996</v>
      </c>
      <c r="S1497" s="32">
        <f t="shared" ref="S1497" si="14722">AVERAGE(I1497,M1496)</f>
        <v>0.313</v>
      </c>
      <c r="T1497" s="32">
        <f t="shared" ref="T1497" si="14723">AVERAGE(J1497,N1496)</f>
        <v>0.1265</v>
      </c>
      <c r="U1497" s="32">
        <f t="shared" ref="U1497" si="14724">AVERAGE(K1497,O1496)</f>
        <v>0.2515</v>
      </c>
      <c r="V1497" s="21">
        <f>Q1497*Q1496/'Advanced - Road'!$S$33</f>
        <v>98.669463345166719</v>
      </c>
      <c r="W1497" s="21">
        <f t="shared" ref="W1497" si="14725">W1496</f>
        <v>98.671520234622918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0.51</v>
      </c>
      <c r="I1498" s="31">
        <f>VLOOKUP($C1498,'Four Factors - Road'!$B:$O,8,FALSE)</f>
        <v>0.28699999999999998</v>
      </c>
      <c r="J1498" s="31">
        <f>VLOOKUP($C1498,'Four Factors - Road'!$B:$O,9,FALSE)/100</f>
        <v>0.14300000000000002</v>
      </c>
      <c r="K1498" s="31">
        <f>VLOOKUP($C1498,'Four Factors - Road'!$B:$O,10,FALSE)/100</f>
        <v>0.22699999999999998</v>
      </c>
      <c r="L1498" s="31">
        <f>VLOOKUP($C1498,'Four Factors - Road'!$B:$O,11,FALSE)/100</f>
        <v>0.51500000000000001</v>
      </c>
      <c r="M1498" s="31">
        <f>VLOOKUP($C1498,'Four Factors - Road'!$B:$O,12,FALSE)</f>
        <v>0.316</v>
      </c>
      <c r="N1498" s="31">
        <f>VLOOKUP($C1498,'Four Factors - Road'!$B:$O,13,FALSE)/100</f>
        <v>0.124</v>
      </c>
      <c r="O1498" s="31">
        <f>VLOOKUP($C1498,'Four Factors - Road'!$B:$O,14,FALSE)/100</f>
        <v>0.23600000000000002</v>
      </c>
      <c r="P1498" s="17">
        <f>VLOOKUP($C1498,'Advanced - Road'!B:T,18,FALSE)</f>
        <v>99.85</v>
      </c>
      <c r="Q1498" s="17">
        <f>(P1498+'Advanced - Road'!$S$33)/2</f>
        <v>99.314904671115357</v>
      </c>
      <c r="R1498" s="31">
        <f t="shared" ref="R1498" si="14729">AVERAGE(H1498,L1499)</f>
        <v>0.49850000000000005</v>
      </c>
      <c r="S1498" s="31">
        <f t="shared" ref="S1498" si="14730">AVERAGE(I1498,M1499)</f>
        <v>0.26200000000000001</v>
      </c>
      <c r="T1498" s="31">
        <f t="shared" ref="T1498" si="14731">AVERAGE(J1498,N1499)</f>
        <v>0.13850000000000001</v>
      </c>
      <c r="U1498" s="31">
        <f t="shared" ref="U1498" si="14732">AVERAGE(K1498,O1499)</f>
        <v>0.2165</v>
      </c>
      <c r="V1498" s="17">
        <f>Q1498*Q1499/'Advanced - Home'!$S$33</f>
        <v>96.783314260439724</v>
      </c>
      <c r="W1498" s="17">
        <f t="shared" ref="W1498" si="14733">AVERAGE(V1498:V1499)</f>
        <v>96.781296774255068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103</v>
      </c>
      <c r="Z1498" s="19">
        <f t="shared" ref="Z1498" si="14734">Y1499-Y1498</f>
        <v>5</v>
      </c>
      <c r="AA1498" s="19">
        <f t="shared" ref="AA1498" si="14735">Y1498+Y1499</f>
        <v>211</v>
      </c>
      <c r="AB1498" s="4">
        <f t="shared" ref="AB1498" si="14736">D1498-Z1498</f>
        <v>-5</v>
      </c>
      <c r="AC1498" s="4">
        <f t="shared" ref="AC1498" si="14737">AA1498-E1498</f>
        <v>211</v>
      </c>
      <c r="AD1498" s="4">
        <f t="shared" si="14137"/>
        <v>103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0.52600000000000002</v>
      </c>
      <c r="I1499" s="31">
        <f>VLOOKUP($C1499,'Four Factors - Home'!$B:$O,8,FALSE)</f>
        <v>0.307</v>
      </c>
      <c r="J1499" s="31">
        <f>VLOOKUP($C1499,'Four Factors - Home'!$B:$O,9,FALSE)/100</f>
        <v>0.14499999999999999</v>
      </c>
      <c r="K1499" s="31">
        <f>VLOOKUP($C1499,'Four Factors - Home'!$B:$O,10,FALSE)/100</f>
        <v>0.217</v>
      </c>
      <c r="L1499" s="31">
        <f>VLOOKUP($C1499,'Four Factors - Home'!$B:$O,11,FALSE)/100</f>
        <v>0.48700000000000004</v>
      </c>
      <c r="M1499" s="31">
        <f>VLOOKUP($C1499,'Four Factors - Home'!$B:$O,12,FALSE)</f>
        <v>0.23699999999999999</v>
      </c>
      <c r="N1499" s="31">
        <f>VLOOKUP($C1499,'Four Factors - Home'!$B:$O,13,FALSE)/100</f>
        <v>0.13400000000000001</v>
      </c>
      <c r="O1499" s="31">
        <f>VLOOKUP($C1499,'Four Factors - Home'!$B:$O,14,FALSE)/100</f>
        <v>0.20600000000000002</v>
      </c>
      <c r="P1499" s="17">
        <f>VLOOKUP($C1499,'Advanced - Home'!B:T,18,FALSE)</f>
        <v>93.74</v>
      </c>
      <c r="Q1499" s="17">
        <f>(P1499+'Advanced - Home'!$S$33)/2</f>
        <v>96.257845567206857</v>
      </c>
      <c r="R1499" s="31">
        <f t="shared" ref="R1499" si="14741">AVERAGE(H1499,L1498)</f>
        <v>0.52049999999999996</v>
      </c>
      <c r="S1499" s="31">
        <f t="shared" ref="S1499" si="14742">AVERAGE(I1499,M1498)</f>
        <v>0.3115</v>
      </c>
      <c r="T1499" s="31">
        <f t="shared" ref="T1499" si="14743">AVERAGE(J1499,N1498)</f>
        <v>0.13450000000000001</v>
      </c>
      <c r="U1499" s="31">
        <f t="shared" ref="U1499" si="14744">AVERAGE(K1499,O1498)</f>
        <v>0.22650000000000001</v>
      </c>
      <c r="V1499" s="17">
        <f>Q1499*Q1498/'Advanced - Road'!$S$33</f>
        <v>96.779279288070413</v>
      </c>
      <c r="W1499" s="17">
        <f t="shared" ref="W1499" si="14745">W1498</f>
        <v>96.781296774255068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108</v>
      </c>
      <c r="Z1499" s="19">
        <f t="shared" ref="Z1499" si="14746">-Z1498</f>
        <v>-5</v>
      </c>
      <c r="AA1499" s="19">
        <f t="shared" ref="AA1499" si="14747">AA1498</f>
        <v>211</v>
      </c>
      <c r="AB1499" s="4"/>
      <c r="AC1499" s="4"/>
      <c r="AD1499" s="4">
        <f t="shared" si="14137"/>
        <v>108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0.51</v>
      </c>
      <c r="I1500" s="32">
        <f>VLOOKUP($C1500,'Four Factors - Road'!$B:$O,8,FALSE)</f>
        <v>0.28699999999999998</v>
      </c>
      <c r="J1500" s="32">
        <f>VLOOKUP($C1500,'Four Factors - Road'!$B:$O,9,FALSE)/100</f>
        <v>0.14300000000000002</v>
      </c>
      <c r="K1500" s="32">
        <f>VLOOKUP($C1500,'Four Factors - Road'!$B:$O,10,FALSE)/100</f>
        <v>0.22699999999999998</v>
      </c>
      <c r="L1500" s="32">
        <f>VLOOKUP($C1500,'Four Factors - Road'!$B:$O,11,FALSE)/100</f>
        <v>0.51500000000000001</v>
      </c>
      <c r="M1500" s="32">
        <f>VLOOKUP($C1500,'Four Factors - Road'!$B:$O,12,FALSE)</f>
        <v>0.316</v>
      </c>
      <c r="N1500" s="32">
        <f>VLOOKUP($C1500,'Four Factors - Road'!$B:$O,13,FALSE)/100</f>
        <v>0.124</v>
      </c>
      <c r="O1500" s="32">
        <f>VLOOKUP($C1500,'Four Factors - Road'!$B:$O,14,FALSE)/100</f>
        <v>0.23600000000000002</v>
      </c>
      <c r="P1500" s="21">
        <f>VLOOKUP($C1500,'Advanced - Road'!B:T,18,FALSE)</f>
        <v>99.85</v>
      </c>
      <c r="Q1500" s="21">
        <f>(P1500+'Advanced - Road'!$S$33)/2</f>
        <v>99.314904671115357</v>
      </c>
      <c r="R1500" s="32">
        <f t="shared" ref="R1500" si="14749">AVERAGE(H1500,L1501)</f>
        <v>0.51449999999999996</v>
      </c>
      <c r="S1500" s="32">
        <f t="shared" ref="S1500" si="14750">AVERAGE(I1500,M1501)</f>
        <v>0.28849999999999998</v>
      </c>
      <c r="T1500" s="32">
        <f t="shared" ref="T1500" si="14751">AVERAGE(J1500,N1501)</f>
        <v>0.15250000000000002</v>
      </c>
      <c r="U1500" s="32">
        <f t="shared" ref="U1500" si="14752">AVERAGE(K1500,O1501)</f>
        <v>0.24099999999999999</v>
      </c>
      <c r="V1500" s="21">
        <f>Q1500*Q1501/'Advanced - Home'!$S$33</f>
        <v>99.573462902247869</v>
      </c>
      <c r="W1500" s="21">
        <f t="shared" ref="W1500" si="14753">AVERAGE(V1500:V1501)</f>
        <v>99.571387254319319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108</v>
      </c>
      <c r="Z1500" s="23">
        <f t="shared" ref="Z1500" si="14754">Y1501-Y1500</f>
        <v>4</v>
      </c>
      <c r="AA1500" s="23">
        <f t="shared" ref="AA1500" si="14755">Y1500+Y1501</f>
        <v>220</v>
      </c>
      <c r="AB1500" s="22">
        <f t="shared" ref="AB1500" si="14756">D1500-Z1500</f>
        <v>-4</v>
      </c>
      <c r="AC1500" s="22">
        <f t="shared" ref="AC1500" si="14757">AA1500-E1500</f>
        <v>220</v>
      </c>
      <c r="AD1500" s="22">
        <f t="shared" si="14137"/>
        <v>108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0.25900000000000001</v>
      </c>
      <c r="J1501" s="32">
        <f>VLOOKUP($C1501,'Four Factors - Home'!$B:$O,9,FALSE)/100</f>
        <v>0.14699999999999999</v>
      </c>
      <c r="K1501" s="32">
        <f>VLOOKUP($C1501,'Four Factors - Home'!$B:$O,10,FALSE)/100</f>
        <v>0.25</v>
      </c>
      <c r="L1501" s="32">
        <f>VLOOKUP($C1501,'Four Factors - Home'!$B:$O,11,FALSE)/100</f>
        <v>0.51900000000000002</v>
      </c>
      <c r="M1501" s="32">
        <f>VLOOKUP($C1501,'Four Factors - Home'!$B:$O,12,FALSE)</f>
        <v>0.28999999999999998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0.255</v>
      </c>
      <c r="P1501" s="21">
        <f>VLOOKUP($C1501,'Advanced - Home'!B:T,18,FALSE)</f>
        <v>99.29</v>
      </c>
      <c r="Q1501" s="21">
        <f>(P1501+'Advanced - Home'!$S$33)/2</f>
        <v>99.032845567206863</v>
      </c>
      <c r="R1501" s="32">
        <f t="shared" ref="R1501" si="14761">AVERAGE(H1501,L1500)</f>
        <v>0.52750000000000008</v>
      </c>
      <c r="S1501" s="32">
        <f t="shared" ref="S1501" si="14762">AVERAGE(I1501,M1500)</f>
        <v>0.28749999999999998</v>
      </c>
      <c r="T1501" s="32">
        <f t="shared" ref="T1501" si="14763">AVERAGE(J1501,N1500)</f>
        <v>0.13550000000000001</v>
      </c>
      <c r="U1501" s="32">
        <f t="shared" ref="U1501" si="14764">AVERAGE(K1501,O1500)</f>
        <v>0.24299999999999999</v>
      </c>
      <c r="V1501" s="21">
        <f>Q1501*Q1500/'Advanced - Road'!$S$33</f>
        <v>99.569311606390755</v>
      </c>
      <c r="W1501" s="21">
        <f t="shared" ref="W1501" si="14765">W1500</f>
        <v>99.571387254319319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-4</v>
      </c>
      <c r="AA1501" s="23">
        <f t="shared" ref="AA1501" si="14767">AA1500</f>
        <v>220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0.498</v>
      </c>
      <c r="I1502" s="31">
        <f>VLOOKUP($C1502,'Four Factors - Road'!$B:$O,8,FALSE)</f>
        <v>0.28399999999999997</v>
      </c>
      <c r="J1502" s="31">
        <f>VLOOKUP($C1502,'Four Factors - Road'!$B:$O,9,FALSE)/100</f>
        <v>0.14199999999999999</v>
      </c>
      <c r="K1502" s="31">
        <f>VLOOKUP($C1502,'Four Factors - Road'!$B:$O,10,FALSE)/100</f>
        <v>0.221</v>
      </c>
      <c r="L1502" s="31">
        <f>VLOOKUP($C1502,'Four Factors - Road'!$B:$O,11,FALSE)/100</f>
        <v>0.53100000000000003</v>
      </c>
      <c r="M1502" s="31">
        <f>VLOOKUP($C1502,'Four Factors - Road'!$B:$O,12,FALSE)</f>
        <v>0.29399999999999998</v>
      </c>
      <c r="N1502" s="31">
        <f>VLOOKUP($C1502,'Four Factors - Road'!$B:$O,13,FALSE)/100</f>
        <v>0.151</v>
      </c>
      <c r="O1502" s="31">
        <f>VLOOKUP($C1502,'Four Factors - Road'!$B:$O,14,FALSE)/100</f>
        <v>0.24399999999999999</v>
      </c>
      <c r="P1502" s="17">
        <f>VLOOKUP($C1502,'Advanced - Road'!B:T,18,FALSE)</f>
        <v>96.17</v>
      </c>
      <c r="Q1502" s="17">
        <f>(P1502+'Advanced - Road'!$S$33)/2</f>
        <v>97.474904671115354</v>
      </c>
      <c r="R1502" s="31">
        <f t="shared" ref="R1502" si="14769">AVERAGE(H1502,L1503)</f>
        <v>0.51049999999999995</v>
      </c>
      <c r="S1502" s="31">
        <f t="shared" ref="S1502" si="14770">AVERAGE(I1502,M1503)</f>
        <v>0.2535</v>
      </c>
      <c r="T1502" s="31">
        <f t="shared" ref="T1502" si="14771">AVERAGE(J1502,N1503)</f>
        <v>0.151</v>
      </c>
      <c r="U1502" s="31">
        <f t="shared" ref="U1502" si="14772">AVERAGE(K1502,O1503)</f>
        <v>0.23449999999999999</v>
      </c>
      <c r="V1502" s="17">
        <f>Q1502*Q1503/'Advanced - Home'!$S$33</f>
        <v>97.699067685596347</v>
      </c>
      <c r="W1502" s="17">
        <f t="shared" ref="W1502" si="14773">AVERAGE(V1502:V1503)</f>
        <v>97.697031110172006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4</v>
      </c>
      <c r="AA1502" s="19">
        <f t="shared" ref="AA1502" si="14776">Y1502+Y1503</f>
        <v>212</v>
      </c>
      <c r="AB1502" s="4">
        <f t="shared" ref="AB1502" si="14777">D1502-Z1502</f>
        <v>-4</v>
      </c>
      <c r="AC1502" s="4">
        <f t="shared" ref="AC1502" si="14778">AA1502-E1502</f>
        <v>212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0.51200000000000001</v>
      </c>
      <c r="I1503" s="31">
        <f>VLOOKUP($C1503,'Four Factors - Home'!$B:$O,8,FALSE)</f>
        <v>0.30199999999999999</v>
      </c>
      <c r="J1503" s="31">
        <f>VLOOKUP($C1503,'Four Factors - Home'!$B:$O,9,FALSE)/100</f>
        <v>0.152</v>
      </c>
      <c r="K1503" s="31">
        <f>VLOOKUP($C1503,'Four Factors - Home'!$B:$O,10,FALSE)/100</f>
        <v>0.247</v>
      </c>
      <c r="L1503" s="31">
        <f>VLOOKUP($C1503,'Four Factors - Home'!$B:$O,11,FALSE)/100</f>
        <v>0.52300000000000002</v>
      </c>
      <c r="M1503" s="31">
        <f>VLOOKUP($C1503,'Four Factors - Home'!$B:$O,12,FALSE)</f>
        <v>0.223</v>
      </c>
      <c r="N1503" s="31">
        <f>VLOOKUP($C1503,'Four Factors - Home'!$B:$O,13,FALSE)/100</f>
        <v>0.16</v>
      </c>
      <c r="O1503" s="31">
        <f>VLOOKUP($C1503,'Four Factors - Home'!$B:$O,14,FALSE)/100</f>
        <v>0.248</v>
      </c>
      <c r="P1503" s="17">
        <f>VLOOKUP($C1503,'Advanced - Home'!B:T,18,FALSE)</f>
        <v>99.23</v>
      </c>
      <c r="Q1503" s="17">
        <f>(P1503+'Advanced - Home'!$S$33)/2</f>
        <v>99.002845567206862</v>
      </c>
      <c r="R1503" s="31">
        <f t="shared" ref="R1503" si="14783">AVERAGE(H1503,L1502)</f>
        <v>0.52150000000000007</v>
      </c>
      <c r="S1503" s="31">
        <f t="shared" ref="S1503" si="14784">AVERAGE(I1503,M1502)</f>
        <v>0.29799999999999999</v>
      </c>
      <c r="T1503" s="31">
        <f t="shared" ref="T1503" si="14785">AVERAGE(J1503,N1502)</f>
        <v>0.1515</v>
      </c>
      <c r="U1503" s="31">
        <f t="shared" ref="U1503" si="14786">AVERAGE(K1503,O1502)</f>
        <v>0.2455</v>
      </c>
      <c r="V1503" s="17">
        <f>Q1503*Q1502/'Advanced - Road'!$S$33</f>
        <v>97.694994534747664</v>
      </c>
      <c r="W1503" s="17">
        <f t="shared" ref="W1503" si="14787">W1502</f>
        <v>97.697031110172006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108</v>
      </c>
      <c r="Z1503" s="19">
        <f t="shared" ref="Z1503" si="14788">-Z1502</f>
        <v>-4</v>
      </c>
      <c r="AA1503" s="19">
        <f t="shared" ref="AA1503" si="14789">AA1502</f>
        <v>212</v>
      </c>
      <c r="AB1503" s="4"/>
      <c r="AC1503" s="4"/>
      <c r="AD1503" s="4">
        <f t="shared" si="14779"/>
        <v>108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0.498</v>
      </c>
      <c r="I1504" s="32">
        <f>VLOOKUP($C1504,'Four Factors - Road'!$B:$O,8,FALSE)</f>
        <v>0.28399999999999997</v>
      </c>
      <c r="J1504" s="32">
        <f>VLOOKUP($C1504,'Four Factors - Road'!$B:$O,9,FALSE)/100</f>
        <v>0.14199999999999999</v>
      </c>
      <c r="K1504" s="32">
        <f>VLOOKUP($C1504,'Four Factors - Road'!$B:$O,10,FALSE)/100</f>
        <v>0.221</v>
      </c>
      <c r="L1504" s="32">
        <f>VLOOKUP($C1504,'Four Factors - Road'!$B:$O,11,FALSE)/100</f>
        <v>0.53100000000000003</v>
      </c>
      <c r="M1504" s="32">
        <f>VLOOKUP($C1504,'Four Factors - Road'!$B:$O,12,FALSE)</f>
        <v>0.29399999999999998</v>
      </c>
      <c r="N1504" s="32">
        <f>VLOOKUP($C1504,'Four Factors - Road'!$B:$O,13,FALSE)/100</f>
        <v>0.151</v>
      </c>
      <c r="O1504" s="32">
        <f>VLOOKUP($C1504,'Four Factors - Road'!$B:$O,14,FALSE)/100</f>
        <v>0.24399999999999999</v>
      </c>
      <c r="P1504" s="21">
        <f>VLOOKUP($C1504,'Advanced - Road'!B:T,18,FALSE)</f>
        <v>96.17</v>
      </c>
      <c r="Q1504" s="21">
        <f>(P1504+'Advanced - Road'!$S$33)/2</f>
        <v>97.474904671115354</v>
      </c>
      <c r="R1504" s="32">
        <f t="shared" ref="R1504" si="14791">AVERAGE(H1504,L1505)</f>
        <v>0.503</v>
      </c>
      <c r="S1504" s="32">
        <f t="shared" ref="S1504" si="14792">AVERAGE(I1504,M1505)</f>
        <v>0.28049999999999997</v>
      </c>
      <c r="T1504" s="32">
        <f t="shared" ref="T1504" si="14793">AVERAGE(J1504,N1505)</f>
        <v>0.13450000000000001</v>
      </c>
      <c r="U1504" s="32">
        <f t="shared" ref="U1504" si="14794">AVERAGE(K1504,O1505)</f>
        <v>0.23199999999999998</v>
      </c>
      <c r="V1504" s="21">
        <f>Q1504*Q1505/'Advanced - Home'!$S$33</f>
        <v>99.495099932639974</v>
      </c>
      <c r="W1504" s="21">
        <f t="shared" ref="W1504" si="14795">AVERAGE(V1504:V1505)</f>
        <v>99.493025918218279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0.499</v>
      </c>
      <c r="I1505" s="32">
        <f>VLOOKUP($C1505,'Four Factors - Home'!$B:$O,8,FALSE)</f>
        <v>0.28399999999999997</v>
      </c>
      <c r="J1505" s="32">
        <f>VLOOKUP($C1505,'Four Factors - Home'!$B:$O,9,FALSE)/100</f>
        <v>0.16600000000000001</v>
      </c>
      <c r="K1505" s="32">
        <f>VLOOKUP($C1505,'Four Factors - Home'!$B:$O,10,FALSE)/100</f>
        <v>0.20399999999999999</v>
      </c>
      <c r="L1505" s="32">
        <f>VLOOKUP($C1505,'Four Factors - Home'!$B:$O,11,FALSE)/100</f>
        <v>0.50800000000000001</v>
      </c>
      <c r="M1505" s="32">
        <f>VLOOKUP($C1505,'Four Factors - Home'!$B:$O,12,FALSE)</f>
        <v>0.27700000000000002</v>
      </c>
      <c r="N1505" s="32">
        <f>VLOOKUP($C1505,'Four Factors - Home'!$B:$O,13,FALSE)/100</f>
        <v>0.127</v>
      </c>
      <c r="O1505" s="32">
        <f>VLOOKUP($C1505,'Four Factors - Home'!$B:$O,14,FALSE)/100</f>
        <v>0.24299999999999999</v>
      </c>
      <c r="P1505" s="21">
        <f>VLOOKUP($C1505,'Advanced - Home'!B:T,18,FALSE)</f>
        <v>102.87</v>
      </c>
      <c r="Q1505" s="21">
        <f>(P1505+'Advanced - Home'!$S$33)/2</f>
        <v>100.82284556720685</v>
      </c>
      <c r="R1505" s="32">
        <f t="shared" ref="R1505" si="14803">AVERAGE(H1505,L1504)</f>
        <v>0.51500000000000001</v>
      </c>
      <c r="S1505" s="32">
        <f t="shared" ref="S1505" si="14804">AVERAGE(I1505,M1504)</f>
        <v>0.28899999999999998</v>
      </c>
      <c r="T1505" s="32">
        <f t="shared" ref="T1505" si="14805">AVERAGE(J1505,N1504)</f>
        <v>0.1585</v>
      </c>
      <c r="U1505" s="32">
        <f t="shared" ref="U1505" si="14806">AVERAGE(K1505,O1504)</f>
        <v>0.22399999999999998</v>
      </c>
      <c r="V1505" s="21">
        <f>Q1505*Q1504/'Advanced - Road'!$S$33</f>
        <v>99.490951903796599</v>
      </c>
      <c r="W1505" s="21">
        <f t="shared" ref="W1505" si="14807">W1504</f>
        <v>99.493025918218279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0.498</v>
      </c>
      <c r="I1506" s="31">
        <f>VLOOKUP($C1506,'Four Factors - Road'!$B:$O,8,FALSE)</f>
        <v>0.28399999999999997</v>
      </c>
      <c r="J1506" s="31">
        <f>VLOOKUP($C1506,'Four Factors - Road'!$B:$O,9,FALSE)/100</f>
        <v>0.14199999999999999</v>
      </c>
      <c r="K1506" s="31">
        <f>VLOOKUP($C1506,'Four Factors - Road'!$B:$O,10,FALSE)/100</f>
        <v>0.221</v>
      </c>
      <c r="L1506" s="31">
        <f>VLOOKUP($C1506,'Four Factors - Road'!$B:$O,11,FALSE)/100</f>
        <v>0.53100000000000003</v>
      </c>
      <c r="M1506" s="31">
        <f>VLOOKUP($C1506,'Four Factors - Road'!$B:$O,12,FALSE)</f>
        <v>0.29399999999999998</v>
      </c>
      <c r="N1506" s="31">
        <f>VLOOKUP($C1506,'Four Factors - Road'!$B:$O,13,FALSE)/100</f>
        <v>0.151</v>
      </c>
      <c r="O1506" s="31">
        <f>VLOOKUP($C1506,'Four Factors - Road'!$B:$O,14,FALSE)/100</f>
        <v>0.24399999999999999</v>
      </c>
      <c r="P1506" s="17">
        <f>VLOOKUP($C1506,'Advanced - Road'!B:T,18,FALSE)</f>
        <v>96.17</v>
      </c>
      <c r="Q1506" s="17">
        <f>(P1506+'Advanced - Road'!$S$33)/2</f>
        <v>97.474904671115354</v>
      </c>
      <c r="R1506" s="31">
        <f t="shared" ref="R1506" si="14811">AVERAGE(H1506,L1507)</f>
        <v>0.4985</v>
      </c>
      <c r="S1506" s="31">
        <f t="shared" ref="S1506" si="14812">AVERAGE(I1506,M1507)</f>
        <v>0.27049999999999996</v>
      </c>
      <c r="T1506" s="31">
        <f t="shared" ref="T1506" si="14813">AVERAGE(J1506,N1507)</f>
        <v>0.13949999999999999</v>
      </c>
      <c r="U1506" s="31">
        <f t="shared" ref="U1506" si="14814">AVERAGE(K1506,O1507)</f>
        <v>0.23699999999999999</v>
      </c>
      <c r="V1506" s="17">
        <f>Q1506*Q1507/'Advanced - Home'!$S$33</f>
        <v>97.91617048468953</v>
      </c>
      <c r="W1506" s="17">
        <f t="shared" ref="W1506" si="14815">AVERAGE(V1506:V1507)</f>
        <v>97.914129383672105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0.53100000000000003</v>
      </c>
      <c r="I1507" s="31">
        <f>VLOOKUP($C1507,'Four Factors - Home'!$B:$O,8,FALSE)</f>
        <v>0.26100000000000001</v>
      </c>
      <c r="J1507" s="31">
        <f>VLOOKUP($C1507,'Four Factors - Home'!$B:$O,9,FALSE)/100</f>
        <v>0.14000000000000001</v>
      </c>
      <c r="K1507" s="31">
        <f>VLOOKUP($C1507,'Four Factors - Home'!$B:$O,10,FALSE)/100</f>
        <v>0.22899999999999998</v>
      </c>
      <c r="L1507" s="31">
        <f>VLOOKUP($C1507,'Four Factors - Home'!$B:$O,11,FALSE)/100</f>
        <v>0.499</v>
      </c>
      <c r="M1507" s="31">
        <f>VLOOKUP($C1507,'Four Factors - Home'!$B:$O,12,FALSE)</f>
        <v>0.25700000000000001</v>
      </c>
      <c r="N1507" s="31">
        <f>VLOOKUP($C1507,'Four Factors - Home'!$B:$O,13,FALSE)/100</f>
        <v>0.13699999999999998</v>
      </c>
      <c r="O1507" s="31">
        <f>VLOOKUP($C1507,'Four Factors - Home'!$B:$O,14,FALSE)/100</f>
        <v>0.253</v>
      </c>
      <c r="P1507" s="17">
        <f>VLOOKUP($C1507,'Advanced - Home'!B:T,18,FALSE)</f>
        <v>99.67</v>
      </c>
      <c r="Q1507" s="17">
        <f>(P1507+'Advanced - Home'!$S$33)/2</f>
        <v>99.222845567206861</v>
      </c>
      <c r="R1507" s="31">
        <f t="shared" ref="R1507" si="14823">AVERAGE(H1507,L1506)</f>
        <v>0.53100000000000003</v>
      </c>
      <c r="S1507" s="31">
        <f t="shared" ref="S1507" si="14824">AVERAGE(I1507,M1506)</f>
        <v>0.27749999999999997</v>
      </c>
      <c r="T1507" s="31">
        <f t="shared" ref="T1507" si="14825">AVERAGE(J1507,N1506)</f>
        <v>0.14550000000000002</v>
      </c>
      <c r="U1507" s="31">
        <f t="shared" ref="U1507" si="14826">AVERAGE(K1507,O1506)</f>
        <v>0.23649999999999999</v>
      </c>
      <c r="V1507" s="17">
        <f>Q1507*Q1506/'Advanced - Road'!$S$33</f>
        <v>97.912088282654679</v>
      </c>
      <c r="W1507" s="17">
        <f t="shared" ref="W1507" si="14827">W1506</f>
        <v>97.914129383672105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0.498</v>
      </c>
      <c r="I1508" s="32">
        <f>VLOOKUP($C1508,'Four Factors - Road'!$B:$O,8,FALSE)</f>
        <v>0.28399999999999997</v>
      </c>
      <c r="J1508" s="32">
        <f>VLOOKUP($C1508,'Four Factors - Road'!$B:$O,9,FALSE)/100</f>
        <v>0.14199999999999999</v>
      </c>
      <c r="K1508" s="32">
        <f>VLOOKUP($C1508,'Four Factors - Road'!$B:$O,10,FALSE)/100</f>
        <v>0.221</v>
      </c>
      <c r="L1508" s="32">
        <f>VLOOKUP($C1508,'Four Factors - Road'!$B:$O,11,FALSE)/100</f>
        <v>0.53100000000000003</v>
      </c>
      <c r="M1508" s="32">
        <f>VLOOKUP($C1508,'Four Factors - Road'!$B:$O,12,FALSE)</f>
        <v>0.29399999999999998</v>
      </c>
      <c r="N1508" s="32">
        <f>VLOOKUP($C1508,'Four Factors - Road'!$B:$O,13,FALSE)/100</f>
        <v>0.151</v>
      </c>
      <c r="O1508" s="32">
        <f>VLOOKUP($C1508,'Four Factors - Road'!$B:$O,14,FALSE)/100</f>
        <v>0.24399999999999999</v>
      </c>
      <c r="P1508" s="21">
        <f>VLOOKUP($C1508,'Advanced - Road'!B:T,18,FALSE)</f>
        <v>96.17</v>
      </c>
      <c r="Q1508" s="21">
        <f>(P1508+'Advanced - Road'!$S$33)/2</f>
        <v>97.474904671115354</v>
      </c>
      <c r="R1508" s="32">
        <f t="shared" ref="R1508" si="14831">AVERAGE(H1508,L1509)</f>
        <v>0.501</v>
      </c>
      <c r="S1508" s="32">
        <f t="shared" ref="S1508" si="14832">AVERAGE(I1508,M1509)</f>
        <v>0.24099999999999999</v>
      </c>
      <c r="T1508" s="32">
        <f t="shared" ref="T1508" si="14833">AVERAGE(J1508,N1509)</f>
        <v>0.13650000000000001</v>
      </c>
      <c r="U1508" s="32">
        <f t="shared" ref="U1508" si="14834">AVERAGE(K1508,O1509)</f>
        <v>0.20950000000000002</v>
      </c>
      <c r="V1508" s="21">
        <f>Q1508*Q1509/'Advanced - Home'!$S$33</f>
        <v>97.235257160260886</v>
      </c>
      <c r="W1508" s="21">
        <f t="shared" ref="W1508" si="14835">AVERAGE(V1508:V1509)</f>
        <v>97.233230253149046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5</v>
      </c>
      <c r="AA1508" s="23">
        <f t="shared" ref="AA1508" si="14837">Y1508+Y1509</f>
        <v>211</v>
      </c>
      <c r="AB1508" s="22">
        <f t="shared" ref="AB1508" si="14838">D1508-Z1508</f>
        <v>-5</v>
      </c>
      <c r="AC1508" s="22">
        <f t="shared" ref="AC1508" si="14839">AA1508-E1508</f>
        <v>211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0.504</v>
      </c>
      <c r="I1509" s="32">
        <f>VLOOKUP($C1509,'Four Factors - Home'!$B:$O,8,FALSE)</f>
        <v>0.29599999999999999</v>
      </c>
      <c r="J1509" s="32">
        <f>VLOOKUP($C1509,'Four Factors - Home'!$B:$O,9,FALSE)/100</f>
        <v>0.114</v>
      </c>
      <c r="K1509" s="32">
        <f>VLOOKUP($C1509,'Four Factors - Home'!$B:$O,10,FALSE)/100</f>
        <v>0.20499999999999999</v>
      </c>
      <c r="L1509" s="32">
        <f>VLOOKUP($C1509,'Four Factors - Home'!$B:$O,11,FALSE)/100</f>
        <v>0.504</v>
      </c>
      <c r="M1509" s="32">
        <f>VLOOKUP($C1509,'Four Factors - Home'!$B:$O,12,FALSE)</f>
        <v>0.19800000000000001</v>
      </c>
      <c r="N1509" s="32">
        <f>VLOOKUP($C1509,'Four Factors - Home'!$B:$O,13,FALSE)/100</f>
        <v>0.13100000000000001</v>
      </c>
      <c r="O1509" s="32">
        <f>VLOOKUP($C1509,'Four Factors - Home'!$B:$O,14,FALSE)/100</f>
        <v>0.19800000000000001</v>
      </c>
      <c r="P1509" s="21">
        <f>VLOOKUP($C1509,'Advanced - Home'!B:T,18,FALSE)</f>
        <v>98.29</v>
      </c>
      <c r="Q1509" s="21">
        <f>(P1509+'Advanced - Home'!$S$33)/2</f>
        <v>98.532845567206863</v>
      </c>
      <c r="R1509" s="32">
        <f t="shared" ref="R1509" si="14843">AVERAGE(H1509,L1508)</f>
        <v>0.51750000000000007</v>
      </c>
      <c r="S1509" s="32">
        <f t="shared" ref="S1509" si="14844">AVERAGE(I1509,M1508)</f>
        <v>0.29499999999999998</v>
      </c>
      <c r="T1509" s="32">
        <f t="shared" ref="T1509" si="14845">AVERAGE(J1509,N1508)</f>
        <v>0.13250000000000001</v>
      </c>
      <c r="U1509" s="32">
        <f t="shared" ref="U1509" si="14846">AVERAGE(K1509,O1508)</f>
        <v>0.22449999999999998</v>
      </c>
      <c r="V1509" s="21">
        <f>Q1509*Q1508/'Advanced - Road'!$S$33</f>
        <v>97.231203346037205</v>
      </c>
      <c r="W1509" s="21">
        <f t="shared" ref="W1509" si="14847">W1508</f>
        <v>97.233230253149046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108</v>
      </c>
      <c r="Z1509" s="23">
        <f t="shared" ref="Z1509" si="14848">-Z1508</f>
        <v>-5</v>
      </c>
      <c r="AA1509" s="23">
        <f t="shared" ref="AA1509" si="14849">AA1508</f>
        <v>211</v>
      </c>
      <c r="AB1509" s="22"/>
      <c r="AC1509" s="22"/>
      <c r="AD1509" s="22">
        <f t="shared" si="14779"/>
        <v>108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0.498</v>
      </c>
      <c r="I1510" s="31">
        <f>VLOOKUP($C1510,'Four Factors - Road'!$B:$O,8,FALSE)</f>
        <v>0.28399999999999997</v>
      </c>
      <c r="J1510" s="31">
        <f>VLOOKUP($C1510,'Four Factors - Road'!$B:$O,9,FALSE)/100</f>
        <v>0.14199999999999999</v>
      </c>
      <c r="K1510" s="31">
        <f>VLOOKUP($C1510,'Four Factors - Road'!$B:$O,10,FALSE)/100</f>
        <v>0.221</v>
      </c>
      <c r="L1510" s="31">
        <f>VLOOKUP($C1510,'Four Factors - Road'!$B:$O,11,FALSE)/100</f>
        <v>0.53100000000000003</v>
      </c>
      <c r="M1510" s="31">
        <f>VLOOKUP($C1510,'Four Factors - Road'!$B:$O,12,FALSE)</f>
        <v>0.29399999999999998</v>
      </c>
      <c r="N1510" s="31">
        <f>VLOOKUP($C1510,'Four Factors - Road'!$B:$O,13,FALSE)/100</f>
        <v>0.151</v>
      </c>
      <c r="O1510" s="31">
        <f>VLOOKUP($C1510,'Four Factors - Road'!$B:$O,14,FALSE)/100</f>
        <v>0.24399999999999999</v>
      </c>
      <c r="P1510" s="17">
        <f>VLOOKUP($C1510,'Advanced - Road'!B:T,18,FALSE)</f>
        <v>96.17</v>
      </c>
      <c r="Q1510" s="17">
        <f>(P1510+'Advanced - Road'!$S$33)/2</f>
        <v>97.474904671115354</v>
      </c>
      <c r="R1510" s="31">
        <f t="shared" ref="R1510" si="14851">AVERAGE(H1510,L1511)</f>
        <v>0.50600000000000001</v>
      </c>
      <c r="S1510" s="31">
        <f t="shared" ref="S1510" si="14852">AVERAGE(I1510,M1511)</f>
        <v>0.2555</v>
      </c>
      <c r="T1510" s="31">
        <f t="shared" ref="T1510" si="14853">AVERAGE(J1510,N1511)</f>
        <v>0.14000000000000001</v>
      </c>
      <c r="U1510" s="31">
        <f t="shared" ref="U1510" si="14854">AVERAGE(K1510,O1511)</f>
        <v>0.21600000000000003</v>
      </c>
      <c r="V1510" s="17">
        <f>Q1510*Q1511/'Advanced - Home'!$S$33</f>
        <v>96.8306564892236</v>
      </c>
      <c r="W1510" s="17">
        <f t="shared" ref="W1510" si="14855">AVERAGE(V1510:V1511)</f>
        <v>96.828638016171595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</v>
      </c>
      <c r="I1511" s="31">
        <f>VLOOKUP($C1511,'Four Factors - Home'!$B:$O,8,FALSE)</f>
        <v>0.27500000000000002</v>
      </c>
      <c r="J1511" s="31">
        <f>VLOOKUP($C1511,'Four Factors - Home'!$B:$O,9,FALSE)/100</f>
        <v>0.13100000000000001</v>
      </c>
      <c r="K1511" s="31">
        <f>VLOOKUP($C1511,'Four Factors - Home'!$B:$O,10,FALSE)/100</f>
        <v>0.28999999999999998</v>
      </c>
      <c r="L1511" s="31">
        <f>VLOOKUP($C1511,'Four Factors - Home'!$B:$O,11,FALSE)/100</f>
        <v>0.51400000000000001</v>
      </c>
      <c r="M1511" s="31">
        <f>VLOOKUP($C1511,'Four Factors - Home'!$B:$O,12,FALSE)</f>
        <v>0.22700000000000001</v>
      </c>
      <c r="N1511" s="31">
        <f>VLOOKUP($C1511,'Four Factors - Home'!$B:$O,13,FALSE)/100</f>
        <v>0.13800000000000001</v>
      </c>
      <c r="O1511" s="31">
        <f>VLOOKUP($C1511,'Four Factors - Home'!$B:$O,14,FALSE)/100</f>
        <v>0.21100000000000002</v>
      </c>
      <c r="P1511" s="17">
        <f>VLOOKUP($C1511,'Advanced - Home'!B:T,18,FALSE)</f>
        <v>97.47</v>
      </c>
      <c r="Q1511" s="17">
        <f>(P1511+'Advanced - Home'!$S$33)/2</f>
        <v>98.122845567206866</v>
      </c>
      <c r="R1511" s="31">
        <f t="shared" ref="R1511" si="14863">AVERAGE(H1511,L1510)</f>
        <v>0.50049999999999994</v>
      </c>
      <c r="S1511" s="31">
        <f t="shared" ref="S1511" si="14864">AVERAGE(I1511,M1510)</f>
        <v>0.28449999999999998</v>
      </c>
      <c r="T1511" s="31">
        <f t="shared" ref="T1511" si="14865">AVERAGE(J1511,N1510)</f>
        <v>0.14100000000000001</v>
      </c>
      <c r="U1511" s="31">
        <f t="shared" ref="U1511" si="14866">AVERAGE(K1511,O1510)</f>
        <v>0.26700000000000002</v>
      </c>
      <c r="V1511" s="17">
        <f>Q1511*Q1510/'Advanced - Road'!$S$33</f>
        <v>96.826619543119605</v>
      </c>
      <c r="W1511" s="17">
        <f t="shared" ref="W1511" si="14867">W1510</f>
        <v>96.828638016171595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0.498</v>
      </c>
      <c r="I1512" s="32">
        <f>VLOOKUP($C1512,'Four Factors - Road'!$B:$O,8,FALSE)</f>
        <v>0.28399999999999997</v>
      </c>
      <c r="J1512" s="32">
        <f>VLOOKUP($C1512,'Four Factors - Road'!$B:$O,9,FALSE)/100</f>
        <v>0.14199999999999999</v>
      </c>
      <c r="K1512" s="32">
        <f>VLOOKUP($C1512,'Four Factors - Road'!$B:$O,10,FALSE)/100</f>
        <v>0.221</v>
      </c>
      <c r="L1512" s="32">
        <f>VLOOKUP($C1512,'Four Factors - Road'!$B:$O,11,FALSE)/100</f>
        <v>0.53100000000000003</v>
      </c>
      <c r="M1512" s="32">
        <f>VLOOKUP($C1512,'Four Factors - Road'!$B:$O,12,FALSE)</f>
        <v>0.29399999999999998</v>
      </c>
      <c r="N1512" s="32">
        <f>VLOOKUP($C1512,'Four Factors - Road'!$B:$O,13,FALSE)/100</f>
        <v>0.151</v>
      </c>
      <c r="O1512" s="32">
        <f>VLOOKUP($C1512,'Four Factors - Road'!$B:$O,14,FALSE)/100</f>
        <v>0.24399999999999999</v>
      </c>
      <c r="P1512" s="21">
        <f>VLOOKUP($C1512,'Advanced - Road'!B:T,18,FALSE)</f>
        <v>96.17</v>
      </c>
      <c r="Q1512" s="21">
        <f>(P1512+'Advanced - Road'!$S$33)/2</f>
        <v>97.474904671115354</v>
      </c>
      <c r="R1512" s="32">
        <f t="shared" ref="R1512" si="14871">AVERAGE(H1512,L1513)</f>
        <v>0.497</v>
      </c>
      <c r="S1512" s="32">
        <f t="shared" ref="S1512" si="14872">AVERAGE(I1512,M1513)</f>
        <v>0.247</v>
      </c>
      <c r="T1512" s="32">
        <f t="shared" ref="T1512" si="14873">AVERAGE(J1512,N1513)</f>
        <v>0.13400000000000001</v>
      </c>
      <c r="U1512" s="32">
        <f t="shared" ref="U1512" si="14874">AVERAGE(K1512,O1513)</f>
        <v>0.22850000000000001</v>
      </c>
      <c r="V1512" s="21">
        <f>Q1512*Q1513/'Advanced - Home'!$S$33</f>
        <v>97.338874405282638</v>
      </c>
      <c r="W1512" s="21">
        <f t="shared" ref="W1512" si="14875">AVERAGE(V1512:V1513)</f>
        <v>97.336845338228642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0.55700000000000005</v>
      </c>
      <c r="I1513" s="32">
        <f>VLOOKUP($C1513,'Four Factors - Home'!$B:$O,8,FALSE)</f>
        <v>0.28000000000000003</v>
      </c>
      <c r="J1513" s="32">
        <f>VLOOKUP($C1513,'Four Factors - Home'!$B:$O,9,FALSE)/100</f>
        <v>0.13</v>
      </c>
      <c r="K1513" s="32">
        <f>VLOOKUP($C1513,'Four Factors - Home'!$B:$O,10,FALSE)/100</f>
        <v>0.23399999999999999</v>
      </c>
      <c r="L1513" s="32">
        <f>VLOOKUP($C1513,'Four Factors - Home'!$B:$O,11,FALSE)/100</f>
        <v>0.496</v>
      </c>
      <c r="M1513" s="32">
        <f>VLOOKUP($C1513,'Four Factors - Home'!$B:$O,12,FALSE)</f>
        <v>0.21</v>
      </c>
      <c r="N1513" s="32">
        <f>VLOOKUP($C1513,'Four Factors - Home'!$B:$O,13,FALSE)/100</f>
        <v>0.126</v>
      </c>
      <c r="O1513" s="32">
        <f>VLOOKUP($C1513,'Four Factors - Home'!$B:$O,14,FALSE)/100</f>
        <v>0.23600000000000002</v>
      </c>
      <c r="P1513" s="21">
        <f>VLOOKUP($C1513,'Advanced - Home'!B:T,18,FALSE)</f>
        <v>98.5</v>
      </c>
      <c r="Q1513" s="21">
        <f>(P1513+'Advanced - Home'!$S$33)/2</f>
        <v>98.637845567206853</v>
      </c>
      <c r="R1513" s="32">
        <f t="shared" ref="R1513" si="14883">AVERAGE(H1513,L1512)</f>
        <v>0.54400000000000004</v>
      </c>
      <c r="S1513" s="32">
        <f t="shared" ref="S1513" si="14884">AVERAGE(I1513,M1512)</f>
        <v>0.28700000000000003</v>
      </c>
      <c r="T1513" s="32">
        <f t="shared" ref="T1513" si="14885">AVERAGE(J1513,N1512)</f>
        <v>0.14050000000000001</v>
      </c>
      <c r="U1513" s="32">
        <f t="shared" ref="U1513" si="14886">AVERAGE(K1513,O1512)</f>
        <v>0.23899999999999999</v>
      </c>
      <c r="V1513" s="21">
        <f>Q1513*Q1512/'Advanced - Road'!$S$33</f>
        <v>97.334816271174645</v>
      </c>
      <c r="W1513" s="21">
        <f t="shared" ref="W1513" si="14887">W1512</f>
        <v>97.336845338228642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0.498</v>
      </c>
      <c r="I1514" s="31">
        <f>VLOOKUP($C1514,'Four Factors - Road'!$B:$O,8,FALSE)</f>
        <v>0.28399999999999997</v>
      </c>
      <c r="J1514" s="31">
        <f>VLOOKUP($C1514,'Four Factors - Road'!$B:$O,9,FALSE)/100</f>
        <v>0.14199999999999999</v>
      </c>
      <c r="K1514" s="31">
        <f>VLOOKUP($C1514,'Four Factors - Road'!$B:$O,10,FALSE)/100</f>
        <v>0.221</v>
      </c>
      <c r="L1514" s="31">
        <f>VLOOKUP($C1514,'Four Factors - Road'!$B:$O,11,FALSE)/100</f>
        <v>0.53100000000000003</v>
      </c>
      <c r="M1514" s="31">
        <f>VLOOKUP($C1514,'Four Factors - Road'!$B:$O,12,FALSE)</f>
        <v>0.29399999999999998</v>
      </c>
      <c r="N1514" s="31">
        <f>VLOOKUP($C1514,'Four Factors - Road'!$B:$O,13,FALSE)/100</f>
        <v>0.151</v>
      </c>
      <c r="O1514" s="31">
        <f>VLOOKUP($C1514,'Four Factors - Road'!$B:$O,14,FALSE)/100</f>
        <v>0.24399999999999999</v>
      </c>
      <c r="P1514" s="17">
        <f>VLOOKUP($C1514,'Advanced - Road'!B:T,18,FALSE)</f>
        <v>96.17</v>
      </c>
      <c r="Q1514" s="17">
        <f>(P1514+'Advanced - Road'!$S$33)/2</f>
        <v>97.474904671115354</v>
      </c>
      <c r="R1514" s="31">
        <f t="shared" ref="R1514" si="14891">AVERAGE(H1514,L1515)</f>
        <v>0.50049999999999994</v>
      </c>
      <c r="S1514" s="31">
        <f t="shared" ref="S1514" si="14892">AVERAGE(I1514,M1515)</f>
        <v>0.27949999999999997</v>
      </c>
      <c r="T1514" s="31">
        <f t="shared" ref="T1514" si="14893">AVERAGE(J1514,N1515)</f>
        <v>0.14949999999999999</v>
      </c>
      <c r="U1514" s="31">
        <f t="shared" ref="U1514" si="14894">AVERAGE(K1514,O1515)</f>
        <v>0.221</v>
      </c>
      <c r="V1514" s="17">
        <f>Q1514*Q1515/'Advanced - Home'!$S$33</f>
        <v>95.118504869102296</v>
      </c>
      <c r="W1514" s="17">
        <f t="shared" ref="W1514" si="14895">AVERAGE(V1514:V1515)</f>
        <v>95.116522086523048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101</v>
      </c>
      <c r="Z1514" s="19">
        <f t="shared" ref="Z1514" si="14896">Y1515-Y1514</f>
        <v>4</v>
      </c>
      <c r="AA1514" s="19">
        <f t="shared" ref="AA1514" si="14897">Y1514+Y1515</f>
        <v>206</v>
      </c>
      <c r="AB1514" s="4">
        <f t="shared" ref="AB1514" si="14898">D1514-Z1514</f>
        <v>-4</v>
      </c>
      <c r="AC1514" s="4">
        <f t="shared" ref="AC1514" si="14899">AA1514-E1514</f>
        <v>206</v>
      </c>
      <c r="AD1514" s="4">
        <f t="shared" si="14779"/>
        <v>101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0.51500000000000001</v>
      </c>
      <c r="I1515" s="31">
        <f>VLOOKUP($C1515,'Four Factors - Home'!$B:$O,8,FALSE)</f>
        <v>0.255</v>
      </c>
      <c r="J1515" s="31">
        <f>VLOOKUP($C1515,'Four Factors - Home'!$B:$O,9,FALSE)/100</f>
        <v>0.129</v>
      </c>
      <c r="K1515" s="31">
        <f>VLOOKUP($C1515,'Four Factors - Home'!$B:$O,10,FALSE)/100</f>
        <v>0.188</v>
      </c>
      <c r="L1515" s="31">
        <f>VLOOKUP($C1515,'Four Factors - Home'!$B:$O,11,FALSE)/100</f>
        <v>0.503</v>
      </c>
      <c r="M1515" s="31">
        <f>VLOOKUP($C1515,'Four Factors - Home'!$B:$O,12,FALSE)</f>
        <v>0.27500000000000002</v>
      </c>
      <c r="N1515" s="31">
        <f>VLOOKUP($C1515,'Four Factors - Home'!$B:$O,13,FALSE)/100</f>
        <v>0.157</v>
      </c>
      <c r="O1515" s="31">
        <f>VLOOKUP($C1515,'Four Factors - Home'!$B:$O,14,FALSE)/100</f>
        <v>0.221</v>
      </c>
      <c r="P1515" s="17">
        <f>VLOOKUP($C1515,'Advanced - Home'!B:T,18,FALSE)</f>
        <v>94</v>
      </c>
      <c r="Q1515" s="17">
        <f>(P1515+'Advanced - Home'!$S$33)/2</f>
        <v>96.387845567206853</v>
      </c>
      <c r="R1515" s="31">
        <f t="shared" ref="R1515" si="14903">AVERAGE(H1515,L1514)</f>
        <v>0.52300000000000002</v>
      </c>
      <c r="S1515" s="31">
        <f t="shared" ref="S1515" si="14904">AVERAGE(I1515,M1514)</f>
        <v>0.27449999999999997</v>
      </c>
      <c r="T1515" s="31">
        <f t="shared" ref="T1515" si="14905">AVERAGE(J1515,N1514)</f>
        <v>0.14000000000000001</v>
      </c>
      <c r="U1515" s="31">
        <f t="shared" ref="U1515" si="14906">AVERAGE(K1515,O1514)</f>
        <v>0.216</v>
      </c>
      <c r="V1515" s="17">
        <f>Q1515*Q1514/'Advanced - Road'!$S$33</f>
        <v>95.114539303943786</v>
      </c>
      <c r="W1515" s="17">
        <f t="shared" ref="W1515" si="14907">W1514</f>
        <v>95.116522086523048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105</v>
      </c>
      <c r="Z1515" s="19">
        <f t="shared" ref="Z1515" si="14908">-Z1514</f>
        <v>-4</v>
      </c>
      <c r="AA1515" s="19">
        <f t="shared" ref="AA1515" si="14909">AA1514</f>
        <v>206</v>
      </c>
      <c r="AB1515" s="4"/>
      <c r="AC1515" s="4"/>
      <c r="AD1515" s="4">
        <f t="shared" si="14779"/>
        <v>105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0.498</v>
      </c>
      <c r="I1516" s="32">
        <f>VLOOKUP($C1516,'Four Factors - Road'!$B:$O,8,FALSE)</f>
        <v>0.28399999999999997</v>
      </c>
      <c r="J1516" s="32">
        <f>VLOOKUP($C1516,'Four Factors - Road'!$B:$O,9,FALSE)/100</f>
        <v>0.14199999999999999</v>
      </c>
      <c r="K1516" s="32">
        <f>VLOOKUP($C1516,'Four Factors - Road'!$B:$O,10,FALSE)/100</f>
        <v>0.221</v>
      </c>
      <c r="L1516" s="32">
        <f>VLOOKUP($C1516,'Four Factors - Road'!$B:$O,11,FALSE)/100</f>
        <v>0.53100000000000003</v>
      </c>
      <c r="M1516" s="32">
        <f>VLOOKUP($C1516,'Four Factors - Road'!$B:$O,12,FALSE)</f>
        <v>0.29399999999999998</v>
      </c>
      <c r="N1516" s="32">
        <f>VLOOKUP($C1516,'Four Factors - Road'!$B:$O,13,FALSE)/100</f>
        <v>0.151</v>
      </c>
      <c r="O1516" s="32">
        <f>VLOOKUP($C1516,'Four Factors - Road'!$B:$O,14,FALSE)/100</f>
        <v>0.24399999999999999</v>
      </c>
      <c r="P1516" s="21">
        <f>VLOOKUP($C1516,'Advanced - Road'!B:T,18,FALSE)</f>
        <v>96.17</v>
      </c>
      <c r="Q1516" s="21">
        <f>(P1516+'Advanced - Road'!$S$33)/2</f>
        <v>97.474904671115354</v>
      </c>
      <c r="R1516" s="32">
        <f t="shared" ref="R1516" si="14911">AVERAGE(H1516,L1517)</f>
        <v>0.51500000000000001</v>
      </c>
      <c r="S1516" s="32">
        <f t="shared" ref="S1516" si="14912">AVERAGE(I1516,M1517)</f>
        <v>0.26949999999999996</v>
      </c>
      <c r="T1516" s="32">
        <f t="shared" ref="T1516" si="14913">AVERAGE(J1516,N1517)</f>
        <v>0.13</v>
      </c>
      <c r="U1516" s="32">
        <f t="shared" ref="U1516" si="14914">AVERAGE(K1516,O1517)</f>
        <v>0.21600000000000003</v>
      </c>
      <c r="V1516" s="21">
        <f>Q1516*Q1517/'Advanced - Home'!$S$33</f>
        <v>98.128339129257881</v>
      </c>
      <c r="W1516" s="21">
        <f t="shared" ref="W1516" si="14915">AVERAGE(V1516:V1517)</f>
        <v>98.126293605501758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108</v>
      </c>
      <c r="Z1516" s="23">
        <f t="shared" ref="Z1516" si="14916">Y1517-Y1516</f>
        <v>3</v>
      </c>
      <c r="AA1516" s="23">
        <f t="shared" ref="AA1516" si="14917">Y1516+Y1517</f>
        <v>219</v>
      </c>
      <c r="AB1516" s="22">
        <f t="shared" ref="AB1516" si="14918">D1516-Z1516</f>
        <v>-3</v>
      </c>
      <c r="AC1516" s="22">
        <f t="shared" ref="AC1516" si="14919">AA1516-E1516</f>
        <v>219</v>
      </c>
      <c r="AD1516" s="22">
        <f t="shared" si="14779"/>
        <v>108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0.54500000000000004</v>
      </c>
      <c r="I1517" s="32">
        <f>VLOOKUP($C1517,'Four Factors - Home'!$B:$O,8,FALSE)</f>
        <v>0.28699999999999998</v>
      </c>
      <c r="J1517" s="32">
        <f>VLOOKUP($C1517,'Four Factors - Home'!$B:$O,9,FALSE)/100</f>
        <v>0.14599999999999999</v>
      </c>
      <c r="K1517" s="32">
        <f>VLOOKUP($C1517,'Four Factors - Home'!$B:$O,10,FALSE)/100</f>
        <v>0.27399999999999997</v>
      </c>
      <c r="L1517" s="32">
        <f>VLOOKUP($C1517,'Four Factors - Home'!$B:$O,11,FALSE)/100</f>
        <v>0.53200000000000003</v>
      </c>
      <c r="M1517" s="32">
        <f>VLOOKUP($C1517,'Four Factors - Home'!$B:$O,12,FALSE)</f>
        <v>0.255</v>
      </c>
      <c r="N1517" s="32">
        <f>VLOOKUP($C1517,'Four Factors - Home'!$B:$O,13,FALSE)/100</f>
        <v>0.11800000000000001</v>
      </c>
      <c r="O1517" s="32">
        <f>VLOOKUP($C1517,'Four Factors - Home'!$B:$O,14,FALSE)/100</f>
        <v>0.21100000000000002</v>
      </c>
      <c r="P1517" s="21">
        <f>VLOOKUP($C1517,'Advanced - Home'!B:T,18,FALSE)</f>
        <v>100.1</v>
      </c>
      <c r="Q1517" s="21">
        <f>(P1517+'Advanced - Home'!$S$33)/2</f>
        <v>99.437845567206864</v>
      </c>
      <c r="R1517" s="32">
        <f t="shared" ref="R1517" si="14923">AVERAGE(H1517,L1516)</f>
        <v>0.53800000000000003</v>
      </c>
      <c r="S1517" s="32">
        <f t="shared" ref="S1517" si="14924">AVERAGE(I1517,M1516)</f>
        <v>0.29049999999999998</v>
      </c>
      <c r="T1517" s="32">
        <f t="shared" ref="T1517" si="14925">AVERAGE(J1517,N1516)</f>
        <v>0.14849999999999999</v>
      </c>
      <c r="U1517" s="32">
        <f t="shared" ref="U1517" si="14926">AVERAGE(K1517,O1516)</f>
        <v>0.25900000000000001</v>
      </c>
      <c r="V1517" s="21">
        <f>Q1517*Q1516/'Advanced - Road'!$S$33</f>
        <v>98.12424808174562</v>
      </c>
      <c r="W1517" s="21">
        <f t="shared" ref="W1517" si="14927">W1516</f>
        <v>98.126293605501758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-3</v>
      </c>
      <c r="AA1517" s="23">
        <f t="shared" ref="AA1517" si="14929">AA1516</f>
        <v>219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0.498</v>
      </c>
      <c r="I1518" s="31">
        <f>VLOOKUP($C1518,'Four Factors - Road'!$B:$O,8,FALSE)</f>
        <v>0.28399999999999997</v>
      </c>
      <c r="J1518" s="31">
        <f>VLOOKUP($C1518,'Four Factors - Road'!$B:$O,9,FALSE)/100</f>
        <v>0.14199999999999999</v>
      </c>
      <c r="K1518" s="31">
        <f>VLOOKUP($C1518,'Four Factors - Road'!$B:$O,10,FALSE)/100</f>
        <v>0.221</v>
      </c>
      <c r="L1518" s="31">
        <f>VLOOKUP($C1518,'Four Factors - Road'!$B:$O,11,FALSE)/100</f>
        <v>0.53100000000000003</v>
      </c>
      <c r="M1518" s="31">
        <f>VLOOKUP($C1518,'Four Factors - Road'!$B:$O,12,FALSE)</f>
        <v>0.29399999999999998</v>
      </c>
      <c r="N1518" s="31">
        <f>VLOOKUP($C1518,'Four Factors - Road'!$B:$O,13,FALSE)/100</f>
        <v>0.151</v>
      </c>
      <c r="O1518" s="31">
        <f>VLOOKUP($C1518,'Four Factors - Road'!$B:$O,14,FALSE)/100</f>
        <v>0.24399999999999999</v>
      </c>
      <c r="P1518" s="17">
        <f>VLOOKUP($C1518,'Advanced - Road'!B:T,18,FALSE)</f>
        <v>96.17</v>
      </c>
      <c r="Q1518" s="17">
        <f>(P1518+'Advanced - Road'!$S$33)/2</f>
        <v>97.474904671115354</v>
      </c>
      <c r="R1518" s="31">
        <f t="shared" ref="R1518" si="14931">AVERAGE(H1518,L1519)</f>
        <v>0.49349999999999999</v>
      </c>
      <c r="S1518" s="31">
        <f t="shared" ref="S1518" si="14932">AVERAGE(I1518,M1519)</f>
        <v>0.27500000000000002</v>
      </c>
      <c r="T1518" s="31">
        <f t="shared" ref="T1518" si="14933">AVERAGE(J1518,N1519)</f>
        <v>0.13900000000000001</v>
      </c>
      <c r="U1518" s="31">
        <f t="shared" ref="U1518" si="14934">AVERAGE(K1518,O1519)</f>
        <v>0.20450000000000002</v>
      </c>
      <c r="V1518" s="17">
        <f>Q1518*Q1519/'Advanced - Home'!$S$33</f>
        <v>97.087232524515528</v>
      </c>
      <c r="W1518" s="17">
        <f t="shared" ref="W1518" si="14935">AVERAGE(V1518:V1519)</f>
        <v>97.085208703035335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</v>
      </c>
      <c r="I1519" s="31">
        <f>VLOOKUP($C1519,'Four Factors - Home'!$B:$O,8,FALSE)</f>
        <v>0.22600000000000001</v>
      </c>
      <c r="J1519" s="31">
        <f>VLOOKUP($C1519,'Four Factors - Home'!$B:$O,9,FALSE)/100</f>
        <v>0.12</v>
      </c>
      <c r="K1519" s="31">
        <f>VLOOKUP($C1519,'Four Factors - Home'!$B:$O,10,FALSE)/100</f>
        <v>0.24100000000000002</v>
      </c>
      <c r="L1519" s="31">
        <f>VLOOKUP($C1519,'Four Factors - Home'!$B:$O,11,FALSE)/100</f>
        <v>0.48899999999999999</v>
      </c>
      <c r="M1519" s="31">
        <f>VLOOKUP($C1519,'Four Factors - Home'!$B:$O,12,FALSE)</f>
        <v>0.26600000000000001</v>
      </c>
      <c r="N1519" s="31">
        <f>VLOOKUP($C1519,'Four Factors - Home'!$B:$O,13,FALSE)/100</f>
        <v>0.13600000000000001</v>
      </c>
      <c r="O1519" s="31">
        <f>VLOOKUP($C1519,'Four Factors - Home'!$B:$O,14,FALSE)/100</f>
        <v>0.188</v>
      </c>
      <c r="P1519" s="17">
        <f>VLOOKUP($C1519,'Advanced - Home'!B:T,18,FALSE)</f>
        <v>97.99</v>
      </c>
      <c r="Q1519" s="17">
        <f>(P1519+'Advanced - Home'!$S$33)/2</f>
        <v>98.382845567206857</v>
      </c>
      <c r="R1519" s="31">
        <f t="shared" ref="R1519" si="14943">AVERAGE(H1519,L1518)</f>
        <v>0.51550000000000007</v>
      </c>
      <c r="S1519" s="31">
        <f t="shared" ref="S1519" si="14944">AVERAGE(I1519,M1518)</f>
        <v>0.26</v>
      </c>
      <c r="T1519" s="31">
        <f t="shared" ref="T1519" si="14945">AVERAGE(J1519,N1518)</f>
        <v>0.13550000000000001</v>
      </c>
      <c r="U1519" s="31">
        <f t="shared" ref="U1519" si="14946">AVERAGE(K1519,O1518)</f>
        <v>0.24249999999999999</v>
      </c>
      <c r="V1519" s="17">
        <f>Q1519*Q1518/'Advanced - Road'!$S$33</f>
        <v>97.083184881555141</v>
      </c>
      <c r="W1519" s="17">
        <f t="shared" ref="W1519" si="14947">W1518</f>
        <v>97.085208703035335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0.498</v>
      </c>
      <c r="I1520" s="32">
        <f>VLOOKUP($C1520,'Four Factors - Road'!$B:$O,8,FALSE)</f>
        <v>0.28399999999999997</v>
      </c>
      <c r="J1520" s="32">
        <f>VLOOKUP($C1520,'Four Factors - Road'!$B:$O,9,FALSE)/100</f>
        <v>0.14199999999999999</v>
      </c>
      <c r="K1520" s="32">
        <f>VLOOKUP($C1520,'Four Factors - Road'!$B:$O,10,FALSE)/100</f>
        <v>0.221</v>
      </c>
      <c r="L1520" s="32">
        <f>VLOOKUP($C1520,'Four Factors - Road'!$B:$O,11,FALSE)/100</f>
        <v>0.53100000000000003</v>
      </c>
      <c r="M1520" s="32">
        <f>VLOOKUP($C1520,'Four Factors - Road'!$B:$O,12,FALSE)</f>
        <v>0.29399999999999998</v>
      </c>
      <c r="N1520" s="32">
        <f>VLOOKUP($C1520,'Four Factors - Road'!$B:$O,13,FALSE)/100</f>
        <v>0.151</v>
      </c>
      <c r="O1520" s="32">
        <f>VLOOKUP($C1520,'Four Factors - Road'!$B:$O,14,FALSE)/100</f>
        <v>0.24399999999999999</v>
      </c>
      <c r="P1520" s="21">
        <f>VLOOKUP($C1520,'Advanced - Road'!B:T,18,FALSE)</f>
        <v>96.17</v>
      </c>
      <c r="Q1520" s="21">
        <f>(P1520+'Advanced - Road'!$S$33)/2</f>
        <v>97.474904671115354</v>
      </c>
      <c r="R1520" s="32">
        <f t="shared" ref="R1520" si="14951">AVERAGE(H1520,L1521)</f>
        <v>0.48649999999999999</v>
      </c>
      <c r="S1520" s="32">
        <f t="shared" ref="S1520" si="14952">AVERAGE(I1520,M1521)</f>
        <v>0.26749999999999996</v>
      </c>
      <c r="T1520" s="32">
        <f t="shared" ref="T1520" si="14953">AVERAGE(J1520,N1521)</f>
        <v>0.14349999999999999</v>
      </c>
      <c r="U1520" s="32">
        <f t="shared" ref="U1520" si="14954">AVERAGE(K1520,O1521)</f>
        <v>0.22950000000000001</v>
      </c>
      <c r="V1520" s="21">
        <f>Q1520*Q1521/'Advanced - Home'!$S$33</f>
        <v>99.312536215220703</v>
      </c>
      <c r="W1520" s="21">
        <f t="shared" ref="W1520" si="14955">AVERAGE(V1520:V1521)</f>
        <v>99.310466006411389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103</v>
      </c>
      <c r="Z1520" s="23">
        <f t="shared" ref="Z1520" si="14956">Y1521-Y1520</f>
        <v>11</v>
      </c>
      <c r="AA1520" s="23">
        <f t="shared" ref="AA1520" si="14957">Y1520+Y1521</f>
        <v>217</v>
      </c>
      <c r="AB1520" s="22">
        <f t="shared" ref="AB1520" si="14958">D1520-Z1520</f>
        <v>-11</v>
      </c>
      <c r="AC1520" s="22">
        <f t="shared" ref="AC1520" si="14959">AA1520-E1520</f>
        <v>217</v>
      </c>
      <c r="AD1520" s="22">
        <f t="shared" si="14779"/>
        <v>103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0.58599999999999997</v>
      </c>
      <c r="I1521" s="32">
        <f>VLOOKUP($C1521,'Four Factors - Home'!$B:$O,8,FALSE)</f>
        <v>0.255</v>
      </c>
      <c r="J1521" s="32">
        <f>VLOOKUP($C1521,'Four Factors - Home'!$B:$O,9,FALSE)/100</f>
        <v>0.14300000000000002</v>
      </c>
      <c r="K1521" s="32">
        <f>VLOOKUP($C1521,'Four Factors - Home'!$B:$O,10,FALSE)/100</f>
        <v>0.22600000000000001</v>
      </c>
      <c r="L1521" s="32">
        <f>VLOOKUP($C1521,'Four Factors - Home'!$B:$O,11,FALSE)/100</f>
        <v>0.47499999999999998</v>
      </c>
      <c r="M1521" s="32">
        <f>VLOOKUP($C1521,'Four Factors - Home'!$B:$O,12,FALSE)</f>
        <v>0.251</v>
      </c>
      <c r="N1521" s="32">
        <f>VLOOKUP($C1521,'Four Factors - Home'!$B:$O,13,FALSE)/100</f>
        <v>0.14499999999999999</v>
      </c>
      <c r="O1521" s="32">
        <f>VLOOKUP($C1521,'Four Factors - Home'!$B:$O,14,FALSE)/100</f>
        <v>0.23800000000000002</v>
      </c>
      <c r="P1521" s="21">
        <f>VLOOKUP($C1521,'Advanced - Home'!B:T,18,FALSE)</f>
        <v>102.5</v>
      </c>
      <c r="Q1521" s="21">
        <f>(P1521+'Advanced - Home'!$S$33)/2</f>
        <v>100.63784556720685</v>
      </c>
      <c r="R1521" s="32">
        <f t="shared" ref="R1521" si="14963">AVERAGE(H1521,L1520)</f>
        <v>0.5585</v>
      </c>
      <c r="S1521" s="32">
        <f t="shared" ref="S1521" si="14964">AVERAGE(I1521,M1520)</f>
        <v>0.27449999999999997</v>
      </c>
      <c r="T1521" s="32">
        <f t="shared" ref="T1521" si="14965">AVERAGE(J1521,N1520)</f>
        <v>0.14700000000000002</v>
      </c>
      <c r="U1521" s="32">
        <f t="shared" ref="U1521" si="14966">AVERAGE(K1521,O1520)</f>
        <v>0.23499999999999999</v>
      </c>
      <c r="V1521" s="21">
        <f>Q1521*Q1520/'Advanced - Road'!$S$33</f>
        <v>99.30839579760206</v>
      </c>
      <c r="W1521" s="21">
        <f t="shared" ref="W1521" si="14967">W1520</f>
        <v>99.310466006411389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-11</v>
      </c>
      <c r="AA1521" s="23">
        <f t="shared" ref="AA1521" si="14969">AA1520</f>
        <v>217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0.498</v>
      </c>
      <c r="I1522" s="31">
        <f>VLOOKUP($C1522,'Four Factors - Road'!$B:$O,8,FALSE)</f>
        <v>0.28399999999999997</v>
      </c>
      <c r="J1522" s="31">
        <f>VLOOKUP($C1522,'Four Factors - Road'!$B:$O,9,FALSE)/100</f>
        <v>0.14199999999999999</v>
      </c>
      <c r="K1522" s="31">
        <f>VLOOKUP($C1522,'Four Factors - Road'!$B:$O,10,FALSE)/100</f>
        <v>0.221</v>
      </c>
      <c r="L1522" s="31">
        <f>VLOOKUP($C1522,'Four Factors - Road'!$B:$O,11,FALSE)/100</f>
        <v>0.53100000000000003</v>
      </c>
      <c r="M1522" s="31">
        <f>VLOOKUP($C1522,'Four Factors - Road'!$B:$O,12,FALSE)</f>
        <v>0.29399999999999998</v>
      </c>
      <c r="N1522" s="31">
        <f>VLOOKUP($C1522,'Four Factors - Road'!$B:$O,13,FALSE)/100</f>
        <v>0.151</v>
      </c>
      <c r="O1522" s="31">
        <f>VLOOKUP($C1522,'Four Factors - Road'!$B:$O,14,FALSE)/100</f>
        <v>0.24399999999999999</v>
      </c>
      <c r="P1522" s="17">
        <f>VLOOKUP($C1522,'Advanced - Road'!B:T,18,FALSE)</f>
        <v>96.17</v>
      </c>
      <c r="Q1522" s="17">
        <f>(P1522+'Advanced - Road'!$S$33)/2</f>
        <v>97.474904671115354</v>
      </c>
      <c r="R1522" s="31">
        <f t="shared" ref="R1522" si="14971">AVERAGE(H1522,L1523)</f>
        <v>0.50649999999999995</v>
      </c>
      <c r="S1522" s="31">
        <f t="shared" ref="S1522" si="14972">AVERAGE(I1522,M1523)</f>
        <v>0.26049999999999995</v>
      </c>
      <c r="T1522" s="31">
        <f t="shared" ref="T1522" si="14973">AVERAGE(J1522,N1523)</f>
        <v>0.14749999999999999</v>
      </c>
      <c r="U1522" s="31">
        <f t="shared" ref="U1522" si="14974">AVERAGE(K1522,O1523)</f>
        <v>0.23149999999999998</v>
      </c>
      <c r="V1522" s="17">
        <f>Q1522*Q1523/'Advanced - Home'!$S$33</f>
        <v>99.297733751646177</v>
      </c>
      <c r="W1522" s="17">
        <f t="shared" ref="W1522" si="14975">AVERAGE(V1522:V1523)</f>
        <v>99.295663851400022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106</v>
      </c>
      <c r="Z1522" s="19">
        <f t="shared" ref="Z1522" si="14976">Y1523-Y1522</f>
        <v>7</v>
      </c>
      <c r="AA1522" s="19">
        <f t="shared" ref="AA1522" si="14977">Y1522+Y1523</f>
        <v>219</v>
      </c>
      <c r="AB1522" s="4">
        <f t="shared" ref="AB1522" si="14978">D1522-Z1522</f>
        <v>-7</v>
      </c>
      <c r="AC1522" s="4">
        <f t="shared" ref="AC1522" si="14979">AA1522-E1522</f>
        <v>219</v>
      </c>
      <c r="AD1522" s="4">
        <f t="shared" si="14779"/>
        <v>106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0.54700000000000004</v>
      </c>
      <c r="I1523" s="31">
        <f>VLOOKUP($C1523,'Four Factors - Home'!$B:$O,8,FALSE)</f>
        <v>0.316</v>
      </c>
      <c r="J1523" s="31">
        <f>VLOOKUP($C1523,'Four Factors - Home'!$B:$O,9,FALSE)/100</f>
        <v>0.13500000000000001</v>
      </c>
      <c r="K1523" s="31">
        <f>VLOOKUP($C1523,'Four Factors - Home'!$B:$O,10,FALSE)/100</f>
        <v>0.253</v>
      </c>
      <c r="L1523" s="31">
        <f>VLOOKUP($C1523,'Four Factors - Home'!$B:$O,11,FALSE)/100</f>
        <v>0.51500000000000001</v>
      </c>
      <c r="M1523" s="31">
        <f>VLOOKUP($C1523,'Four Factors - Home'!$B:$O,12,FALSE)</f>
        <v>0.23699999999999999</v>
      </c>
      <c r="N1523" s="31">
        <f>VLOOKUP($C1523,'Four Factors - Home'!$B:$O,13,FALSE)/100</f>
        <v>0.153</v>
      </c>
      <c r="O1523" s="31">
        <f>VLOOKUP($C1523,'Four Factors - Home'!$B:$O,14,FALSE)/100</f>
        <v>0.24199999999999999</v>
      </c>
      <c r="P1523" s="17">
        <f>VLOOKUP($C1523,'Advanced - Home'!B:T,18,FALSE)</f>
        <v>102.47</v>
      </c>
      <c r="Q1523" s="17">
        <f>(P1523+'Advanced - Home'!$S$33)/2</f>
        <v>100.62284556720687</v>
      </c>
      <c r="R1523" s="31">
        <f t="shared" ref="R1523" si="14983">AVERAGE(H1523,L1522)</f>
        <v>0.53900000000000003</v>
      </c>
      <c r="S1523" s="31">
        <f t="shared" ref="S1523" si="14984">AVERAGE(I1523,M1522)</f>
        <v>0.30499999999999999</v>
      </c>
      <c r="T1523" s="31">
        <f t="shared" ref="T1523" si="14985">AVERAGE(J1523,N1522)</f>
        <v>0.14300000000000002</v>
      </c>
      <c r="U1523" s="31">
        <f t="shared" ref="U1523" si="14986">AVERAGE(K1523,O1522)</f>
        <v>0.2485</v>
      </c>
      <c r="V1523" s="17">
        <f>Q1523*Q1522/'Advanced - Road'!$S$33</f>
        <v>99.293593951153866</v>
      </c>
      <c r="W1523" s="17">
        <f t="shared" ref="W1523" si="14987">W1522</f>
        <v>99.295663851400022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113</v>
      </c>
      <c r="Z1523" s="19">
        <f t="shared" ref="Z1523" si="14988">-Z1522</f>
        <v>-7</v>
      </c>
      <c r="AA1523" s="19">
        <f t="shared" ref="AA1523" si="14989">AA1522</f>
        <v>219</v>
      </c>
      <c r="AB1523" s="4"/>
      <c r="AC1523" s="4"/>
      <c r="AD1523" s="4">
        <f t="shared" si="14779"/>
        <v>113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0.498</v>
      </c>
      <c r="I1524" s="32">
        <f>VLOOKUP($C1524,'Four Factors - Road'!$B:$O,8,FALSE)</f>
        <v>0.28399999999999997</v>
      </c>
      <c r="J1524" s="32">
        <f>VLOOKUP($C1524,'Four Factors - Road'!$B:$O,9,FALSE)/100</f>
        <v>0.14199999999999999</v>
      </c>
      <c r="K1524" s="32">
        <f>VLOOKUP($C1524,'Four Factors - Road'!$B:$O,10,FALSE)/100</f>
        <v>0.221</v>
      </c>
      <c r="L1524" s="32">
        <f>VLOOKUP($C1524,'Four Factors - Road'!$B:$O,11,FALSE)/100</f>
        <v>0.53100000000000003</v>
      </c>
      <c r="M1524" s="32">
        <f>VLOOKUP($C1524,'Four Factors - Road'!$B:$O,12,FALSE)</f>
        <v>0.29399999999999998</v>
      </c>
      <c r="N1524" s="32">
        <f>VLOOKUP($C1524,'Four Factors - Road'!$B:$O,13,FALSE)/100</f>
        <v>0.151</v>
      </c>
      <c r="O1524" s="32">
        <f>VLOOKUP($C1524,'Four Factors - Road'!$B:$O,14,FALSE)/100</f>
        <v>0.24399999999999999</v>
      </c>
      <c r="P1524" s="21">
        <f>VLOOKUP($C1524,'Advanced - Road'!B:T,18,FALSE)</f>
        <v>96.17</v>
      </c>
      <c r="Q1524" s="21">
        <f>(P1524+'Advanced - Road'!$S$33)/2</f>
        <v>97.474904671115354</v>
      </c>
      <c r="R1524" s="32">
        <f t="shared" ref="R1524" si="14991">AVERAGE(H1524,L1525)</f>
        <v>0.4955</v>
      </c>
      <c r="S1524" s="32">
        <f t="shared" ref="S1524" si="14992">AVERAGE(I1524,M1525)</f>
        <v>0.27800000000000002</v>
      </c>
      <c r="T1524" s="32">
        <f t="shared" ref="T1524" si="14993">AVERAGE(J1524,N1525)</f>
        <v>0.14399999999999999</v>
      </c>
      <c r="U1524" s="32">
        <f t="shared" ref="U1524" si="14994">AVERAGE(K1524,O1525)</f>
        <v>0.22999999999999998</v>
      </c>
      <c r="V1524" s="21">
        <f>Q1524*Q1525/'Advanced - Home'!$S$33</f>
        <v>97.136574069763995</v>
      </c>
      <c r="W1524" s="21">
        <f t="shared" ref="W1524" si="14995">AVERAGE(V1524:V1525)</f>
        <v>97.13454921973991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0.52500000000000002</v>
      </c>
      <c r="I1525" s="32">
        <f>VLOOKUP($C1525,'Four Factors - Home'!$B:$O,8,FALSE)</f>
        <v>0.251</v>
      </c>
      <c r="J1525" s="32">
        <f>VLOOKUP($C1525,'Four Factors - Home'!$B:$O,9,FALSE)/100</f>
        <v>0.129</v>
      </c>
      <c r="K1525" s="32">
        <f>VLOOKUP($C1525,'Four Factors - Home'!$B:$O,10,FALSE)/100</f>
        <v>0.19699999999999998</v>
      </c>
      <c r="L1525" s="32">
        <f>VLOOKUP($C1525,'Four Factors - Home'!$B:$O,11,FALSE)/100</f>
        <v>0.49299999999999999</v>
      </c>
      <c r="M1525" s="32">
        <f>VLOOKUP($C1525,'Four Factors - Home'!$B:$O,12,FALSE)</f>
        <v>0.27200000000000002</v>
      </c>
      <c r="N1525" s="32">
        <f>VLOOKUP($C1525,'Four Factors - Home'!$B:$O,13,FALSE)/100</f>
        <v>0.14599999999999999</v>
      </c>
      <c r="O1525" s="32">
        <f>VLOOKUP($C1525,'Four Factors - Home'!$B:$O,14,FALSE)/100</f>
        <v>0.23899999999999999</v>
      </c>
      <c r="P1525" s="21">
        <f>VLOOKUP($C1525,'Advanced - Home'!B:T,18,FALSE)</f>
        <v>98.09</v>
      </c>
      <c r="Q1525" s="21">
        <f>(P1525+'Advanced - Home'!$S$33)/2</f>
        <v>98.432845567206869</v>
      </c>
      <c r="R1525" s="32">
        <f t="shared" ref="R1525" si="15003">AVERAGE(H1525,L1524)</f>
        <v>0.52800000000000002</v>
      </c>
      <c r="S1525" s="32">
        <f t="shared" ref="S1525" si="15004">AVERAGE(I1525,M1524)</f>
        <v>0.27249999999999996</v>
      </c>
      <c r="T1525" s="32">
        <f t="shared" ref="T1525" si="15005">AVERAGE(J1525,N1524)</f>
        <v>0.14000000000000001</v>
      </c>
      <c r="U1525" s="32">
        <f t="shared" ref="U1525" si="15006">AVERAGE(K1525,O1524)</f>
        <v>0.22049999999999997</v>
      </c>
      <c r="V1525" s="21">
        <f>Q1525*Q1524/'Advanced - Road'!$S$33</f>
        <v>97.132524369715838</v>
      </c>
      <c r="W1525" s="21">
        <f t="shared" ref="W1525" si="15007">W1524</f>
        <v>97.13454921973991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0.498</v>
      </c>
      <c r="I1526" s="31">
        <f>VLOOKUP($C1526,'Four Factors - Road'!$B:$O,8,FALSE)</f>
        <v>0.28399999999999997</v>
      </c>
      <c r="J1526" s="31">
        <f>VLOOKUP($C1526,'Four Factors - Road'!$B:$O,9,FALSE)/100</f>
        <v>0.14199999999999999</v>
      </c>
      <c r="K1526" s="31">
        <f>VLOOKUP($C1526,'Four Factors - Road'!$B:$O,10,FALSE)/100</f>
        <v>0.221</v>
      </c>
      <c r="L1526" s="31">
        <f>VLOOKUP($C1526,'Four Factors - Road'!$B:$O,11,FALSE)/100</f>
        <v>0.53100000000000003</v>
      </c>
      <c r="M1526" s="31">
        <f>VLOOKUP($C1526,'Four Factors - Road'!$B:$O,12,FALSE)</f>
        <v>0.29399999999999998</v>
      </c>
      <c r="N1526" s="31">
        <f>VLOOKUP($C1526,'Four Factors - Road'!$B:$O,13,FALSE)/100</f>
        <v>0.151</v>
      </c>
      <c r="O1526" s="31">
        <f>VLOOKUP($C1526,'Four Factors - Road'!$B:$O,14,FALSE)/100</f>
        <v>0.24399999999999999</v>
      </c>
      <c r="P1526" s="17">
        <f>VLOOKUP($C1526,'Advanced - Road'!B:T,18,FALSE)</f>
        <v>96.17</v>
      </c>
      <c r="Q1526" s="17">
        <f>(P1526+'Advanced - Road'!$S$33)/2</f>
        <v>97.474904671115354</v>
      </c>
      <c r="R1526" s="31">
        <f t="shared" ref="R1526" si="15011">AVERAGE(H1526,L1527)</f>
        <v>0.49250000000000005</v>
      </c>
      <c r="S1526" s="31">
        <f t="shared" ref="S1526" si="15012">AVERAGE(I1526,M1527)</f>
        <v>0.28049999999999997</v>
      </c>
      <c r="T1526" s="31">
        <f t="shared" ref="T1526" si="15013">AVERAGE(J1526,N1527)</f>
        <v>0.14449999999999999</v>
      </c>
      <c r="U1526" s="31">
        <f t="shared" ref="U1526" si="15014">AVERAGE(K1526,O1527)</f>
        <v>0.22799999999999998</v>
      </c>
      <c r="V1526" s="17">
        <f>Q1526*Q1527/'Advanced - Home'!$S$33</f>
        <v>97.274730396459645</v>
      </c>
      <c r="W1526" s="17">
        <f t="shared" ref="W1526" si="15015">AVERAGE(V1526:V1527)</f>
        <v>97.2727026665127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7</v>
      </c>
      <c r="AA1526" s="19">
        <f t="shared" ref="AA1526" si="15017">Y1526+Y1527</f>
        <v>213</v>
      </c>
      <c r="AB1526" s="4">
        <f t="shared" ref="AB1526" si="15018">D1526-Z1526</f>
        <v>-7</v>
      </c>
      <c r="AC1526" s="4">
        <f t="shared" ref="AC1526" si="15019">AA1526-E1526</f>
        <v>213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0.31</v>
      </c>
      <c r="J1527" s="31">
        <f>VLOOKUP($C1527,'Four Factors - Home'!$B:$O,9,FALSE)/100</f>
        <v>0.13600000000000001</v>
      </c>
      <c r="K1527" s="31">
        <f>VLOOKUP($C1527,'Four Factors - Home'!$B:$O,10,FALSE)/100</f>
        <v>0.21600000000000003</v>
      </c>
      <c r="L1527" s="31">
        <f>VLOOKUP($C1527,'Four Factors - Home'!$B:$O,11,FALSE)/100</f>
        <v>0.48700000000000004</v>
      </c>
      <c r="M1527" s="31">
        <f>VLOOKUP($C1527,'Four Factors - Home'!$B:$O,12,FALSE)</f>
        <v>0.27700000000000002</v>
      </c>
      <c r="N1527" s="31">
        <f>VLOOKUP($C1527,'Four Factors - Home'!$B:$O,13,FALSE)/100</f>
        <v>0.14699999999999999</v>
      </c>
      <c r="O1527" s="31">
        <f>VLOOKUP($C1527,'Four Factors - Home'!$B:$O,14,FALSE)/100</f>
        <v>0.23499999999999999</v>
      </c>
      <c r="P1527" s="17">
        <f>VLOOKUP($C1527,'Advanced - Home'!B:T,18,FALSE)</f>
        <v>98.37</v>
      </c>
      <c r="Q1527" s="17">
        <f>(P1527+'Advanced - Home'!$S$33)/2</f>
        <v>98.572845567206855</v>
      </c>
      <c r="R1527" s="31">
        <f t="shared" ref="R1527" si="15023">AVERAGE(H1527,L1526)</f>
        <v>0.53550000000000009</v>
      </c>
      <c r="S1527" s="31">
        <f t="shared" ref="S1527" si="15024">AVERAGE(I1527,M1526)</f>
        <v>0.30199999999999999</v>
      </c>
      <c r="T1527" s="31">
        <f t="shared" ref="T1527" si="15025">AVERAGE(J1527,N1526)</f>
        <v>0.14350000000000002</v>
      </c>
      <c r="U1527" s="31">
        <f t="shared" ref="U1527" si="15026">AVERAGE(K1527,O1526)</f>
        <v>0.23</v>
      </c>
      <c r="V1527" s="17">
        <f>Q1527*Q1526/'Advanced - Road'!$S$33</f>
        <v>97.270674936565754</v>
      </c>
      <c r="W1527" s="17">
        <f t="shared" ref="W1527" si="15027">W1526</f>
        <v>97.2727026665127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110</v>
      </c>
      <c r="Z1527" s="19">
        <f t="shared" ref="Z1527" si="15028">-Z1526</f>
        <v>-7</v>
      </c>
      <c r="AA1527" s="19">
        <f t="shared" ref="AA1527" si="15029">AA1526</f>
        <v>213</v>
      </c>
      <c r="AB1527" s="4"/>
      <c r="AC1527" s="4"/>
      <c r="AD1527" s="4">
        <f t="shared" si="14779"/>
        <v>110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0.498</v>
      </c>
      <c r="I1528" s="32">
        <f>VLOOKUP($C1528,'Four Factors - Road'!$B:$O,8,FALSE)</f>
        <v>0.28399999999999997</v>
      </c>
      <c r="J1528" s="32">
        <f>VLOOKUP($C1528,'Four Factors - Road'!$B:$O,9,FALSE)/100</f>
        <v>0.14199999999999999</v>
      </c>
      <c r="K1528" s="32">
        <f>VLOOKUP($C1528,'Four Factors - Road'!$B:$O,10,FALSE)/100</f>
        <v>0.221</v>
      </c>
      <c r="L1528" s="32">
        <f>VLOOKUP($C1528,'Four Factors - Road'!$B:$O,11,FALSE)/100</f>
        <v>0.53100000000000003</v>
      </c>
      <c r="M1528" s="32">
        <f>VLOOKUP($C1528,'Four Factors - Road'!$B:$O,12,FALSE)</f>
        <v>0.29399999999999998</v>
      </c>
      <c r="N1528" s="32">
        <f>VLOOKUP($C1528,'Four Factors - Road'!$B:$O,13,FALSE)/100</f>
        <v>0.151</v>
      </c>
      <c r="O1528" s="32">
        <f>VLOOKUP($C1528,'Four Factors - Road'!$B:$O,14,FALSE)/100</f>
        <v>0.24399999999999999</v>
      </c>
      <c r="P1528" s="21">
        <f>VLOOKUP($C1528,'Advanced - Road'!B:T,18,FALSE)</f>
        <v>96.17</v>
      </c>
      <c r="Q1528" s="21">
        <f>(P1528+'Advanced - Road'!$S$33)/2</f>
        <v>97.474904671115354</v>
      </c>
      <c r="R1528" s="32">
        <f t="shared" ref="R1528" si="15031">AVERAGE(H1528,L1529)</f>
        <v>0.51649999999999996</v>
      </c>
      <c r="S1528" s="32">
        <f t="shared" ref="S1528" si="15032">AVERAGE(I1528,M1529)</f>
        <v>0.28049999999999997</v>
      </c>
      <c r="T1528" s="32">
        <f t="shared" ref="T1528" si="15033">AVERAGE(J1528,N1529)</f>
        <v>0.14250000000000002</v>
      </c>
      <c r="U1528" s="32">
        <f t="shared" ref="U1528" si="15034">AVERAGE(K1528,O1529)</f>
        <v>0.22649999999999998</v>
      </c>
      <c r="V1528" s="21">
        <f>Q1528*Q1529/'Advanced - Home'!$S$33</f>
        <v>98.281297919528072</v>
      </c>
      <c r="W1528" s="21">
        <f t="shared" ref="W1528" si="15035">AVERAGE(V1528:V1529)</f>
        <v>98.279249207285915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2</v>
      </c>
      <c r="AA1528" s="23">
        <f t="shared" ref="AA1528" si="15037">Y1528+Y1529</f>
        <v>216</v>
      </c>
      <c r="AB1528" s="22">
        <f t="shared" ref="AB1528" si="15038">D1528-Z1528</f>
        <v>-2</v>
      </c>
      <c r="AC1528" s="22">
        <f t="shared" ref="AC1528" si="15039">AA1528-E1528</f>
        <v>216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0.51800000000000002</v>
      </c>
      <c r="I1529" s="32">
        <f>VLOOKUP($C1529,'Four Factors - Home'!$B:$O,8,FALSE)</f>
        <v>0.26300000000000001</v>
      </c>
      <c r="J1529" s="32">
        <f>VLOOKUP($C1529,'Four Factors - Home'!$B:$O,9,FALSE)/100</f>
        <v>0.14499999999999999</v>
      </c>
      <c r="K1529" s="32">
        <f>VLOOKUP($C1529,'Four Factors - Home'!$B:$O,10,FALSE)/100</f>
        <v>0.26100000000000001</v>
      </c>
      <c r="L1529" s="32">
        <f>VLOOKUP($C1529,'Four Factors - Home'!$B:$O,11,FALSE)/100</f>
        <v>0.53500000000000003</v>
      </c>
      <c r="M1529" s="32">
        <f>VLOOKUP($C1529,'Four Factors - Home'!$B:$O,12,FALSE)</f>
        <v>0.27700000000000002</v>
      </c>
      <c r="N1529" s="32">
        <f>VLOOKUP($C1529,'Four Factors - Home'!$B:$O,13,FALSE)/100</f>
        <v>0.14300000000000002</v>
      </c>
      <c r="O1529" s="32">
        <f>VLOOKUP($C1529,'Four Factors - Home'!$B:$O,14,FALSE)/100</f>
        <v>0.23199999999999998</v>
      </c>
      <c r="P1529" s="21">
        <f>VLOOKUP($C1529,'Advanced - Home'!B:T,18,FALSE)</f>
        <v>100.41</v>
      </c>
      <c r="Q1529" s="21">
        <f>(P1529+'Advanced - Home'!$S$33)/2</f>
        <v>99.592845567206865</v>
      </c>
      <c r="R1529" s="32">
        <f t="shared" ref="R1529" si="15043">AVERAGE(H1529,L1528)</f>
        <v>0.52449999999999997</v>
      </c>
      <c r="S1529" s="32">
        <f t="shared" ref="S1529" si="15044">AVERAGE(I1529,M1528)</f>
        <v>0.27849999999999997</v>
      </c>
      <c r="T1529" s="32">
        <f t="shared" ref="T1529" si="15045">AVERAGE(J1529,N1528)</f>
        <v>0.14799999999999999</v>
      </c>
      <c r="U1529" s="32">
        <f t="shared" ref="U1529" si="15046">AVERAGE(K1529,O1528)</f>
        <v>0.2525</v>
      </c>
      <c r="V1529" s="21">
        <f>Q1529*Q1528/'Advanced - Road'!$S$33</f>
        <v>98.277200495043743</v>
      </c>
      <c r="W1529" s="21">
        <f t="shared" ref="W1529" si="15047">W1528</f>
        <v>98.279249207285915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109</v>
      </c>
      <c r="Z1529" s="23">
        <f t="shared" ref="Z1529" si="15048">-Z1528</f>
        <v>-2</v>
      </c>
      <c r="AA1529" s="23">
        <f t="shared" ref="AA1529" si="15049">AA1528</f>
        <v>216</v>
      </c>
      <c r="AB1529" s="22"/>
      <c r="AC1529" s="22"/>
      <c r="AD1529" s="22">
        <f t="shared" si="14779"/>
        <v>109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0.498</v>
      </c>
      <c r="I1530" s="31">
        <f>VLOOKUP($C1530,'Four Factors - Road'!$B:$O,8,FALSE)</f>
        <v>0.28399999999999997</v>
      </c>
      <c r="J1530" s="31">
        <f>VLOOKUP($C1530,'Four Factors - Road'!$B:$O,9,FALSE)/100</f>
        <v>0.14199999999999999</v>
      </c>
      <c r="K1530" s="31">
        <f>VLOOKUP($C1530,'Four Factors - Road'!$B:$O,10,FALSE)/100</f>
        <v>0.221</v>
      </c>
      <c r="L1530" s="31">
        <f>VLOOKUP($C1530,'Four Factors - Road'!$B:$O,11,FALSE)/100</f>
        <v>0.53100000000000003</v>
      </c>
      <c r="M1530" s="31">
        <f>VLOOKUP($C1530,'Four Factors - Road'!$B:$O,12,FALSE)</f>
        <v>0.29399999999999998</v>
      </c>
      <c r="N1530" s="31">
        <f>VLOOKUP($C1530,'Four Factors - Road'!$B:$O,13,FALSE)/100</f>
        <v>0.151</v>
      </c>
      <c r="O1530" s="31">
        <f>VLOOKUP($C1530,'Four Factors - Road'!$B:$O,14,FALSE)/100</f>
        <v>0.24399999999999999</v>
      </c>
      <c r="P1530" s="17">
        <f>VLOOKUP($C1530,'Advanced - Road'!B:T,18,FALSE)</f>
        <v>96.17</v>
      </c>
      <c r="Q1530" s="17">
        <f>(P1530+'Advanced - Road'!$S$33)/2</f>
        <v>97.474904671115354</v>
      </c>
      <c r="R1530" s="31">
        <f t="shared" ref="R1530" si="15051">AVERAGE(H1530,L1531)</f>
        <v>0.4945</v>
      </c>
      <c r="S1530" s="31">
        <f t="shared" ref="S1530" si="15052">AVERAGE(I1530,M1531)</f>
        <v>0.31899999999999995</v>
      </c>
      <c r="T1530" s="31">
        <f t="shared" ref="T1530" si="15053">AVERAGE(J1530,N1531)</f>
        <v>0.14799999999999999</v>
      </c>
      <c r="U1530" s="31">
        <f t="shared" ref="U1530" si="15054">AVERAGE(K1530,O1531)</f>
        <v>0.2165</v>
      </c>
      <c r="V1530" s="17">
        <f>Q1530*Q1531/'Advanced - Home'!$S$33</f>
        <v>95.981981910950211</v>
      </c>
      <c r="W1530" s="17">
        <f t="shared" ref="W1530" si="15055">AVERAGE(V1530:V1531)</f>
        <v>95.979981128852998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102</v>
      </c>
      <c r="Z1530" s="19">
        <f t="shared" ref="Z1530" si="15056">Y1531-Y1530</f>
        <v>2</v>
      </c>
      <c r="AA1530" s="19">
        <f t="shared" ref="AA1530" si="15057">Y1530+Y1531</f>
        <v>206</v>
      </c>
      <c r="AB1530" s="4">
        <f t="shared" ref="AB1530" si="15058">D1530-Z1530</f>
        <v>-2</v>
      </c>
      <c r="AC1530" s="4">
        <f t="shared" ref="AC1530" si="15059">AA1530-E1530</f>
        <v>206</v>
      </c>
      <c r="AD1530" s="4">
        <f t="shared" si="14779"/>
        <v>102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0.47299999999999998</v>
      </c>
      <c r="I1531" s="31">
        <f>VLOOKUP($C1531,'Four Factors - Home'!$B:$O,8,FALSE)</f>
        <v>0.30299999999999999</v>
      </c>
      <c r="J1531" s="31">
        <f>VLOOKUP($C1531,'Four Factors - Home'!$B:$O,9,FALSE)/100</f>
        <v>0.14000000000000001</v>
      </c>
      <c r="K1531" s="31">
        <f>VLOOKUP($C1531,'Four Factors - Home'!$B:$O,10,FALSE)/100</f>
        <v>0.26500000000000001</v>
      </c>
      <c r="L1531" s="31">
        <f>VLOOKUP($C1531,'Four Factors - Home'!$B:$O,11,FALSE)/100</f>
        <v>0.49099999999999999</v>
      </c>
      <c r="M1531" s="31">
        <f>VLOOKUP($C1531,'Four Factors - Home'!$B:$O,12,FALSE)</f>
        <v>0.35399999999999998</v>
      </c>
      <c r="N1531" s="31">
        <f>VLOOKUP($C1531,'Four Factors - Home'!$B:$O,13,FALSE)/100</f>
        <v>0.154</v>
      </c>
      <c r="O1531" s="31">
        <f>VLOOKUP($C1531,'Four Factors - Home'!$B:$O,14,FALSE)/100</f>
        <v>0.21199999999999999</v>
      </c>
      <c r="P1531" s="17">
        <f>VLOOKUP($C1531,'Advanced - Home'!B:T,18,FALSE)</f>
        <v>95.75</v>
      </c>
      <c r="Q1531" s="17">
        <f>(P1531+'Advanced - Home'!$S$33)/2</f>
        <v>97.262845567206853</v>
      </c>
      <c r="R1531" s="31">
        <f t="shared" ref="R1531" si="15063">AVERAGE(H1531,L1530)</f>
        <v>0.502</v>
      </c>
      <c r="S1531" s="31">
        <f t="shared" ref="S1531" si="15064">AVERAGE(I1531,M1530)</f>
        <v>0.29849999999999999</v>
      </c>
      <c r="T1531" s="31">
        <f t="shared" ref="T1531" si="15065">AVERAGE(J1531,N1530)</f>
        <v>0.14550000000000002</v>
      </c>
      <c r="U1531" s="31">
        <f t="shared" ref="U1531" si="15066">AVERAGE(K1531,O1530)</f>
        <v>0.2545</v>
      </c>
      <c r="V1531" s="17">
        <f>Q1531*Q1530/'Advanced - Road'!$S$33</f>
        <v>95.977980346755785</v>
      </c>
      <c r="W1531" s="17">
        <f t="shared" ref="W1531" si="15067">W1530</f>
        <v>95.979981128852998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-2</v>
      </c>
      <c r="AA1531" s="19">
        <f t="shared" ref="AA1531" si="15069">AA1530</f>
        <v>206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0.498</v>
      </c>
      <c r="I1532" s="32">
        <f>VLOOKUP($C1532,'Four Factors - Road'!$B:$O,8,FALSE)</f>
        <v>0.28399999999999997</v>
      </c>
      <c r="J1532" s="32">
        <f>VLOOKUP($C1532,'Four Factors - Road'!$B:$O,9,FALSE)/100</f>
        <v>0.14199999999999999</v>
      </c>
      <c r="K1532" s="32">
        <f>VLOOKUP($C1532,'Four Factors - Road'!$B:$O,10,FALSE)/100</f>
        <v>0.221</v>
      </c>
      <c r="L1532" s="32">
        <f>VLOOKUP($C1532,'Four Factors - Road'!$B:$O,11,FALSE)/100</f>
        <v>0.53100000000000003</v>
      </c>
      <c r="M1532" s="32">
        <f>VLOOKUP($C1532,'Four Factors - Road'!$B:$O,12,FALSE)</f>
        <v>0.29399999999999998</v>
      </c>
      <c r="N1532" s="32">
        <f>VLOOKUP($C1532,'Four Factors - Road'!$B:$O,13,FALSE)/100</f>
        <v>0.151</v>
      </c>
      <c r="O1532" s="32">
        <f>VLOOKUP($C1532,'Four Factors - Road'!$B:$O,14,FALSE)/100</f>
        <v>0.24399999999999999</v>
      </c>
      <c r="P1532" s="21">
        <f>VLOOKUP($C1532,'Advanced - Road'!B:T,18,FALSE)</f>
        <v>96.17</v>
      </c>
      <c r="Q1532" s="21">
        <f>(P1532+'Advanced - Road'!$S$33)/2</f>
        <v>97.474904671115354</v>
      </c>
      <c r="R1532" s="32">
        <f t="shared" ref="R1532" si="15071">AVERAGE(H1532,L1533)</f>
        <v>0.4945</v>
      </c>
      <c r="S1532" s="32">
        <f t="shared" ref="S1532" si="15072">AVERAGE(I1532,M1533)</f>
        <v>0.27449999999999997</v>
      </c>
      <c r="T1532" s="32">
        <f t="shared" ref="T1532" si="15073">AVERAGE(J1532,N1533)</f>
        <v>0.13800000000000001</v>
      </c>
      <c r="U1532" s="32">
        <f t="shared" ref="U1532" si="15074">AVERAGE(K1532,O1533)</f>
        <v>0.2235</v>
      </c>
      <c r="V1532" s="21">
        <f>Q1532*Q1533/'Advanced - Home'!$S$33</f>
        <v>97.082298369990696</v>
      </c>
      <c r="W1532" s="21">
        <f t="shared" ref="W1532" si="15075">AVERAGE(V1532:V1533)</f>
        <v>97.080274651364888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6</v>
      </c>
      <c r="AA1532" s="23">
        <f t="shared" ref="AA1532" si="15077">Y1532+Y1533</f>
        <v>212</v>
      </c>
      <c r="AB1532" s="22">
        <f t="shared" ref="AB1532" si="15078">D1532-Z1532</f>
        <v>-6</v>
      </c>
      <c r="AC1532" s="22">
        <f t="shared" ref="AC1532" si="15079">AA1532-E1532</f>
        <v>212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0.53700000000000003</v>
      </c>
      <c r="I1533" s="32">
        <f>VLOOKUP($C1533,'Four Factors - Home'!$B:$O,8,FALSE)</f>
        <v>0.27100000000000002</v>
      </c>
      <c r="J1533" s="32">
        <f>VLOOKUP($C1533,'Four Factors - Home'!$B:$O,9,FALSE)/100</f>
        <v>0.13800000000000001</v>
      </c>
      <c r="K1533" s="32">
        <f>VLOOKUP($C1533,'Four Factors - Home'!$B:$O,10,FALSE)/100</f>
        <v>0.22699999999999998</v>
      </c>
      <c r="L1533" s="32">
        <f>VLOOKUP($C1533,'Four Factors - Home'!$B:$O,11,FALSE)/100</f>
        <v>0.49099999999999999</v>
      </c>
      <c r="M1533" s="32">
        <f>VLOOKUP($C1533,'Four Factors - Home'!$B:$O,12,FALSE)</f>
        <v>0.26500000000000001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0.22600000000000001</v>
      </c>
      <c r="P1533" s="21">
        <f>VLOOKUP($C1533,'Advanced - Home'!B:T,18,FALSE)</f>
        <v>97.98</v>
      </c>
      <c r="Q1533" s="21">
        <f>(P1533+'Advanced - Home'!$S$33)/2</f>
        <v>98.377845567206862</v>
      </c>
      <c r="R1533" s="32">
        <f t="shared" ref="R1533" si="15083">AVERAGE(H1533,L1532)</f>
        <v>0.53400000000000003</v>
      </c>
      <c r="S1533" s="32">
        <f t="shared" ref="S1533" si="15084">AVERAGE(I1533,M1532)</f>
        <v>0.28249999999999997</v>
      </c>
      <c r="T1533" s="32">
        <f t="shared" ref="T1533" si="15085">AVERAGE(J1533,N1532)</f>
        <v>0.14450000000000002</v>
      </c>
      <c r="U1533" s="32">
        <f t="shared" ref="U1533" si="15086">AVERAGE(K1533,O1532)</f>
        <v>0.23549999999999999</v>
      </c>
      <c r="V1533" s="21">
        <f>Q1533*Q1532/'Advanced - Road'!$S$33</f>
        <v>97.078250932739081</v>
      </c>
      <c r="W1533" s="21">
        <f t="shared" ref="W1533" si="15087">W1532</f>
        <v>97.080274651364888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109</v>
      </c>
      <c r="Z1533" s="23">
        <f t="shared" ref="Z1533" si="15088">-Z1532</f>
        <v>-6</v>
      </c>
      <c r="AA1533" s="23">
        <f t="shared" ref="AA1533" si="15089">AA1532</f>
        <v>212</v>
      </c>
      <c r="AB1533" s="22"/>
      <c r="AC1533" s="22"/>
      <c r="AD1533" s="22">
        <f t="shared" si="14779"/>
        <v>109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0.498</v>
      </c>
      <c r="I1534" s="31">
        <f>VLOOKUP($C1534,'Four Factors - Road'!$B:$O,8,FALSE)</f>
        <v>0.28399999999999997</v>
      </c>
      <c r="J1534" s="31">
        <f>VLOOKUP($C1534,'Four Factors - Road'!$B:$O,9,FALSE)/100</f>
        <v>0.14199999999999999</v>
      </c>
      <c r="K1534" s="31">
        <f>VLOOKUP($C1534,'Four Factors - Road'!$B:$O,10,FALSE)/100</f>
        <v>0.221</v>
      </c>
      <c r="L1534" s="31">
        <f>VLOOKUP($C1534,'Four Factors - Road'!$B:$O,11,FALSE)/100</f>
        <v>0.53100000000000003</v>
      </c>
      <c r="M1534" s="31">
        <f>VLOOKUP($C1534,'Four Factors - Road'!$B:$O,12,FALSE)</f>
        <v>0.29399999999999998</v>
      </c>
      <c r="N1534" s="31">
        <f>VLOOKUP($C1534,'Four Factors - Road'!$B:$O,13,FALSE)/100</f>
        <v>0.151</v>
      </c>
      <c r="O1534" s="31">
        <f>VLOOKUP($C1534,'Four Factors - Road'!$B:$O,14,FALSE)/100</f>
        <v>0.24399999999999999</v>
      </c>
      <c r="P1534" s="17">
        <f>VLOOKUP($C1534,'Advanced - Road'!B:T,18,FALSE)</f>
        <v>96.17</v>
      </c>
      <c r="Q1534" s="17">
        <f>(P1534+'Advanced - Road'!$S$33)/2</f>
        <v>97.474904671115354</v>
      </c>
      <c r="R1534" s="31">
        <f t="shared" ref="R1534" si="15091">AVERAGE(H1534,L1535)</f>
        <v>0.50950000000000006</v>
      </c>
      <c r="S1534" s="31">
        <f t="shared" ref="S1534" si="15092">AVERAGE(I1534,M1535)</f>
        <v>0.29049999999999998</v>
      </c>
      <c r="T1534" s="31">
        <f t="shared" ref="T1534" si="15093">AVERAGE(J1534,N1535)</f>
        <v>0.1525</v>
      </c>
      <c r="U1534" s="31">
        <f t="shared" ref="U1534" si="15094">AVERAGE(K1534,O1535)</f>
        <v>0.22749999999999998</v>
      </c>
      <c r="V1534" s="17">
        <f>Q1534*Q1535/'Advanced - Home'!$S$33</f>
        <v>97.077364215465863</v>
      </c>
      <c r="W1534" s="17">
        <f t="shared" ref="W1534" si="15095">AVERAGE(V1534:V1535)</f>
        <v>97.075340599694442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0.53400000000000003</v>
      </c>
      <c r="I1535" s="31">
        <f>VLOOKUP($C1535,'Four Factors - Home'!$B:$O,8,FALSE)</f>
        <v>0.30099999999999999</v>
      </c>
      <c r="J1535" s="31">
        <f>VLOOKUP($C1535,'Four Factors - Home'!$B:$O,9,FALSE)/100</f>
        <v>0.14199999999999999</v>
      </c>
      <c r="K1535" s="31">
        <f>VLOOKUP($C1535,'Four Factors - Home'!$B:$O,10,FALSE)/100</f>
        <v>0.214</v>
      </c>
      <c r="L1535" s="31">
        <f>VLOOKUP($C1535,'Four Factors - Home'!$B:$O,11,FALSE)/100</f>
        <v>0.52100000000000002</v>
      </c>
      <c r="M1535" s="31">
        <f>VLOOKUP($C1535,'Four Factors - Home'!$B:$O,12,FALSE)</f>
        <v>0.29699999999999999</v>
      </c>
      <c r="N1535" s="31">
        <f>VLOOKUP($C1535,'Four Factors - Home'!$B:$O,13,FALSE)/100</f>
        <v>0.16300000000000001</v>
      </c>
      <c r="O1535" s="31">
        <f>VLOOKUP($C1535,'Four Factors - Home'!$B:$O,14,FALSE)/100</f>
        <v>0.23399999999999999</v>
      </c>
      <c r="P1535" s="17">
        <f>VLOOKUP($C1535,'Advanced - Home'!B:T,18,FALSE)</f>
        <v>97.97</v>
      </c>
      <c r="Q1535" s="17">
        <f>(P1535+'Advanced - Home'!$S$33)/2</f>
        <v>98.372845567206866</v>
      </c>
      <c r="R1535" s="31">
        <f t="shared" ref="R1535" si="15103">AVERAGE(H1535,L1534)</f>
        <v>0.53249999999999997</v>
      </c>
      <c r="S1535" s="31">
        <f t="shared" ref="S1535" si="15104">AVERAGE(I1535,M1534)</f>
        <v>0.29749999999999999</v>
      </c>
      <c r="T1535" s="31">
        <f t="shared" ref="T1535" si="15105">AVERAGE(J1535,N1534)</f>
        <v>0.14649999999999999</v>
      </c>
      <c r="U1535" s="31">
        <f t="shared" ref="U1535" si="15106">AVERAGE(K1535,O1534)</f>
        <v>0.22899999999999998</v>
      </c>
      <c r="V1535" s="17">
        <f>Q1535*Q1534/'Advanced - Road'!$S$33</f>
        <v>97.073316983923036</v>
      </c>
      <c r="W1535" s="17">
        <f t="shared" ref="W1535" si="15107">W1534</f>
        <v>97.075340599694442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0.498</v>
      </c>
      <c r="I1536" s="32">
        <f>VLOOKUP($C1536,'Four Factors - Road'!$B:$O,8,FALSE)</f>
        <v>0.28399999999999997</v>
      </c>
      <c r="J1536" s="32">
        <f>VLOOKUP($C1536,'Four Factors - Road'!$B:$O,9,FALSE)/100</f>
        <v>0.14199999999999999</v>
      </c>
      <c r="K1536" s="32">
        <f>VLOOKUP($C1536,'Four Factors - Road'!$B:$O,10,FALSE)/100</f>
        <v>0.221</v>
      </c>
      <c r="L1536" s="32">
        <f>VLOOKUP($C1536,'Four Factors - Road'!$B:$O,11,FALSE)/100</f>
        <v>0.53100000000000003</v>
      </c>
      <c r="M1536" s="32">
        <f>VLOOKUP($C1536,'Four Factors - Road'!$B:$O,12,FALSE)</f>
        <v>0.29399999999999998</v>
      </c>
      <c r="N1536" s="32">
        <f>VLOOKUP($C1536,'Four Factors - Road'!$B:$O,13,FALSE)/100</f>
        <v>0.151</v>
      </c>
      <c r="O1536" s="32">
        <f>VLOOKUP($C1536,'Four Factors - Road'!$B:$O,14,FALSE)/100</f>
        <v>0.24399999999999999</v>
      </c>
      <c r="P1536" s="21">
        <f>VLOOKUP($C1536,'Advanced - Road'!B:T,18,FALSE)</f>
        <v>96.17</v>
      </c>
      <c r="Q1536" s="21">
        <f>(P1536+'Advanced - Road'!$S$33)/2</f>
        <v>97.474904671115354</v>
      </c>
      <c r="R1536" s="32">
        <f t="shared" ref="R1536" si="15111">AVERAGE(H1536,L1537)</f>
        <v>0.51200000000000001</v>
      </c>
      <c r="S1536" s="32">
        <f t="shared" ref="S1536" si="15112">AVERAGE(I1536,M1537)</f>
        <v>0.27800000000000002</v>
      </c>
      <c r="T1536" s="32">
        <f t="shared" ref="T1536" si="15113">AVERAGE(J1536,N1537)</f>
        <v>0.14699999999999999</v>
      </c>
      <c r="U1536" s="32">
        <f t="shared" ref="U1536" si="15114">AVERAGE(K1536,O1537)</f>
        <v>0.219</v>
      </c>
      <c r="V1536" s="21">
        <f>Q1536*Q1537/'Advanced - Home'!$S$33</f>
        <v>96.505002290583803</v>
      </c>
      <c r="W1536" s="21">
        <f t="shared" ref="W1536" si="15115">AVERAGE(V1536:V1537)</f>
        <v>96.50299060592144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4</v>
      </c>
      <c r="AA1536" s="23">
        <f t="shared" ref="AA1536" si="15117">Y1536+Y1537</f>
        <v>212</v>
      </c>
      <c r="AB1536" s="22">
        <f t="shared" ref="AB1536" si="15118">D1536-Z1536</f>
        <v>-4</v>
      </c>
      <c r="AC1536" s="22">
        <f t="shared" ref="AC1536" si="15119">AA1536-E1536</f>
        <v>212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0.29299999999999998</v>
      </c>
      <c r="J1537" s="32">
        <f>VLOOKUP($C1537,'Four Factors - Home'!$B:$O,9,FALSE)/100</f>
        <v>0.14899999999999999</v>
      </c>
      <c r="K1537" s="32">
        <f>VLOOKUP($C1537,'Four Factors - Home'!$B:$O,10,FALSE)/100</f>
        <v>0.27100000000000002</v>
      </c>
      <c r="L1537" s="32">
        <f>VLOOKUP($C1537,'Four Factors - Home'!$B:$O,11,FALSE)/100</f>
        <v>0.52600000000000002</v>
      </c>
      <c r="M1537" s="32">
        <f>VLOOKUP($C1537,'Four Factors - Home'!$B:$O,12,FALSE)</f>
        <v>0.27200000000000002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96.81</v>
      </c>
      <c r="Q1537" s="21">
        <f>(P1537+'Advanced - Home'!$S$33)/2</f>
        <v>97.792845567206854</v>
      </c>
      <c r="R1537" s="32">
        <f t="shared" ref="R1537" si="15123">AVERAGE(H1537,L1536)</f>
        <v>0.52750000000000008</v>
      </c>
      <c r="S1537" s="32">
        <f t="shared" ref="S1537" si="15124">AVERAGE(I1537,M1536)</f>
        <v>0.29349999999999998</v>
      </c>
      <c r="T1537" s="32">
        <f t="shared" ref="T1537" si="15125">AVERAGE(J1537,N1536)</f>
        <v>0.15</v>
      </c>
      <c r="U1537" s="32">
        <f t="shared" ref="U1537" si="15126">AVERAGE(K1537,O1536)</f>
        <v>0.25750000000000001</v>
      </c>
      <c r="V1537" s="21">
        <f>Q1537*Q1536/'Advanced - Road'!$S$33</f>
        <v>96.500978921259062</v>
      </c>
      <c r="W1537" s="21">
        <f t="shared" ref="W1537" si="15127">W1536</f>
        <v>96.50299060592144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108</v>
      </c>
      <c r="Z1537" s="23">
        <f t="shared" ref="Z1537" si="15128">-Z1536</f>
        <v>-4</v>
      </c>
      <c r="AA1537" s="23">
        <f t="shared" ref="AA1537" si="15129">AA1536</f>
        <v>212</v>
      </c>
      <c r="AB1537" s="22"/>
      <c r="AC1537" s="22"/>
      <c r="AD1537" s="22">
        <f t="shared" si="14779"/>
        <v>108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0.498</v>
      </c>
      <c r="I1538" s="31">
        <f>VLOOKUP($C1538,'Four Factors - Road'!$B:$O,8,FALSE)</f>
        <v>0.28399999999999997</v>
      </c>
      <c r="J1538" s="31">
        <f>VLOOKUP($C1538,'Four Factors - Road'!$B:$O,9,FALSE)/100</f>
        <v>0.14199999999999999</v>
      </c>
      <c r="K1538" s="31">
        <f>VLOOKUP($C1538,'Four Factors - Road'!$B:$O,10,FALSE)/100</f>
        <v>0.221</v>
      </c>
      <c r="L1538" s="31">
        <f>VLOOKUP($C1538,'Four Factors - Road'!$B:$O,11,FALSE)/100</f>
        <v>0.53100000000000003</v>
      </c>
      <c r="M1538" s="31">
        <f>VLOOKUP($C1538,'Four Factors - Road'!$B:$O,12,FALSE)</f>
        <v>0.29399999999999998</v>
      </c>
      <c r="N1538" s="31">
        <f>VLOOKUP($C1538,'Four Factors - Road'!$B:$O,13,FALSE)/100</f>
        <v>0.151</v>
      </c>
      <c r="O1538" s="31">
        <f>VLOOKUP($C1538,'Four Factors - Road'!$B:$O,14,FALSE)/100</f>
        <v>0.24399999999999999</v>
      </c>
      <c r="P1538" s="17">
        <f>VLOOKUP($C1538,'Advanced - Road'!B:T,18,FALSE)</f>
        <v>96.17</v>
      </c>
      <c r="Q1538" s="17">
        <f>(P1538+'Advanced - Road'!$S$33)/2</f>
        <v>97.474904671115354</v>
      </c>
      <c r="R1538" s="31">
        <f t="shared" ref="R1538" si="15131">AVERAGE(H1538,L1539)</f>
        <v>0.5</v>
      </c>
      <c r="S1538" s="31">
        <f t="shared" ref="S1538" si="15132">AVERAGE(I1538,M1539)</f>
        <v>0.26500000000000001</v>
      </c>
      <c r="T1538" s="31">
        <f t="shared" ref="T1538" si="15133">AVERAGE(J1538,N1539)</f>
        <v>0.13750000000000001</v>
      </c>
      <c r="U1538" s="31">
        <f t="shared" ref="U1538" si="15134">AVERAGE(K1538,O1539)</f>
        <v>0.2215</v>
      </c>
      <c r="V1538" s="17">
        <f>Q1538*Q1539/'Advanced - Home'!$S$33</f>
        <v>98.340507773826218</v>
      </c>
      <c r="W1538" s="17">
        <f t="shared" ref="W1538" si="15135">AVERAGE(V1538:V1539)</f>
        <v>98.338457827331396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3</v>
      </c>
      <c r="AA1538" s="19">
        <f t="shared" ref="AA1538" si="15137">Y1538+Y1539</f>
        <v>213</v>
      </c>
      <c r="AB1538" s="4">
        <f t="shared" ref="AB1538" si="15138">D1538-Z1538</f>
        <v>-3</v>
      </c>
      <c r="AC1538" s="4">
        <f t="shared" ref="AC1538" si="15139">AA1538-E1538</f>
        <v>213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0.50900000000000001</v>
      </c>
      <c r="I1539" s="31">
        <f>VLOOKUP($C1539,'Four Factors - Home'!$B:$O,8,FALSE)</f>
        <v>0.26100000000000001</v>
      </c>
      <c r="J1539" s="31">
        <f>VLOOKUP($C1539,'Four Factors - Home'!$B:$O,9,FALSE)/100</f>
        <v>0.12300000000000001</v>
      </c>
      <c r="K1539" s="31">
        <f>VLOOKUP($C1539,'Four Factors - Home'!$B:$O,10,FALSE)/100</f>
        <v>0.184</v>
      </c>
      <c r="L1539" s="31">
        <f>VLOOKUP($C1539,'Four Factors - Home'!$B:$O,11,FALSE)/100</f>
        <v>0.502</v>
      </c>
      <c r="M1539" s="31">
        <f>VLOOKUP($C1539,'Four Factors - Home'!$B:$O,12,FALSE)</f>
        <v>0.246</v>
      </c>
      <c r="N1539" s="31">
        <f>VLOOKUP($C1539,'Four Factors - Home'!$B:$O,13,FALSE)/100</f>
        <v>0.13300000000000001</v>
      </c>
      <c r="O1539" s="31">
        <f>VLOOKUP($C1539,'Four Factors - Home'!$B:$O,14,FALSE)/100</f>
        <v>0.222</v>
      </c>
      <c r="P1539" s="17">
        <f>VLOOKUP($C1539,'Advanced - Home'!B:T,18,FALSE)</f>
        <v>100.53</v>
      </c>
      <c r="Q1539" s="17">
        <f>(P1539+'Advanced - Home'!$S$33)/2</f>
        <v>99.652845567206867</v>
      </c>
      <c r="R1539" s="31">
        <f t="shared" ref="R1539" si="15143">AVERAGE(H1539,L1538)</f>
        <v>0.52</v>
      </c>
      <c r="S1539" s="31">
        <f t="shared" ref="S1539" si="15144">AVERAGE(I1539,M1538)</f>
        <v>0.27749999999999997</v>
      </c>
      <c r="T1539" s="31">
        <f t="shared" ref="T1539" si="15145">AVERAGE(J1539,N1538)</f>
        <v>0.13700000000000001</v>
      </c>
      <c r="U1539" s="31">
        <f t="shared" ref="U1539" si="15146">AVERAGE(K1539,O1538)</f>
        <v>0.214</v>
      </c>
      <c r="V1539" s="17">
        <f>Q1539*Q1538/'Advanced - Road'!$S$33</f>
        <v>98.336407880836575</v>
      </c>
      <c r="W1539" s="17">
        <f t="shared" ref="W1539" si="15147">W1538</f>
        <v>98.338457827331396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108</v>
      </c>
      <c r="Z1539" s="19">
        <f t="shared" ref="Z1539" si="15148">-Z1538</f>
        <v>-3</v>
      </c>
      <c r="AA1539" s="19">
        <f t="shared" ref="AA1539" si="15149">AA1538</f>
        <v>213</v>
      </c>
      <c r="AB1539" s="4"/>
      <c r="AC1539" s="4"/>
      <c r="AD1539" s="4">
        <f t="shared" si="14779"/>
        <v>108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0.498</v>
      </c>
      <c r="I1540" s="32">
        <f>VLOOKUP($C1540,'Four Factors - Road'!$B:$O,8,FALSE)</f>
        <v>0.28399999999999997</v>
      </c>
      <c r="J1540" s="32">
        <f>VLOOKUP($C1540,'Four Factors - Road'!$B:$O,9,FALSE)/100</f>
        <v>0.14199999999999999</v>
      </c>
      <c r="K1540" s="32">
        <f>VLOOKUP($C1540,'Four Factors - Road'!$B:$O,10,FALSE)/100</f>
        <v>0.221</v>
      </c>
      <c r="L1540" s="32">
        <f>VLOOKUP($C1540,'Four Factors - Road'!$B:$O,11,FALSE)/100</f>
        <v>0.53100000000000003</v>
      </c>
      <c r="M1540" s="32">
        <f>VLOOKUP($C1540,'Four Factors - Road'!$B:$O,12,FALSE)</f>
        <v>0.29399999999999998</v>
      </c>
      <c r="N1540" s="32">
        <f>VLOOKUP($C1540,'Four Factors - Road'!$B:$O,13,FALSE)/100</f>
        <v>0.151</v>
      </c>
      <c r="O1540" s="32">
        <f>VLOOKUP($C1540,'Four Factors - Road'!$B:$O,14,FALSE)/100</f>
        <v>0.24399999999999999</v>
      </c>
      <c r="P1540" s="21">
        <f>VLOOKUP($C1540,'Advanced - Road'!B:T,18,FALSE)</f>
        <v>96.17</v>
      </c>
      <c r="Q1540" s="21">
        <f>(P1540+'Advanced - Road'!$S$33)/2</f>
        <v>97.474904671115354</v>
      </c>
      <c r="R1540" s="32">
        <f t="shared" ref="R1540" si="15151">AVERAGE(H1540,L1541)</f>
        <v>0.502</v>
      </c>
      <c r="S1540" s="32">
        <f t="shared" ref="S1540" si="15152">AVERAGE(I1540,M1541)</f>
        <v>0.27449999999999997</v>
      </c>
      <c r="T1540" s="32">
        <f t="shared" ref="T1540" si="15153">AVERAGE(J1540,N1541)</f>
        <v>0.13600000000000001</v>
      </c>
      <c r="U1540" s="32">
        <f t="shared" ref="U1540" si="15154">AVERAGE(K1540,O1541)</f>
        <v>0.245</v>
      </c>
      <c r="V1540" s="21">
        <f>Q1540*Q1541/'Advanced - Home'!$S$33</f>
        <v>97.156310687863368</v>
      </c>
      <c r="W1540" s="21">
        <f t="shared" ref="W1540" si="15155">AVERAGE(V1540:V1541)</f>
        <v>97.154285426421737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0.51700000000000002</v>
      </c>
      <c r="I1541" s="32">
        <f>VLOOKUP($C1541,'Four Factors - Home'!$B:$O,8,FALSE)</f>
        <v>0.23</v>
      </c>
      <c r="J1541" s="32">
        <f>VLOOKUP($C1541,'Four Factors - Home'!$B:$O,9,FALSE)/100</f>
        <v>0.14300000000000002</v>
      </c>
      <c r="K1541" s="32">
        <f>VLOOKUP($C1541,'Four Factors - Home'!$B:$O,10,FALSE)/100</f>
        <v>0.26700000000000002</v>
      </c>
      <c r="L1541" s="32">
        <f>VLOOKUP($C1541,'Four Factors - Home'!$B:$O,11,FALSE)/100</f>
        <v>0.50600000000000001</v>
      </c>
      <c r="M1541" s="32">
        <f>VLOOKUP($C1541,'Four Factors - Home'!$B:$O,12,FALSE)</f>
        <v>0.26500000000000001</v>
      </c>
      <c r="N1541" s="32">
        <f>VLOOKUP($C1541,'Four Factors - Home'!$B:$O,13,FALSE)/100</f>
        <v>0.13</v>
      </c>
      <c r="O1541" s="32">
        <f>VLOOKUP($C1541,'Four Factors - Home'!$B:$O,14,FALSE)/100</f>
        <v>0.26899999999999996</v>
      </c>
      <c r="P1541" s="21">
        <f>VLOOKUP($C1541,'Advanced - Home'!B:T,18,FALSE)</f>
        <v>98.13</v>
      </c>
      <c r="Q1541" s="21">
        <f>(P1541+'Advanced - Home'!$S$33)/2</f>
        <v>98.45284556720685</v>
      </c>
      <c r="R1541" s="32">
        <f t="shared" ref="R1541" si="15163">AVERAGE(H1541,L1540)</f>
        <v>0.52400000000000002</v>
      </c>
      <c r="S1541" s="32">
        <f t="shared" ref="S1541" si="15164">AVERAGE(I1541,M1540)</f>
        <v>0.26200000000000001</v>
      </c>
      <c r="T1541" s="32">
        <f t="shared" ref="T1541" si="15165">AVERAGE(J1541,N1540)</f>
        <v>0.14700000000000002</v>
      </c>
      <c r="U1541" s="32">
        <f t="shared" ref="U1541" si="15166">AVERAGE(K1541,O1540)</f>
        <v>0.2555</v>
      </c>
      <c r="V1541" s="21">
        <f>Q1541*Q1540/'Advanced - Road'!$S$33</f>
        <v>97.152260164980106</v>
      </c>
      <c r="W1541" s="21">
        <f t="shared" ref="W1541" si="15167">W1540</f>
        <v>97.154285426421737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0.498</v>
      </c>
      <c r="I1542" s="31">
        <f>VLOOKUP($C1542,'Four Factors - Road'!$B:$O,8,FALSE)</f>
        <v>0.28399999999999997</v>
      </c>
      <c r="J1542" s="31">
        <f>VLOOKUP($C1542,'Four Factors - Road'!$B:$O,9,FALSE)/100</f>
        <v>0.14199999999999999</v>
      </c>
      <c r="K1542" s="31">
        <f>VLOOKUP($C1542,'Four Factors - Road'!$B:$O,10,FALSE)/100</f>
        <v>0.221</v>
      </c>
      <c r="L1542" s="31">
        <f>VLOOKUP($C1542,'Four Factors - Road'!$B:$O,11,FALSE)/100</f>
        <v>0.53100000000000003</v>
      </c>
      <c r="M1542" s="31">
        <f>VLOOKUP($C1542,'Four Factors - Road'!$B:$O,12,FALSE)</f>
        <v>0.29399999999999998</v>
      </c>
      <c r="N1542" s="31">
        <f>VLOOKUP($C1542,'Four Factors - Road'!$B:$O,13,FALSE)/100</f>
        <v>0.151</v>
      </c>
      <c r="O1542" s="31">
        <f>VLOOKUP($C1542,'Four Factors - Road'!$B:$O,14,FALSE)/100</f>
        <v>0.24399999999999999</v>
      </c>
      <c r="P1542" s="17">
        <f>VLOOKUP($C1542,'Advanced - Road'!B:T,18,FALSE)</f>
        <v>96.17</v>
      </c>
      <c r="Q1542" s="17">
        <f>(P1542+'Advanced - Road'!$S$33)/2</f>
        <v>97.474904671115354</v>
      </c>
      <c r="R1542" s="31">
        <f t="shared" ref="R1542" si="15171">AVERAGE(H1542,L1543)</f>
        <v>0.499</v>
      </c>
      <c r="S1542" s="31">
        <f t="shared" ref="S1542" si="15172">AVERAGE(I1542,M1543)</f>
        <v>0.27700000000000002</v>
      </c>
      <c r="T1542" s="31">
        <f t="shared" ref="T1542" si="15173">AVERAGE(J1542,N1543)</f>
        <v>0.13850000000000001</v>
      </c>
      <c r="U1542" s="31">
        <f t="shared" ref="U1542" si="15174">AVERAGE(K1542,O1543)</f>
        <v>0.22249999999999998</v>
      </c>
      <c r="V1542" s="17">
        <f>Q1542*Q1543/'Advanced - Home'!$S$33</f>
        <v>98.256627146903853</v>
      </c>
      <c r="W1542" s="17">
        <f t="shared" ref="W1542" si="15175">AVERAGE(V1542:V1543)</f>
        <v>98.254578948933627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5</v>
      </c>
      <c r="AA1542" s="19">
        <f t="shared" ref="AA1542" si="15177">Y1542+Y1543</f>
        <v>215</v>
      </c>
      <c r="AB1542" s="4">
        <f t="shared" ref="AB1542" si="15178">D1542-Z1542</f>
        <v>-5</v>
      </c>
      <c r="AC1542" s="4">
        <f t="shared" ref="AC1542" si="15179">AA1542-E1542</f>
        <v>215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0.52</v>
      </c>
      <c r="I1543" s="31">
        <f>VLOOKUP($C1543,'Four Factors - Home'!$B:$O,8,FALSE)</f>
        <v>0.30199999999999999</v>
      </c>
      <c r="J1543" s="31">
        <f>VLOOKUP($C1543,'Four Factors - Home'!$B:$O,9,FALSE)/100</f>
        <v>0.14599999999999999</v>
      </c>
      <c r="K1543" s="31">
        <f>VLOOKUP($C1543,'Four Factors - Home'!$B:$O,10,FALSE)/100</f>
        <v>0.27300000000000002</v>
      </c>
      <c r="L1543" s="31">
        <f>VLOOKUP($C1543,'Four Factors - Home'!$B:$O,11,FALSE)/100</f>
        <v>0.5</v>
      </c>
      <c r="M1543" s="31">
        <f>VLOOKUP($C1543,'Four Factors - Home'!$B:$O,12,FALSE)</f>
        <v>0.27</v>
      </c>
      <c r="N1543" s="31">
        <f>VLOOKUP($C1543,'Four Factors - Home'!$B:$O,13,FALSE)/100</f>
        <v>0.13500000000000001</v>
      </c>
      <c r="O1543" s="31">
        <f>VLOOKUP($C1543,'Four Factors - Home'!$B:$O,14,FALSE)/100</f>
        <v>0.22399999999999998</v>
      </c>
      <c r="P1543" s="17">
        <f>VLOOKUP($C1543,'Advanced - Home'!B:T,18,FALSE)</f>
        <v>100.36</v>
      </c>
      <c r="Q1543" s="17">
        <f>(P1543+'Advanced - Home'!$S$33)/2</f>
        <v>99.567845567206859</v>
      </c>
      <c r="R1543" s="31">
        <f t="shared" ref="R1543" si="15183">AVERAGE(H1543,L1542)</f>
        <v>0.52550000000000008</v>
      </c>
      <c r="S1543" s="31">
        <f t="shared" ref="S1543" si="15184">AVERAGE(I1543,M1542)</f>
        <v>0.29799999999999999</v>
      </c>
      <c r="T1543" s="31">
        <f t="shared" ref="T1543" si="15185">AVERAGE(J1543,N1542)</f>
        <v>0.14849999999999999</v>
      </c>
      <c r="U1543" s="31">
        <f t="shared" ref="U1543" si="15186">AVERAGE(K1543,O1542)</f>
        <v>0.25850000000000001</v>
      </c>
      <c r="V1543" s="17">
        <f>Q1543*Q1542/'Advanced - Road'!$S$33</f>
        <v>98.252530750963402</v>
      </c>
      <c r="W1543" s="17">
        <f t="shared" ref="W1543" si="15187">W1542</f>
        <v>98.254578948933627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110</v>
      </c>
      <c r="Z1543" s="19">
        <f t="shared" ref="Z1543" si="15188">-Z1542</f>
        <v>-5</v>
      </c>
      <c r="AA1543" s="19">
        <f t="shared" ref="AA1543" si="15189">AA1542</f>
        <v>215</v>
      </c>
      <c r="AB1543" s="4"/>
      <c r="AC1543" s="4"/>
      <c r="AD1543" s="4">
        <f t="shared" si="14779"/>
        <v>110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0.498</v>
      </c>
      <c r="I1544" s="32">
        <f>VLOOKUP($C1544,'Four Factors - Road'!$B:$O,8,FALSE)</f>
        <v>0.28399999999999997</v>
      </c>
      <c r="J1544" s="32">
        <f>VLOOKUP($C1544,'Four Factors - Road'!$B:$O,9,FALSE)/100</f>
        <v>0.14199999999999999</v>
      </c>
      <c r="K1544" s="32">
        <f>VLOOKUP($C1544,'Four Factors - Road'!$B:$O,10,FALSE)/100</f>
        <v>0.221</v>
      </c>
      <c r="L1544" s="32">
        <f>VLOOKUP($C1544,'Four Factors - Road'!$B:$O,11,FALSE)/100</f>
        <v>0.53100000000000003</v>
      </c>
      <c r="M1544" s="32">
        <f>VLOOKUP($C1544,'Four Factors - Road'!$B:$O,12,FALSE)</f>
        <v>0.29399999999999998</v>
      </c>
      <c r="N1544" s="32">
        <f>VLOOKUP($C1544,'Four Factors - Road'!$B:$O,13,FALSE)/100</f>
        <v>0.151</v>
      </c>
      <c r="O1544" s="32">
        <f>VLOOKUP($C1544,'Four Factors - Road'!$B:$O,14,FALSE)/100</f>
        <v>0.24399999999999999</v>
      </c>
      <c r="P1544" s="21">
        <f>VLOOKUP($C1544,'Advanced - Road'!B:T,18,FALSE)</f>
        <v>96.17</v>
      </c>
      <c r="Q1544" s="21">
        <f>(P1544+'Advanced - Road'!$S$33)/2</f>
        <v>97.474904671115354</v>
      </c>
      <c r="R1544" s="32">
        <f t="shared" ref="R1544" si="15191">AVERAGE(H1544,L1545)</f>
        <v>0.503</v>
      </c>
      <c r="S1544" s="32">
        <f t="shared" ref="S1544" si="15192">AVERAGE(I1544,M1545)</f>
        <v>0.27700000000000002</v>
      </c>
      <c r="T1544" s="32">
        <f t="shared" ref="T1544" si="15193">AVERAGE(J1544,N1545)</f>
        <v>0.14000000000000001</v>
      </c>
      <c r="U1544" s="32">
        <f t="shared" ref="U1544" si="15194">AVERAGE(K1544,O1545)</f>
        <v>0.22450000000000001</v>
      </c>
      <c r="V1544" s="21">
        <f>Q1544*Q1545/'Advanced - Home'!$S$33</f>
        <v>96.919471270670812</v>
      </c>
      <c r="W1544" s="21">
        <f t="shared" ref="W1544" si="15195">AVERAGE(V1544:V1545)</f>
        <v>96.917450946239825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1</v>
      </c>
      <c r="AA1544" s="23">
        <f t="shared" ref="AA1544" si="15197">Y1544+Y1545</f>
        <v>209</v>
      </c>
      <c r="AB1544" s="22">
        <f t="shared" ref="AB1544" si="15198">D1544-Z1544</f>
        <v>-1</v>
      </c>
      <c r="AC1544" s="22">
        <f t="shared" ref="AC1544" si="15199">AA1544-E1544</f>
        <v>209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0.47499999999999998</v>
      </c>
      <c r="I1545" s="32">
        <f>VLOOKUP($C1545,'Four Factors - Home'!$B:$O,8,FALSE)</f>
        <v>0.26700000000000002</v>
      </c>
      <c r="J1545" s="32">
        <f>VLOOKUP($C1545,'Four Factors - Home'!$B:$O,9,FALSE)/100</f>
        <v>0.13100000000000001</v>
      </c>
      <c r="K1545" s="32">
        <f>VLOOKUP($C1545,'Four Factors - Home'!$B:$O,10,FALSE)/100</f>
        <v>0.23199999999999998</v>
      </c>
      <c r="L1545" s="32">
        <f>VLOOKUP($C1545,'Four Factors - Home'!$B:$O,11,FALSE)/100</f>
        <v>0.50800000000000001</v>
      </c>
      <c r="M1545" s="32">
        <f>VLOOKUP($C1545,'Four Factors - Home'!$B:$O,12,FALSE)</f>
        <v>0.27</v>
      </c>
      <c r="N1545" s="32">
        <f>VLOOKUP($C1545,'Four Factors - Home'!$B:$O,13,FALSE)/100</f>
        <v>0.13800000000000001</v>
      </c>
      <c r="O1545" s="32">
        <f>VLOOKUP($C1545,'Four Factors - Home'!$B:$O,14,FALSE)/100</f>
        <v>0.22800000000000001</v>
      </c>
      <c r="P1545" s="21">
        <f>VLOOKUP($C1545,'Advanced - Home'!B:T,18,FALSE)</f>
        <v>97.65</v>
      </c>
      <c r="Q1545" s="21">
        <f>(P1545+'Advanced - Home'!$S$33)/2</f>
        <v>98.21284556720687</v>
      </c>
      <c r="R1545" s="32">
        <f t="shared" ref="R1545" si="15203">AVERAGE(H1545,L1544)</f>
        <v>0.503</v>
      </c>
      <c r="S1545" s="32">
        <f t="shared" ref="S1545" si="15204">AVERAGE(I1545,M1544)</f>
        <v>0.28049999999999997</v>
      </c>
      <c r="T1545" s="32">
        <f t="shared" ref="T1545" si="15205">AVERAGE(J1545,N1544)</f>
        <v>0.14100000000000001</v>
      </c>
      <c r="U1545" s="32">
        <f t="shared" ref="U1545" si="15206">AVERAGE(K1545,O1544)</f>
        <v>0.23799999999999999</v>
      </c>
      <c r="V1545" s="21">
        <f>Q1545*Q1544/'Advanced - Road'!$S$33</f>
        <v>96.915430621808838</v>
      </c>
      <c r="W1545" s="21">
        <f t="shared" ref="W1545" si="15207">W1544</f>
        <v>96.917450946239825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105</v>
      </c>
      <c r="Z1545" s="23">
        <f t="shared" ref="Z1545" si="15208">-Z1544</f>
        <v>-1</v>
      </c>
      <c r="AA1545" s="23">
        <f t="shared" ref="AA1545" si="15209">AA1544</f>
        <v>209</v>
      </c>
      <c r="AB1545" s="22"/>
      <c r="AC1545" s="22"/>
      <c r="AD1545" s="22">
        <f t="shared" si="14779"/>
        <v>105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0.498</v>
      </c>
      <c r="I1546" s="31">
        <f>VLOOKUP($C1546,'Four Factors - Road'!$B:$O,8,FALSE)</f>
        <v>0.28399999999999997</v>
      </c>
      <c r="J1546" s="31">
        <f>VLOOKUP($C1546,'Four Factors - Road'!$B:$O,9,FALSE)/100</f>
        <v>0.14199999999999999</v>
      </c>
      <c r="K1546" s="31">
        <f>VLOOKUP($C1546,'Four Factors - Road'!$B:$O,10,FALSE)/100</f>
        <v>0.221</v>
      </c>
      <c r="L1546" s="31">
        <f>VLOOKUP($C1546,'Four Factors - Road'!$B:$O,11,FALSE)/100</f>
        <v>0.53100000000000003</v>
      </c>
      <c r="M1546" s="31">
        <f>VLOOKUP($C1546,'Four Factors - Road'!$B:$O,12,FALSE)</f>
        <v>0.29399999999999998</v>
      </c>
      <c r="N1546" s="31">
        <f>VLOOKUP($C1546,'Four Factors - Road'!$B:$O,13,FALSE)/100</f>
        <v>0.151</v>
      </c>
      <c r="O1546" s="31">
        <f>VLOOKUP($C1546,'Four Factors - Road'!$B:$O,14,FALSE)/100</f>
        <v>0.24399999999999999</v>
      </c>
      <c r="P1546" s="17">
        <f>VLOOKUP($C1546,'Advanced - Road'!B:T,18,FALSE)</f>
        <v>96.17</v>
      </c>
      <c r="Q1546" s="17">
        <f>(P1546+'Advanced - Road'!$S$33)/2</f>
        <v>97.474904671115354</v>
      </c>
      <c r="R1546" s="31">
        <f t="shared" ref="R1546" si="15211">AVERAGE(H1546,L1547)</f>
        <v>0.4955</v>
      </c>
      <c r="S1546" s="31">
        <f t="shared" ref="S1546" si="15212">AVERAGE(I1546,M1547)</f>
        <v>0.29749999999999999</v>
      </c>
      <c r="T1546" s="31">
        <f t="shared" ref="T1546" si="15213">AVERAGE(J1546,N1547)</f>
        <v>0.14250000000000002</v>
      </c>
      <c r="U1546" s="31">
        <f t="shared" ref="U1546" si="15214">AVERAGE(K1546,O1547)</f>
        <v>0.22649999999999998</v>
      </c>
      <c r="V1546" s="17">
        <f>Q1546*Q1547/'Advanced - Home'!$S$33</f>
        <v>98.419454246223722</v>
      </c>
      <c r="W1546" s="17">
        <f t="shared" ref="W1546" si="15215">AVERAGE(V1546:V1547)</f>
        <v>98.417402654058691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1</v>
      </c>
      <c r="AA1546" s="19">
        <f t="shared" ref="AA1546" si="15217">Y1546+Y1547</f>
        <v>211</v>
      </c>
      <c r="AB1546" s="4">
        <f t="shared" ref="AB1546" si="15218">D1546-Z1546</f>
        <v>-1</v>
      </c>
      <c r="AC1546" s="4">
        <f t="shared" ref="AC1546" si="15219">AA1546-E1546</f>
        <v>211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0.50900000000000001</v>
      </c>
      <c r="I1547" s="31">
        <f>VLOOKUP($C1547,'Four Factors - Home'!$B:$O,8,FALSE)</f>
        <v>0.26500000000000001</v>
      </c>
      <c r="J1547" s="31">
        <f>VLOOKUP($C1547,'Four Factors - Home'!$B:$O,9,FALSE)/100</f>
        <v>0.16500000000000001</v>
      </c>
      <c r="K1547" s="31">
        <f>VLOOKUP($C1547,'Four Factors - Home'!$B:$O,10,FALSE)/100</f>
        <v>0.217</v>
      </c>
      <c r="L1547" s="31">
        <f>VLOOKUP($C1547,'Four Factors - Home'!$B:$O,11,FALSE)/100</f>
        <v>0.49299999999999999</v>
      </c>
      <c r="M1547" s="31">
        <f>VLOOKUP($C1547,'Four Factors - Home'!$B:$O,12,FALSE)</f>
        <v>0.311</v>
      </c>
      <c r="N1547" s="31">
        <f>VLOOKUP($C1547,'Four Factors - Home'!$B:$O,13,FALSE)/100</f>
        <v>0.14300000000000002</v>
      </c>
      <c r="O1547" s="31">
        <f>VLOOKUP($C1547,'Four Factors - Home'!$B:$O,14,FALSE)/100</f>
        <v>0.23199999999999998</v>
      </c>
      <c r="P1547" s="17">
        <f>VLOOKUP($C1547,'Advanced - Home'!B:T,18,FALSE)</f>
        <v>100.69</v>
      </c>
      <c r="Q1547" s="17">
        <f>(P1547+'Advanced - Home'!$S$33)/2</f>
        <v>99.732845567206851</v>
      </c>
      <c r="R1547" s="31">
        <f t="shared" ref="R1547" si="15223">AVERAGE(H1547,L1546)</f>
        <v>0.52</v>
      </c>
      <c r="S1547" s="31">
        <f t="shared" ref="S1547" si="15224">AVERAGE(I1547,M1546)</f>
        <v>0.27949999999999997</v>
      </c>
      <c r="T1547" s="31">
        <f t="shared" ref="T1547" si="15225">AVERAGE(J1547,N1546)</f>
        <v>0.158</v>
      </c>
      <c r="U1547" s="31">
        <f t="shared" ref="U1547" si="15226">AVERAGE(K1547,O1546)</f>
        <v>0.23049999999999998</v>
      </c>
      <c r="V1547" s="17">
        <f>Q1547*Q1546/'Advanced - Road'!$S$33</f>
        <v>98.415351061893659</v>
      </c>
      <c r="W1547" s="17">
        <f t="shared" ref="W1547" si="15227">W1546</f>
        <v>98.417402654058691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106</v>
      </c>
      <c r="Z1547" s="19">
        <f t="shared" ref="Z1547" si="15228">-Z1546</f>
        <v>-1</v>
      </c>
      <c r="AA1547" s="19">
        <f t="shared" ref="AA1547" si="15229">AA1546</f>
        <v>211</v>
      </c>
      <c r="AB1547" s="4"/>
      <c r="AC1547" s="4"/>
      <c r="AD1547" s="4">
        <f t="shared" si="14779"/>
        <v>106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0.498</v>
      </c>
      <c r="I1548" s="32">
        <f>VLOOKUP($C1548,'Four Factors - Road'!$B:$O,8,FALSE)</f>
        <v>0.28399999999999997</v>
      </c>
      <c r="J1548" s="32">
        <f>VLOOKUP($C1548,'Four Factors - Road'!$B:$O,9,FALSE)/100</f>
        <v>0.14199999999999999</v>
      </c>
      <c r="K1548" s="32">
        <f>VLOOKUP($C1548,'Four Factors - Road'!$B:$O,10,FALSE)/100</f>
        <v>0.221</v>
      </c>
      <c r="L1548" s="32">
        <f>VLOOKUP($C1548,'Four Factors - Road'!$B:$O,11,FALSE)/100</f>
        <v>0.53100000000000003</v>
      </c>
      <c r="M1548" s="32">
        <f>VLOOKUP($C1548,'Four Factors - Road'!$B:$O,12,FALSE)</f>
        <v>0.29399999999999998</v>
      </c>
      <c r="N1548" s="32">
        <f>VLOOKUP($C1548,'Four Factors - Road'!$B:$O,13,FALSE)/100</f>
        <v>0.151</v>
      </c>
      <c r="O1548" s="32">
        <f>VLOOKUP($C1548,'Four Factors - Road'!$B:$O,14,FALSE)/100</f>
        <v>0.24399999999999999</v>
      </c>
      <c r="P1548" s="21">
        <f>VLOOKUP($C1548,'Advanced - Road'!B:T,18,FALSE)</f>
        <v>96.17</v>
      </c>
      <c r="Q1548" s="21">
        <f>(P1548+'Advanced - Road'!$S$33)/2</f>
        <v>97.474904671115354</v>
      </c>
      <c r="R1548" s="32">
        <f t="shared" ref="R1548" si="15231">AVERAGE(H1548,L1549)</f>
        <v>0.50600000000000001</v>
      </c>
      <c r="S1548" s="32">
        <f t="shared" ref="S1548" si="15232">AVERAGE(I1548,M1549)</f>
        <v>0.3105</v>
      </c>
      <c r="T1548" s="32">
        <f t="shared" ref="T1548" si="15233">AVERAGE(J1548,N1549)</f>
        <v>0.14250000000000002</v>
      </c>
      <c r="U1548" s="32">
        <f t="shared" ref="U1548" si="15234">AVERAGE(K1548,O1549)</f>
        <v>0.221</v>
      </c>
      <c r="V1548" s="21">
        <f>Q1548*Q1549/'Advanced - Home'!$S$33</f>
        <v>99.430955923816981</v>
      </c>
      <c r="W1548" s="21">
        <f t="shared" ref="W1548" si="15235">AVERAGE(V1548:V1549)</f>
        <v>99.428883246502352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108</v>
      </c>
      <c r="Z1548" s="23">
        <f t="shared" ref="Z1548" si="15236">Y1549-Y1548</f>
        <v>1</v>
      </c>
      <c r="AA1548" s="23">
        <f t="shared" ref="AA1548" si="15237">Y1548+Y1549</f>
        <v>217</v>
      </c>
      <c r="AB1548" s="22">
        <f t="shared" ref="AB1548" si="15238">D1548-Z1548</f>
        <v>-1</v>
      </c>
      <c r="AC1548" s="22">
        <f t="shared" ref="AC1548" si="15239">AA1548-E1548</f>
        <v>217</v>
      </c>
      <c r="AD1548" s="22">
        <f t="shared" si="14779"/>
        <v>108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0.49700000000000005</v>
      </c>
      <c r="I1549" s="32">
        <f>VLOOKUP($C1549,'Four Factors - Home'!$B:$O,8,FALSE)</f>
        <v>0.29599999999999999</v>
      </c>
      <c r="J1549" s="32">
        <f>VLOOKUP($C1549,'Four Factors - Home'!$B:$O,9,FALSE)/100</f>
        <v>0.151</v>
      </c>
      <c r="K1549" s="32">
        <f>VLOOKUP($C1549,'Four Factors - Home'!$B:$O,10,FALSE)/100</f>
        <v>0.26500000000000001</v>
      </c>
      <c r="L1549" s="32">
        <f>VLOOKUP($C1549,'Four Factors - Home'!$B:$O,11,FALSE)/100</f>
        <v>0.51400000000000001</v>
      </c>
      <c r="M1549" s="32">
        <f>VLOOKUP($C1549,'Four Factors - Home'!$B:$O,12,FALSE)</f>
        <v>0.33700000000000002</v>
      </c>
      <c r="N1549" s="32">
        <f>VLOOKUP($C1549,'Four Factors - Home'!$B:$O,13,FALSE)/100</f>
        <v>0.14300000000000002</v>
      </c>
      <c r="O1549" s="32">
        <f>VLOOKUP($C1549,'Four Factors - Home'!$B:$O,14,FALSE)/100</f>
        <v>0.221</v>
      </c>
      <c r="P1549" s="21">
        <f>VLOOKUP($C1549,'Advanced - Home'!B:T,18,FALSE)</f>
        <v>102.74</v>
      </c>
      <c r="Q1549" s="21">
        <f>(P1549+'Advanced - Home'!$S$33)/2</f>
        <v>100.75784556720686</v>
      </c>
      <c r="R1549" s="32">
        <f t="shared" ref="R1549" si="15243">AVERAGE(H1549,L1548)</f>
        <v>0.51400000000000001</v>
      </c>
      <c r="S1549" s="32">
        <f t="shared" ref="S1549" si="15244">AVERAGE(I1549,M1548)</f>
        <v>0.29499999999999998</v>
      </c>
      <c r="T1549" s="32">
        <f t="shared" ref="T1549" si="15245">AVERAGE(J1549,N1548)</f>
        <v>0.151</v>
      </c>
      <c r="U1549" s="32">
        <f t="shared" ref="U1549" si="15246">AVERAGE(K1549,O1548)</f>
        <v>0.2545</v>
      </c>
      <c r="V1549" s="21">
        <f>Q1549*Q1548/'Advanced - Road'!$S$33</f>
        <v>99.426810569187708</v>
      </c>
      <c r="W1549" s="21">
        <f t="shared" ref="W1549" si="15247">W1548</f>
        <v>99.428883246502352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109</v>
      </c>
      <c r="Z1549" s="23">
        <f t="shared" ref="Z1549" si="15248">-Z1548</f>
        <v>-1</v>
      </c>
      <c r="AA1549" s="23">
        <f t="shared" ref="AA1549" si="15249">AA1548</f>
        <v>217</v>
      </c>
      <c r="AB1549" s="22"/>
      <c r="AC1549" s="22"/>
      <c r="AD1549" s="22">
        <f t="shared" si="14779"/>
        <v>109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0.498</v>
      </c>
      <c r="I1550" s="31">
        <f>VLOOKUP($C1550,'Four Factors - Road'!$B:$O,8,FALSE)</f>
        <v>0.28399999999999997</v>
      </c>
      <c r="J1550" s="31">
        <f>VLOOKUP($C1550,'Four Factors - Road'!$B:$O,9,FALSE)/100</f>
        <v>0.14199999999999999</v>
      </c>
      <c r="K1550" s="31">
        <f>VLOOKUP($C1550,'Four Factors - Road'!$B:$O,10,FALSE)/100</f>
        <v>0.221</v>
      </c>
      <c r="L1550" s="31">
        <f>VLOOKUP($C1550,'Four Factors - Road'!$B:$O,11,FALSE)/100</f>
        <v>0.53100000000000003</v>
      </c>
      <c r="M1550" s="31">
        <f>VLOOKUP($C1550,'Four Factors - Road'!$B:$O,12,FALSE)</f>
        <v>0.29399999999999998</v>
      </c>
      <c r="N1550" s="31">
        <f>VLOOKUP($C1550,'Four Factors - Road'!$B:$O,13,FALSE)/100</f>
        <v>0.151</v>
      </c>
      <c r="O1550" s="31">
        <f>VLOOKUP($C1550,'Four Factors - Road'!$B:$O,14,FALSE)/100</f>
        <v>0.24399999999999999</v>
      </c>
      <c r="P1550" s="17">
        <f>VLOOKUP($C1550,'Advanced - Road'!B:T,18,FALSE)</f>
        <v>96.17</v>
      </c>
      <c r="Q1550" s="17">
        <f>(P1550+'Advanced - Road'!$S$33)/2</f>
        <v>97.474904671115354</v>
      </c>
      <c r="R1550" s="31">
        <f t="shared" ref="R1550" si="15251">AVERAGE(H1550,L1551)</f>
        <v>0.503</v>
      </c>
      <c r="S1550" s="31">
        <f t="shared" ref="S1550" si="15252">AVERAGE(I1550,M1551)</f>
        <v>0.3</v>
      </c>
      <c r="T1550" s="31">
        <f t="shared" ref="T1550" si="15253">AVERAGE(J1550,N1551)</f>
        <v>0.13600000000000001</v>
      </c>
      <c r="U1550" s="31">
        <f t="shared" ref="U1550" si="15254">AVERAGE(K1550,O1551)</f>
        <v>0.22450000000000001</v>
      </c>
      <c r="V1550" s="17">
        <f>Q1550*Q1551/'Advanced - Home'!$S$33</f>
        <v>97.580647977000041</v>
      </c>
      <c r="W1550" s="17">
        <f t="shared" ref="W1550" si="15255">AVERAGE(V1550:V1551)</f>
        <v>97.578613870081028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0.13600000000000001</v>
      </c>
      <c r="K1551" s="31">
        <f>VLOOKUP($C1551,'Four Factors - Home'!$B:$O,10,FALSE)/100</f>
        <v>0.23100000000000001</v>
      </c>
      <c r="L1551" s="31">
        <f>VLOOKUP($C1551,'Four Factors - Home'!$B:$O,11,FALSE)/100</f>
        <v>0.50800000000000001</v>
      </c>
      <c r="M1551" s="31">
        <f>VLOOKUP($C1551,'Four Factors - Home'!$B:$O,12,FALSE)</f>
        <v>0.316</v>
      </c>
      <c r="N1551" s="31">
        <f>VLOOKUP($C1551,'Four Factors - Home'!$B:$O,13,FALSE)/100</f>
        <v>0.13</v>
      </c>
      <c r="O1551" s="31">
        <f>VLOOKUP($C1551,'Four Factors - Home'!$B:$O,14,FALSE)/100</f>
        <v>0.22800000000000001</v>
      </c>
      <c r="P1551" s="17">
        <f>VLOOKUP($C1551,'Advanced - Home'!B:T,18,FALSE)</f>
        <v>98.99</v>
      </c>
      <c r="Q1551" s="17">
        <f>(P1551+'Advanced - Home'!$S$33)/2</f>
        <v>98.882845567206857</v>
      </c>
      <c r="R1551" s="31">
        <f t="shared" ref="R1551" si="15263">AVERAGE(H1551,L1550)</f>
        <v>0.53100000000000003</v>
      </c>
      <c r="S1551" s="31">
        <f t="shared" ref="S1551" si="15264">AVERAGE(I1551,M1550)</f>
        <v>0.28049999999999997</v>
      </c>
      <c r="T1551" s="31">
        <f t="shared" ref="T1551" si="15265">AVERAGE(J1551,N1550)</f>
        <v>0.14350000000000002</v>
      </c>
      <c r="U1551" s="31">
        <f t="shared" ref="U1551" si="15266">AVERAGE(K1551,O1550)</f>
        <v>0.23749999999999999</v>
      </c>
      <c r="V1551" s="17">
        <f>Q1551*Q1550/'Advanced - Road'!$S$33</f>
        <v>97.576579763162002</v>
      </c>
      <c r="W1551" s="17">
        <f t="shared" ref="W1551" si="15267">W1550</f>
        <v>97.578613870081028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0.498</v>
      </c>
      <c r="I1552" s="32">
        <f>VLOOKUP($C1552,'Four Factors - Road'!$B:$O,8,FALSE)</f>
        <v>0.28399999999999997</v>
      </c>
      <c r="J1552" s="32">
        <f>VLOOKUP($C1552,'Four Factors - Road'!$B:$O,9,FALSE)/100</f>
        <v>0.14199999999999999</v>
      </c>
      <c r="K1552" s="32">
        <f>VLOOKUP($C1552,'Four Factors - Road'!$B:$O,10,FALSE)/100</f>
        <v>0.221</v>
      </c>
      <c r="L1552" s="32">
        <f>VLOOKUP($C1552,'Four Factors - Road'!$B:$O,11,FALSE)/100</f>
        <v>0.53100000000000003</v>
      </c>
      <c r="M1552" s="32">
        <f>VLOOKUP($C1552,'Four Factors - Road'!$B:$O,12,FALSE)</f>
        <v>0.29399999999999998</v>
      </c>
      <c r="N1552" s="32">
        <f>VLOOKUP($C1552,'Four Factors - Road'!$B:$O,13,FALSE)/100</f>
        <v>0.151</v>
      </c>
      <c r="O1552" s="32">
        <f>VLOOKUP($C1552,'Four Factors - Road'!$B:$O,14,FALSE)/100</f>
        <v>0.24399999999999999</v>
      </c>
      <c r="P1552" s="21">
        <f>VLOOKUP($C1552,'Advanced - Road'!B:T,18,FALSE)</f>
        <v>96.17</v>
      </c>
      <c r="Q1552" s="21">
        <f>(P1552+'Advanced - Road'!$S$33)/2</f>
        <v>97.474904671115354</v>
      </c>
      <c r="R1552" s="32">
        <f t="shared" ref="R1552" si="15271">AVERAGE(H1552,L1553)</f>
        <v>0.51249999999999996</v>
      </c>
      <c r="S1552" s="32">
        <f t="shared" ref="S1552" si="15272">AVERAGE(I1552,M1553)</f>
        <v>0.28849999999999998</v>
      </c>
      <c r="T1552" s="32">
        <f t="shared" ref="T1552" si="15273">AVERAGE(J1552,N1553)</f>
        <v>0.14250000000000002</v>
      </c>
      <c r="U1552" s="32">
        <f t="shared" ref="U1552" si="15274">AVERAGE(K1552,O1553)</f>
        <v>0.22499999999999998</v>
      </c>
      <c r="V1552" s="21">
        <f>Q1552*Q1553/'Advanced - Home'!$S$33</f>
        <v>96.963878661394403</v>
      </c>
      <c r="W1552" s="21">
        <f t="shared" ref="W1552" si="15275">AVERAGE(V1552:V1553)</f>
        <v>96.961857411273911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2</v>
      </c>
      <c r="AA1552" s="23">
        <f t="shared" ref="AA1552" si="15277">Y1552+Y1553</f>
        <v>212</v>
      </c>
      <c r="AB1552" s="22">
        <f t="shared" ref="AB1552" si="15278">D1552-Z1552</f>
        <v>-2</v>
      </c>
      <c r="AC1552" s="22">
        <f t="shared" ref="AC1552" si="15279">AA1552-E1552</f>
        <v>212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0.52900000000000003</v>
      </c>
      <c r="I1553" s="32">
        <f>VLOOKUP($C1553,'Four Factors - Home'!$B:$O,8,FALSE)</f>
        <v>0.29299999999999998</v>
      </c>
      <c r="J1553" s="32">
        <f>VLOOKUP($C1553,'Four Factors - Home'!$B:$O,9,FALSE)/100</f>
        <v>0.154</v>
      </c>
      <c r="K1553" s="32">
        <f>VLOOKUP($C1553,'Four Factors - Home'!$B:$O,10,FALSE)/100</f>
        <v>0.20300000000000001</v>
      </c>
      <c r="L1553" s="32">
        <f>VLOOKUP($C1553,'Four Factors - Home'!$B:$O,11,FALSE)/100</f>
        <v>0.52700000000000002</v>
      </c>
      <c r="M1553" s="32">
        <f>VLOOKUP($C1553,'Four Factors - Home'!$B:$O,12,FALSE)</f>
        <v>0.29299999999999998</v>
      </c>
      <c r="N1553" s="32">
        <f>VLOOKUP($C1553,'Four Factors - Home'!$B:$O,13,FALSE)/100</f>
        <v>0.14300000000000002</v>
      </c>
      <c r="O1553" s="32">
        <f>VLOOKUP($C1553,'Four Factors - Home'!$B:$O,14,FALSE)/100</f>
        <v>0.22899999999999998</v>
      </c>
      <c r="P1553" s="21">
        <f>VLOOKUP($C1553,'Advanced - Home'!B:T,18,FALSE)</f>
        <v>97.74</v>
      </c>
      <c r="Q1553" s="21">
        <f>(P1553+'Advanced - Home'!$S$33)/2</f>
        <v>98.257845567206857</v>
      </c>
      <c r="R1553" s="32">
        <f t="shared" ref="R1553" si="15283">AVERAGE(H1553,L1552)</f>
        <v>0.53</v>
      </c>
      <c r="S1553" s="32">
        <f t="shared" ref="S1553" si="15284">AVERAGE(I1553,M1552)</f>
        <v>0.29349999999999998</v>
      </c>
      <c r="T1553" s="32">
        <f t="shared" ref="T1553" si="15285">AVERAGE(J1553,N1552)</f>
        <v>0.1525</v>
      </c>
      <c r="U1553" s="32">
        <f t="shared" ref="U1553" si="15286">AVERAGE(K1553,O1552)</f>
        <v>0.2235</v>
      </c>
      <c r="V1553" s="21">
        <f>Q1553*Q1552/'Advanced - Road'!$S$33</f>
        <v>96.959836161153433</v>
      </c>
      <c r="W1553" s="21">
        <f t="shared" ref="W1553" si="15287">W1552</f>
        <v>96.961857411273911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107</v>
      </c>
      <c r="Z1553" s="23">
        <f t="shared" ref="Z1553" si="15288">-Z1552</f>
        <v>-2</v>
      </c>
      <c r="AA1553" s="23">
        <f t="shared" ref="AA1553" si="15289">AA1552</f>
        <v>212</v>
      </c>
      <c r="AB1553" s="22"/>
      <c r="AC1553" s="22"/>
      <c r="AD1553" s="22">
        <f t="shared" si="14779"/>
        <v>107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0.498</v>
      </c>
      <c r="I1554" s="31">
        <f>VLOOKUP($C1554,'Four Factors - Road'!$B:$O,8,FALSE)</f>
        <v>0.28399999999999997</v>
      </c>
      <c r="J1554" s="31">
        <f>VLOOKUP($C1554,'Four Factors - Road'!$B:$O,9,FALSE)/100</f>
        <v>0.14199999999999999</v>
      </c>
      <c r="K1554" s="31">
        <f>VLOOKUP($C1554,'Four Factors - Road'!$B:$O,10,FALSE)/100</f>
        <v>0.221</v>
      </c>
      <c r="L1554" s="31">
        <f>VLOOKUP($C1554,'Four Factors - Road'!$B:$O,11,FALSE)/100</f>
        <v>0.53100000000000003</v>
      </c>
      <c r="M1554" s="31">
        <f>VLOOKUP($C1554,'Four Factors - Road'!$B:$O,12,FALSE)</f>
        <v>0.29399999999999998</v>
      </c>
      <c r="N1554" s="31">
        <f>VLOOKUP($C1554,'Four Factors - Road'!$B:$O,13,FALSE)/100</f>
        <v>0.151</v>
      </c>
      <c r="O1554" s="31">
        <f>VLOOKUP($C1554,'Four Factors - Road'!$B:$O,14,FALSE)/100</f>
        <v>0.24399999999999999</v>
      </c>
      <c r="P1554" s="17">
        <f>VLOOKUP($C1554,'Advanced - Road'!B:T,18,FALSE)</f>
        <v>96.17</v>
      </c>
      <c r="Q1554" s="17">
        <f>(P1554+'Advanced - Road'!$S$33)/2</f>
        <v>97.474904671115354</v>
      </c>
      <c r="R1554" s="31">
        <f t="shared" ref="R1554" si="15291">AVERAGE(H1554,L1555)</f>
        <v>0.49349999999999999</v>
      </c>
      <c r="S1554" s="31">
        <f t="shared" ref="S1554" si="15292">AVERAGE(I1554,M1555)</f>
        <v>0.26849999999999996</v>
      </c>
      <c r="T1554" s="31">
        <f t="shared" ref="T1554" si="15293">AVERAGE(J1554,N1555)</f>
        <v>0.14599999999999999</v>
      </c>
      <c r="U1554" s="31">
        <f t="shared" ref="U1554" si="15294">AVERAGE(K1554,O1555)</f>
        <v>0.2175</v>
      </c>
      <c r="V1554" s="17">
        <f>Q1554*Q1555/'Advanced - Home'!$S$33</f>
        <v>96.825722334698725</v>
      </c>
      <c r="W1554" s="17">
        <f t="shared" ref="W1554" si="15295">AVERAGE(V1554:V1555)</f>
        <v>96.823703964501107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0.53500000000000003</v>
      </c>
      <c r="I1555" s="31">
        <f>VLOOKUP($C1555,'Four Factors - Home'!$B:$O,8,FALSE)</f>
        <v>0.28199999999999997</v>
      </c>
      <c r="J1555" s="31">
        <f>VLOOKUP($C1555,'Four Factors - Home'!$B:$O,9,FALSE)/100</f>
        <v>0.13900000000000001</v>
      </c>
      <c r="K1555" s="31">
        <f>VLOOKUP($C1555,'Four Factors - Home'!$B:$O,10,FALSE)/100</f>
        <v>0.22500000000000001</v>
      </c>
      <c r="L1555" s="31">
        <f>VLOOKUP($C1555,'Four Factors - Home'!$B:$O,11,FALSE)/100</f>
        <v>0.48899999999999999</v>
      </c>
      <c r="M1555" s="31">
        <f>VLOOKUP($C1555,'Four Factors - Home'!$B:$O,12,FALSE)</f>
        <v>0.253</v>
      </c>
      <c r="N1555" s="31">
        <f>VLOOKUP($C1555,'Four Factors - Home'!$B:$O,13,FALSE)/100</f>
        <v>0.15</v>
      </c>
      <c r="O1555" s="31">
        <f>VLOOKUP($C1555,'Four Factors - Home'!$B:$O,14,FALSE)/100</f>
        <v>0.214</v>
      </c>
      <c r="P1555" s="17">
        <f>VLOOKUP($C1555,'Advanced - Home'!B:T,18,FALSE)</f>
        <v>97.46</v>
      </c>
      <c r="Q1555" s="17">
        <f>(P1555+'Advanced - Home'!$S$33)/2</f>
        <v>98.117845567206857</v>
      </c>
      <c r="R1555" s="31">
        <f t="shared" ref="R1555" si="15303">AVERAGE(H1555,L1554)</f>
        <v>0.53300000000000003</v>
      </c>
      <c r="S1555" s="31">
        <f t="shared" ref="S1555" si="15304">AVERAGE(I1555,M1554)</f>
        <v>0.28799999999999998</v>
      </c>
      <c r="T1555" s="31">
        <f t="shared" ref="T1555" si="15305">AVERAGE(J1555,N1554)</f>
        <v>0.14500000000000002</v>
      </c>
      <c r="U1555" s="31">
        <f t="shared" ref="U1555" si="15306">AVERAGE(K1555,O1554)</f>
        <v>0.23449999999999999</v>
      </c>
      <c r="V1555" s="17">
        <f>Q1555*Q1554/'Advanced - Road'!$S$33</f>
        <v>96.821685594303503</v>
      </c>
      <c r="W1555" s="17">
        <f t="shared" ref="W1555" si="15307">W1554</f>
        <v>96.823703964501107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0.498</v>
      </c>
      <c r="I1556" s="32">
        <f>VLOOKUP($C1556,'Four Factors - Road'!$B:$O,8,FALSE)</f>
        <v>0.28399999999999997</v>
      </c>
      <c r="J1556" s="32">
        <f>VLOOKUP($C1556,'Four Factors - Road'!$B:$O,9,FALSE)/100</f>
        <v>0.14199999999999999</v>
      </c>
      <c r="K1556" s="32">
        <f>VLOOKUP($C1556,'Four Factors - Road'!$B:$O,10,FALSE)/100</f>
        <v>0.221</v>
      </c>
      <c r="L1556" s="32">
        <f>VLOOKUP($C1556,'Four Factors - Road'!$B:$O,11,FALSE)/100</f>
        <v>0.53100000000000003</v>
      </c>
      <c r="M1556" s="32">
        <f>VLOOKUP($C1556,'Four Factors - Road'!$B:$O,12,FALSE)</f>
        <v>0.29399999999999998</v>
      </c>
      <c r="N1556" s="32">
        <f>VLOOKUP($C1556,'Four Factors - Road'!$B:$O,13,FALSE)/100</f>
        <v>0.151</v>
      </c>
      <c r="O1556" s="32">
        <f>VLOOKUP($C1556,'Four Factors - Road'!$B:$O,14,FALSE)/100</f>
        <v>0.24399999999999999</v>
      </c>
      <c r="P1556" s="21">
        <f>VLOOKUP($C1556,'Advanced - Road'!B:T,18,FALSE)</f>
        <v>96.17</v>
      </c>
      <c r="Q1556" s="21">
        <f>(P1556+'Advanced - Road'!$S$33)/2</f>
        <v>97.474904671115354</v>
      </c>
      <c r="R1556" s="32">
        <f t="shared" ref="R1556" si="15311">AVERAGE(H1556,L1557)</f>
        <v>0.50049999999999994</v>
      </c>
      <c r="S1556" s="32">
        <f t="shared" ref="S1556" si="15312">AVERAGE(I1556,M1557)</f>
        <v>0.27649999999999997</v>
      </c>
      <c r="T1556" s="32">
        <f t="shared" ref="T1556" si="15313">AVERAGE(J1556,N1557)</f>
        <v>0.14199999999999999</v>
      </c>
      <c r="U1556" s="32">
        <f t="shared" ref="U1556" si="15314">AVERAGE(K1556,O1557)</f>
        <v>0.22999999999999998</v>
      </c>
      <c r="V1556" s="21">
        <f>Q1556*Q1557/'Advanced - Home'!$S$33</f>
        <v>96.845458952798126</v>
      </c>
      <c r="W1556" s="21">
        <f t="shared" ref="W1556" si="15315">AVERAGE(V1556:V1557)</f>
        <v>96.843440171182948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</v>
      </c>
      <c r="J1557" s="32">
        <f>VLOOKUP($C1557,'Four Factors - Home'!$B:$O,9,FALSE)/100</f>
        <v>0.129</v>
      </c>
      <c r="K1557" s="32">
        <f>VLOOKUP($C1557,'Four Factors - Home'!$B:$O,10,FALSE)/100</f>
        <v>0.26700000000000002</v>
      </c>
      <c r="L1557" s="32">
        <f>VLOOKUP($C1557,'Four Factors - Home'!$B:$O,11,FALSE)/100</f>
        <v>0.503</v>
      </c>
      <c r="M1557" s="32">
        <f>VLOOKUP($C1557,'Four Factors - Home'!$B:$O,12,FALSE)</f>
        <v>0.26900000000000002</v>
      </c>
      <c r="N1557" s="32">
        <f>VLOOKUP($C1557,'Four Factors - Home'!$B:$O,13,FALSE)/100</f>
        <v>0.14199999999999999</v>
      </c>
      <c r="O1557" s="32">
        <f>VLOOKUP($C1557,'Four Factors - Home'!$B:$O,14,FALSE)/100</f>
        <v>0.23899999999999999</v>
      </c>
      <c r="P1557" s="21">
        <f>VLOOKUP($C1557,'Advanced - Home'!B:T,18,FALSE)</f>
        <v>97.5</v>
      </c>
      <c r="Q1557" s="21">
        <f>(P1557+'Advanced - Home'!$S$33)/2</f>
        <v>98.137845567206853</v>
      </c>
      <c r="R1557" s="32">
        <f t="shared" ref="R1557" si="15323">AVERAGE(H1557,L1556)</f>
        <v>0.52849999999999997</v>
      </c>
      <c r="S1557" s="32">
        <f t="shared" ref="S1557" si="15324">AVERAGE(I1557,M1556)</f>
        <v>0.30199999999999999</v>
      </c>
      <c r="T1557" s="32">
        <f t="shared" ref="T1557" si="15325">AVERAGE(J1557,N1556)</f>
        <v>0.14000000000000001</v>
      </c>
      <c r="U1557" s="32">
        <f t="shared" ref="U1557" si="15326">AVERAGE(K1557,O1556)</f>
        <v>0.2555</v>
      </c>
      <c r="V1557" s="21">
        <f>Q1557*Q1556/'Advanced - Road'!$S$33</f>
        <v>96.841421389567785</v>
      </c>
      <c r="W1557" s="21">
        <f t="shared" ref="W1557" si="15327">W1556</f>
        <v>96.843440171182948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0.498</v>
      </c>
      <c r="I1558" s="31">
        <f>VLOOKUP($C1558,'Four Factors - Road'!$B:$O,8,FALSE)</f>
        <v>0.28399999999999997</v>
      </c>
      <c r="J1558" s="31">
        <f>VLOOKUP($C1558,'Four Factors - Road'!$B:$O,9,FALSE)/100</f>
        <v>0.14199999999999999</v>
      </c>
      <c r="K1558" s="31">
        <f>VLOOKUP($C1558,'Four Factors - Road'!$B:$O,10,FALSE)/100</f>
        <v>0.221</v>
      </c>
      <c r="L1558" s="31">
        <f>VLOOKUP($C1558,'Four Factors - Road'!$B:$O,11,FALSE)/100</f>
        <v>0.53100000000000003</v>
      </c>
      <c r="M1558" s="31">
        <f>VLOOKUP($C1558,'Four Factors - Road'!$B:$O,12,FALSE)</f>
        <v>0.29399999999999998</v>
      </c>
      <c r="N1558" s="31">
        <f>VLOOKUP($C1558,'Four Factors - Road'!$B:$O,13,FALSE)/100</f>
        <v>0.151</v>
      </c>
      <c r="O1558" s="31">
        <f>VLOOKUP($C1558,'Four Factors - Road'!$B:$O,14,FALSE)/100</f>
        <v>0.24399999999999999</v>
      </c>
      <c r="P1558" s="17">
        <f>VLOOKUP($C1558,'Advanced - Road'!B:T,18,FALSE)</f>
        <v>96.17</v>
      </c>
      <c r="Q1558" s="17">
        <f>(P1558+'Advanced - Road'!$S$33)/2</f>
        <v>97.474904671115354</v>
      </c>
      <c r="R1558" s="31">
        <f t="shared" ref="R1558" si="15331">AVERAGE(H1558,L1559)</f>
        <v>0.49250000000000005</v>
      </c>
      <c r="S1558" s="31">
        <f t="shared" ref="S1558" si="15332">AVERAGE(I1558,M1559)</f>
        <v>0.26049999999999995</v>
      </c>
      <c r="T1558" s="31">
        <f t="shared" ref="T1558" si="15333">AVERAGE(J1558,N1559)</f>
        <v>0.13800000000000001</v>
      </c>
      <c r="U1558" s="31">
        <f t="shared" ref="U1558" si="15334">AVERAGE(K1558,O1559)</f>
        <v>0.21350000000000002</v>
      </c>
      <c r="V1558" s="17">
        <f>Q1558*Q1559/'Advanced - Home'!$S$33</f>
        <v>94.990216851456324</v>
      </c>
      <c r="W1558" s="17">
        <f t="shared" ref="W1558" si="15335">AVERAGE(V1558:V1559)</f>
        <v>94.988236743091164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100</v>
      </c>
      <c r="Z1558" s="19">
        <f t="shared" ref="Z1558" si="15336">Y1559-Y1558</f>
        <v>6</v>
      </c>
      <c r="AA1558" s="19">
        <f t="shared" ref="AA1558" si="15337">Y1558+Y1559</f>
        <v>206</v>
      </c>
      <c r="AB1558" s="4">
        <f t="shared" ref="AB1558" si="15338">D1558-Z1558</f>
        <v>-6</v>
      </c>
      <c r="AC1558" s="4">
        <f t="shared" ref="AC1558" si="15339">AA1558-E1558</f>
        <v>206</v>
      </c>
      <c r="AD1558" s="4">
        <f t="shared" si="14779"/>
        <v>100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0.52600000000000002</v>
      </c>
      <c r="I1559" s="31">
        <f>VLOOKUP($C1559,'Four Factors - Home'!$B:$O,8,FALSE)</f>
        <v>0.307</v>
      </c>
      <c r="J1559" s="31">
        <f>VLOOKUP($C1559,'Four Factors - Home'!$B:$O,9,FALSE)/100</f>
        <v>0.14499999999999999</v>
      </c>
      <c r="K1559" s="31">
        <f>VLOOKUP($C1559,'Four Factors - Home'!$B:$O,10,FALSE)/100</f>
        <v>0.217</v>
      </c>
      <c r="L1559" s="31">
        <f>VLOOKUP($C1559,'Four Factors - Home'!$B:$O,11,FALSE)/100</f>
        <v>0.48700000000000004</v>
      </c>
      <c r="M1559" s="31">
        <f>VLOOKUP($C1559,'Four Factors - Home'!$B:$O,12,FALSE)</f>
        <v>0.23699999999999999</v>
      </c>
      <c r="N1559" s="31">
        <f>VLOOKUP($C1559,'Four Factors - Home'!$B:$O,13,FALSE)/100</f>
        <v>0.13400000000000001</v>
      </c>
      <c r="O1559" s="31">
        <f>VLOOKUP($C1559,'Four Factors - Home'!$B:$O,14,FALSE)/100</f>
        <v>0.20600000000000002</v>
      </c>
      <c r="P1559" s="17">
        <f>VLOOKUP($C1559,'Advanced - Home'!B:T,18,FALSE)</f>
        <v>93.74</v>
      </c>
      <c r="Q1559" s="17">
        <f>(P1559+'Advanced - Home'!$S$33)/2</f>
        <v>96.257845567206857</v>
      </c>
      <c r="R1559" s="31">
        <f t="shared" ref="R1559" si="15343">AVERAGE(H1559,L1558)</f>
        <v>0.52849999999999997</v>
      </c>
      <c r="S1559" s="31">
        <f t="shared" ref="S1559" si="15344">AVERAGE(I1559,M1558)</f>
        <v>0.30049999999999999</v>
      </c>
      <c r="T1559" s="31">
        <f t="shared" ref="T1559" si="15345">AVERAGE(J1559,N1558)</f>
        <v>0.14799999999999999</v>
      </c>
      <c r="U1559" s="31">
        <f t="shared" ref="U1559" si="15346">AVERAGE(K1559,O1558)</f>
        <v>0.23049999999999998</v>
      </c>
      <c r="V1559" s="17">
        <f>Q1559*Q1558/'Advanced - Road'!$S$33</f>
        <v>94.986256634726004</v>
      </c>
      <c r="W1559" s="17">
        <f t="shared" ref="W1559" si="15347">W1558</f>
        <v>94.988236743091164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106</v>
      </c>
      <c r="Z1559" s="19">
        <f t="shared" ref="Z1559" si="15348">-Z1558</f>
        <v>-6</v>
      </c>
      <c r="AA1559" s="19">
        <f t="shared" ref="AA1559" si="15349">AA1558</f>
        <v>206</v>
      </c>
      <c r="AB1559" s="4"/>
      <c r="AC1559" s="4"/>
      <c r="AD1559" s="4">
        <f t="shared" si="14779"/>
        <v>106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0.498</v>
      </c>
      <c r="I1560" s="32">
        <f>VLOOKUP($C1560,'Four Factors - Road'!$B:$O,8,FALSE)</f>
        <v>0.28399999999999997</v>
      </c>
      <c r="J1560" s="32">
        <f>VLOOKUP($C1560,'Four Factors - Road'!$B:$O,9,FALSE)/100</f>
        <v>0.14199999999999999</v>
      </c>
      <c r="K1560" s="32">
        <f>VLOOKUP($C1560,'Four Factors - Road'!$B:$O,10,FALSE)/100</f>
        <v>0.221</v>
      </c>
      <c r="L1560" s="32">
        <f>VLOOKUP($C1560,'Four Factors - Road'!$B:$O,11,FALSE)/100</f>
        <v>0.53100000000000003</v>
      </c>
      <c r="M1560" s="32">
        <f>VLOOKUP($C1560,'Four Factors - Road'!$B:$O,12,FALSE)</f>
        <v>0.29399999999999998</v>
      </c>
      <c r="N1560" s="32">
        <f>VLOOKUP($C1560,'Four Factors - Road'!$B:$O,13,FALSE)/100</f>
        <v>0.151</v>
      </c>
      <c r="O1560" s="32">
        <f>VLOOKUP($C1560,'Four Factors - Road'!$B:$O,14,FALSE)/100</f>
        <v>0.24399999999999999</v>
      </c>
      <c r="P1560" s="21">
        <f>VLOOKUP($C1560,'Advanced - Road'!B:T,18,FALSE)</f>
        <v>96.17</v>
      </c>
      <c r="Q1560" s="21">
        <f>(P1560+'Advanced - Road'!$S$33)/2</f>
        <v>97.474904671115354</v>
      </c>
      <c r="R1560" s="32">
        <f t="shared" ref="R1560" si="15351">AVERAGE(H1560,L1561)</f>
        <v>0.50849999999999995</v>
      </c>
      <c r="S1560" s="32">
        <f t="shared" ref="S1560" si="15352">AVERAGE(I1560,M1561)</f>
        <v>0.28699999999999998</v>
      </c>
      <c r="T1560" s="32">
        <f t="shared" ref="T1560" si="15353">AVERAGE(J1560,N1561)</f>
        <v>0.152</v>
      </c>
      <c r="U1560" s="32">
        <f t="shared" ref="U1560" si="15354">AVERAGE(K1560,O1561)</f>
        <v>0.23799999999999999</v>
      </c>
      <c r="V1560" s="21">
        <f>Q1560*Q1561/'Advanced - Home'!$S$33</f>
        <v>97.728672612745399</v>
      </c>
      <c r="W1560" s="21">
        <f t="shared" ref="W1560" si="15355">AVERAGE(V1560:V1561)</f>
        <v>97.726635420194725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0.25900000000000001</v>
      </c>
      <c r="J1561" s="32">
        <f>VLOOKUP($C1561,'Four Factors - Home'!$B:$O,9,FALSE)/100</f>
        <v>0.14699999999999999</v>
      </c>
      <c r="K1561" s="32">
        <f>VLOOKUP($C1561,'Four Factors - Home'!$B:$O,10,FALSE)/100</f>
        <v>0.25</v>
      </c>
      <c r="L1561" s="32">
        <f>VLOOKUP($C1561,'Four Factors - Home'!$B:$O,11,FALSE)/100</f>
        <v>0.51900000000000002</v>
      </c>
      <c r="M1561" s="32">
        <f>VLOOKUP($C1561,'Four Factors - Home'!$B:$O,12,FALSE)</f>
        <v>0.28999999999999998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0.255</v>
      </c>
      <c r="P1561" s="21">
        <f>VLOOKUP($C1561,'Advanced - Home'!B:T,18,FALSE)</f>
        <v>99.29</v>
      </c>
      <c r="Q1561" s="21">
        <f>(P1561+'Advanced - Home'!$S$33)/2</f>
        <v>99.032845567206863</v>
      </c>
      <c r="R1561" s="32">
        <f t="shared" ref="R1561" si="15363">AVERAGE(H1561,L1560)</f>
        <v>0.53550000000000009</v>
      </c>
      <c r="S1561" s="32">
        <f t="shared" ref="S1561" si="15364">AVERAGE(I1561,M1560)</f>
        <v>0.27649999999999997</v>
      </c>
      <c r="T1561" s="32">
        <f t="shared" ref="T1561" si="15365">AVERAGE(J1561,N1560)</f>
        <v>0.14899999999999999</v>
      </c>
      <c r="U1561" s="32">
        <f t="shared" ref="U1561" si="15366">AVERAGE(K1561,O1560)</f>
        <v>0.247</v>
      </c>
      <c r="V1561" s="21">
        <f>Q1561*Q1560/'Advanced - Road'!$S$33</f>
        <v>97.724598227644066</v>
      </c>
      <c r="W1561" s="21">
        <f t="shared" ref="W1561" si="15367">W1560</f>
        <v>97.726635420194725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0.52100000000000002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0.13800000000000001</v>
      </c>
      <c r="K1562" s="31">
        <f>VLOOKUP($C1562,'Four Factors - Road'!$B:$O,10,FALSE)/100</f>
        <v>0.247</v>
      </c>
      <c r="L1562" s="31">
        <f>VLOOKUP($C1562,'Four Factors - Road'!$B:$O,11,FALSE)/100</f>
        <v>0.49299999999999999</v>
      </c>
      <c r="M1562" s="31">
        <f>VLOOKUP($C1562,'Four Factors - Road'!$B:$O,12,FALSE)</f>
        <v>0.26700000000000002</v>
      </c>
      <c r="N1562" s="31">
        <f>VLOOKUP($C1562,'Four Factors - Road'!$B:$O,13,FALSE)/100</f>
        <v>0.14599999999999999</v>
      </c>
      <c r="O1562" s="31">
        <f>VLOOKUP($C1562,'Four Factors - Road'!$B:$O,14,FALSE)/100</f>
        <v>0.22800000000000001</v>
      </c>
      <c r="P1562" s="17">
        <f>VLOOKUP($C1562,'Advanced - Road'!B:T,18,FALSE)</f>
        <v>96.24</v>
      </c>
      <c r="Q1562" s="17">
        <f>(P1562+'Advanced - Road'!$S$33)/2</f>
        <v>97.509904671115351</v>
      </c>
      <c r="R1562" s="31">
        <f t="shared" ref="R1562" si="15371">AVERAGE(H1562,L1563)</f>
        <v>0.52200000000000002</v>
      </c>
      <c r="S1562" s="31">
        <f t="shared" ref="S1562" si="15372">AVERAGE(I1562,M1563)</f>
        <v>0.24249999999999999</v>
      </c>
      <c r="T1562" s="31">
        <f t="shared" ref="T1562" si="15373">AVERAGE(J1562,N1563)</f>
        <v>0.14900000000000002</v>
      </c>
      <c r="U1562" s="31">
        <f t="shared" ref="U1562" si="15374">AVERAGE(K1562,O1563)</f>
        <v>0.2475</v>
      </c>
      <c r="V1562" s="17">
        <f>Q1562*Q1563/'Advanced - Home'!$S$33</f>
        <v>97.734148175087782</v>
      </c>
      <c r="W1562" s="17">
        <f t="shared" ref="W1562" si="15375">AVERAGE(V1562:V1563)</f>
        <v>97.732110868396859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106</v>
      </c>
      <c r="Z1562" s="19">
        <f t="shared" ref="Z1562" si="15376">Y1563-Y1562</f>
        <v>-2</v>
      </c>
      <c r="AA1562" s="19">
        <f t="shared" ref="AA1562" si="15377">Y1562+Y1563</f>
        <v>210</v>
      </c>
      <c r="AB1562" s="4">
        <f t="shared" ref="AB1562" si="15378">D1562-Z1562</f>
        <v>2</v>
      </c>
      <c r="AC1562" s="4">
        <f t="shared" ref="AC1562" si="15379">AA1562-E1562</f>
        <v>210</v>
      </c>
      <c r="AD1562" s="4">
        <f t="shared" si="14779"/>
        <v>106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0.51200000000000001</v>
      </c>
      <c r="I1563" s="31">
        <f>VLOOKUP($C1563,'Four Factors - Home'!$B:$O,8,FALSE)</f>
        <v>0.30199999999999999</v>
      </c>
      <c r="J1563" s="31">
        <f>VLOOKUP($C1563,'Four Factors - Home'!$B:$O,9,FALSE)/100</f>
        <v>0.152</v>
      </c>
      <c r="K1563" s="31">
        <f>VLOOKUP($C1563,'Four Factors - Home'!$B:$O,10,FALSE)/100</f>
        <v>0.247</v>
      </c>
      <c r="L1563" s="31">
        <f>VLOOKUP($C1563,'Four Factors - Home'!$B:$O,11,FALSE)/100</f>
        <v>0.52300000000000002</v>
      </c>
      <c r="M1563" s="31">
        <f>VLOOKUP($C1563,'Four Factors - Home'!$B:$O,12,FALSE)</f>
        <v>0.223</v>
      </c>
      <c r="N1563" s="31">
        <f>VLOOKUP($C1563,'Four Factors - Home'!$B:$O,13,FALSE)/100</f>
        <v>0.16</v>
      </c>
      <c r="O1563" s="31">
        <f>VLOOKUP($C1563,'Four Factors - Home'!$B:$O,14,FALSE)/100</f>
        <v>0.248</v>
      </c>
      <c r="P1563" s="17">
        <f>VLOOKUP($C1563,'Advanced - Home'!B:T,18,FALSE)</f>
        <v>99.23</v>
      </c>
      <c r="Q1563" s="17">
        <f>(P1563+'Advanced - Home'!$S$33)/2</f>
        <v>99.002845567206862</v>
      </c>
      <c r="R1563" s="31">
        <f t="shared" ref="R1563" si="15383">AVERAGE(H1563,L1562)</f>
        <v>0.50249999999999995</v>
      </c>
      <c r="S1563" s="31">
        <f t="shared" ref="S1563" si="15384">AVERAGE(I1563,M1562)</f>
        <v>0.28449999999999998</v>
      </c>
      <c r="T1563" s="31">
        <f t="shared" ref="T1563" si="15385">AVERAGE(J1563,N1562)</f>
        <v>0.14899999999999999</v>
      </c>
      <c r="U1563" s="31">
        <f t="shared" ref="U1563" si="15386">AVERAGE(K1563,O1562)</f>
        <v>0.23749999999999999</v>
      </c>
      <c r="V1563" s="17">
        <f>Q1563*Q1562/'Advanced - Road'!$S$33</f>
        <v>97.73007356170595</v>
      </c>
      <c r="W1563" s="17">
        <f t="shared" ref="W1563" si="15387">W1562</f>
        <v>97.732110868396859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2</v>
      </c>
      <c r="AA1563" s="19">
        <f t="shared" ref="AA1563" si="15389">AA1562</f>
        <v>210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0.52100000000000002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0.13800000000000001</v>
      </c>
      <c r="K1564" s="32">
        <f>VLOOKUP($C1564,'Four Factors - Road'!$B:$O,10,FALSE)/100</f>
        <v>0.247</v>
      </c>
      <c r="L1564" s="32">
        <f>VLOOKUP($C1564,'Four Factors - Road'!$B:$O,11,FALSE)/100</f>
        <v>0.49299999999999999</v>
      </c>
      <c r="M1564" s="32">
        <f>VLOOKUP($C1564,'Four Factors - Road'!$B:$O,12,FALSE)</f>
        <v>0.26700000000000002</v>
      </c>
      <c r="N1564" s="32">
        <f>VLOOKUP($C1564,'Four Factors - Road'!$B:$O,13,FALSE)/100</f>
        <v>0.14599999999999999</v>
      </c>
      <c r="O1564" s="32">
        <f>VLOOKUP($C1564,'Four Factors - Road'!$B:$O,14,FALSE)/100</f>
        <v>0.22800000000000001</v>
      </c>
      <c r="P1564" s="21">
        <f>VLOOKUP($C1564,'Advanced - Road'!B:T,18,FALSE)</f>
        <v>96.24</v>
      </c>
      <c r="Q1564" s="21">
        <f>(P1564+'Advanced - Road'!$S$33)/2</f>
        <v>97.509904671115351</v>
      </c>
      <c r="R1564" s="32">
        <f t="shared" ref="R1564" si="15391">AVERAGE(H1564,L1565)</f>
        <v>0.51449999999999996</v>
      </c>
      <c r="S1564" s="32">
        <f t="shared" ref="S1564" si="15392">AVERAGE(I1564,M1565)</f>
        <v>0.26950000000000002</v>
      </c>
      <c r="T1564" s="32">
        <f t="shared" ref="T1564" si="15393">AVERAGE(J1564,N1565)</f>
        <v>0.13250000000000001</v>
      </c>
      <c r="U1564" s="32">
        <f t="shared" ref="U1564" si="15394">AVERAGE(K1564,O1565)</f>
        <v>0.245</v>
      </c>
      <c r="V1564" s="21">
        <f>Q1564*Q1565/'Advanced - Home'!$S$33</f>
        <v>99.530825317644371</v>
      </c>
      <c r="W1564" s="21">
        <f t="shared" ref="W1564" si="15395">AVERAGE(V1564:V1565)</f>
        <v>99.528750558513011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0.499</v>
      </c>
      <c r="I1565" s="32">
        <f>VLOOKUP($C1565,'Four Factors - Home'!$B:$O,8,FALSE)</f>
        <v>0.28399999999999997</v>
      </c>
      <c r="J1565" s="32">
        <f>VLOOKUP($C1565,'Four Factors - Home'!$B:$O,9,FALSE)/100</f>
        <v>0.16600000000000001</v>
      </c>
      <c r="K1565" s="32">
        <f>VLOOKUP($C1565,'Four Factors - Home'!$B:$O,10,FALSE)/100</f>
        <v>0.20399999999999999</v>
      </c>
      <c r="L1565" s="32">
        <f>VLOOKUP($C1565,'Four Factors - Home'!$B:$O,11,FALSE)/100</f>
        <v>0.50800000000000001</v>
      </c>
      <c r="M1565" s="32">
        <f>VLOOKUP($C1565,'Four Factors - Home'!$B:$O,12,FALSE)</f>
        <v>0.27700000000000002</v>
      </c>
      <c r="N1565" s="32">
        <f>VLOOKUP($C1565,'Four Factors - Home'!$B:$O,13,FALSE)/100</f>
        <v>0.127</v>
      </c>
      <c r="O1565" s="32">
        <f>VLOOKUP($C1565,'Four Factors - Home'!$B:$O,14,FALSE)/100</f>
        <v>0.24299999999999999</v>
      </c>
      <c r="P1565" s="21">
        <f>VLOOKUP($C1565,'Advanced - Home'!B:T,18,FALSE)</f>
        <v>102.87</v>
      </c>
      <c r="Q1565" s="21">
        <f>(P1565+'Advanced - Home'!$S$33)/2</f>
        <v>100.82284556720685</v>
      </c>
      <c r="R1565" s="32">
        <f t="shared" ref="R1565" si="15403">AVERAGE(H1565,L1564)</f>
        <v>0.496</v>
      </c>
      <c r="S1565" s="32">
        <f t="shared" ref="S1565" si="15404">AVERAGE(I1565,M1564)</f>
        <v>0.27549999999999997</v>
      </c>
      <c r="T1565" s="32">
        <f t="shared" ref="T1565" si="15405">AVERAGE(J1565,N1564)</f>
        <v>0.156</v>
      </c>
      <c r="U1565" s="32">
        <f t="shared" ref="U1565" si="15406">AVERAGE(K1565,O1564)</f>
        <v>0.216</v>
      </c>
      <c r="V1565" s="21">
        <f>Q1565*Q1564/'Advanced - Road'!$S$33</f>
        <v>99.52667579938165</v>
      </c>
      <c r="W1565" s="21">
        <f t="shared" ref="W1565" si="15407">W1564</f>
        <v>99.528750558513011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0.52100000000000002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0.13800000000000001</v>
      </c>
      <c r="K1566" s="31">
        <f>VLOOKUP($C1566,'Four Factors - Road'!$B:$O,10,FALSE)/100</f>
        <v>0.247</v>
      </c>
      <c r="L1566" s="31">
        <f>VLOOKUP($C1566,'Four Factors - Road'!$B:$O,11,FALSE)/100</f>
        <v>0.49299999999999999</v>
      </c>
      <c r="M1566" s="31">
        <f>VLOOKUP($C1566,'Four Factors - Road'!$B:$O,12,FALSE)</f>
        <v>0.26700000000000002</v>
      </c>
      <c r="N1566" s="31">
        <f>VLOOKUP($C1566,'Four Factors - Road'!$B:$O,13,FALSE)/100</f>
        <v>0.14599999999999999</v>
      </c>
      <c r="O1566" s="31">
        <f>VLOOKUP($C1566,'Four Factors - Road'!$B:$O,14,FALSE)/100</f>
        <v>0.22800000000000001</v>
      </c>
      <c r="P1566" s="17">
        <f>VLOOKUP($C1566,'Advanced - Road'!B:T,18,FALSE)</f>
        <v>96.24</v>
      </c>
      <c r="Q1566" s="17">
        <f>(P1566+'Advanced - Road'!$S$33)/2</f>
        <v>97.509904671115351</v>
      </c>
      <c r="R1566" s="31">
        <f t="shared" ref="R1566" si="15411">AVERAGE(H1566,L1567)</f>
        <v>0.51</v>
      </c>
      <c r="S1566" s="31">
        <f t="shared" ref="S1566" si="15412">AVERAGE(I1566,M1567)</f>
        <v>0.25950000000000001</v>
      </c>
      <c r="T1566" s="31">
        <f t="shared" ref="T1566" si="15413">AVERAGE(J1566,N1567)</f>
        <v>0.13750000000000001</v>
      </c>
      <c r="U1566" s="31">
        <f t="shared" ref="U1566" si="15414">AVERAGE(K1566,O1567)</f>
        <v>0.25</v>
      </c>
      <c r="V1566" s="17">
        <f>Q1566*Q1567/'Advanced - Home'!$S$33</f>
        <v>97.951328928583649</v>
      </c>
      <c r="W1566" s="17">
        <f t="shared" ref="W1566" si="15415">AVERAGE(V1566:V1567)</f>
        <v>97.949287094674645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107</v>
      </c>
      <c r="Z1566" s="19">
        <f t="shared" ref="Z1566" si="15417">Y1567-Y1566</f>
        <v>-1</v>
      </c>
      <c r="AA1566" s="19">
        <f t="shared" ref="AA1566" si="15418">Y1566+Y1567</f>
        <v>213</v>
      </c>
      <c r="AB1566" s="4">
        <f t="shared" ref="AB1566" si="15419">D1566-Z1566</f>
        <v>1</v>
      </c>
      <c r="AC1566" s="4">
        <f t="shared" ref="AC1566" si="15420">AA1566-E1566</f>
        <v>213</v>
      </c>
      <c r="AD1566" s="4">
        <f t="shared" ref="AD1566:AD1629" si="15421">Y1566-X1566</f>
        <v>107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0.53100000000000003</v>
      </c>
      <c r="I1567" s="31">
        <f>VLOOKUP($C1567,'Four Factors - Home'!$B:$O,8,FALSE)</f>
        <v>0.26100000000000001</v>
      </c>
      <c r="J1567" s="31">
        <f>VLOOKUP($C1567,'Four Factors - Home'!$B:$O,9,FALSE)/100</f>
        <v>0.14000000000000001</v>
      </c>
      <c r="K1567" s="31">
        <f>VLOOKUP($C1567,'Four Factors - Home'!$B:$O,10,FALSE)/100</f>
        <v>0.22899999999999998</v>
      </c>
      <c r="L1567" s="31">
        <f>VLOOKUP($C1567,'Four Factors - Home'!$B:$O,11,FALSE)/100</f>
        <v>0.499</v>
      </c>
      <c r="M1567" s="31">
        <f>VLOOKUP($C1567,'Four Factors - Home'!$B:$O,12,FALSE)</f>
        <v>0.25700000000000001</v>
      </c>
      <c r="N1567" s="31">
        <f>VLOOKUP($C1567,'Four Factors - Home'!$B:$O,13,FALSE)/100</f>
        <v>0.13699999999999998</v>
      </c>
      <c r="O1567" s="31">
        <f>VLOOKUP($C1567,'Four Factors - Home'!$B:$O,14,FALSE)/100</f>
        <v>0.253</v>
      </c>
      <c r="P1567" s="17">
        <f>VLOOKUP($C1567,'Advanced - Home'!B:T,18,FALSE)</f>
        <v>99.67</v>
      </c>
      <c r="Q1567" s="17">
        <f>(P1567+'Advanced - Home'!$S$33)/2</f>
        <v>99.222845567206861</v>
      </c>
      <c r="R1567" s="31">
        <f t="shared" ref="R1567" si="15425">AVERAGE(H1567,L1566)</f>
        <v>0.51200000000000001</v>
      </c>
      <c r="S1567" s="31">
        <f t="shared" ref="S1567" si="15426">AVERAGE(I1567,M1566)</f>
        <v>0.26400000000000001</v>
      </c>
      <c r="T1567" s="31">
        <f t="shared" ref="T1567" si="15427">AVERAGE(J1567,N1566)</f>
        <v>0.14300000000000002</v>
      </c>
      <c r="U1567" s="31">
        <f t="shared" ref="U1567" si="15428">AVERAGE(K1567,O1566)</f>
        <v>0.22849999999999998</v>
      </c>
      <c r="V1567" s="17">
        <f>Q1567*Q1566/'Advanced - Road'!$S$33</f>
        <v>97.947245260765655</v>
      </c>
      <c r="W1567" s="17">
        <f t="shared" ref="W1567" si="15429">W1566</f>
        <v>97.949287094674645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1</v>
      </c>
      <c r="AA1567" s="19">
        <f t="shared" ref="AA1567" si="15431">AA1566</f>
        <v>213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0.52100000000000002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0.13800000000000001</v>
      </c>
      <c r="K1568" s="32">
        <f>VLOOKUP($C1568,'Four Factors - Road'!$B:$O,10,FALSE)/100</f>
        <v>0.247</v>
      </c>
      <c r="L1568" s="32">
        <f>VLOOKUP($C1568,'Four Factors - Road'!$B:$O,11,FALSE)/100</f>
        <v>0.49299999999999999</v>
      </c>
      <c r="M1568" s="32">
        <f>VLOOKUP($C1568,'Four Factors - Road'!$B:$O,12,FALSE)</f>
        <v>0.26700000000000002</v>
      </c>
      <c r="N1568" s="32">
        <f>VLOOKUP($C1568,'Four Factors - Road'!$B:$O,13,FALSE)/100</f>
        <v>0.14599999999999999</v>
      </c>
      <c r="O1568" s="32">
        <f>VLOOKUP($C1568,'Four Factors - Road'!$B:$O,14,FALSE)/100</f>
        <v>0.22800000000000001</v>
      </c>
      <c r="P1568" s="21">
        <f>VLOOKUP($C1568,'Advanced - Road'!B:T,18,FALSE)</f>
        <v>96.24</v>
      </c>
      <c r="Q1568" s="21">
        <f>(P1568+'Advanced - Road'!$S$33)/2</f>
        <v>97.509904671115351</v>
      </c>
      <c r="R1568" s="32">
        <f t="shared" ref="R1568" si="15433">AVERAGE(H1568,L1569)</f>
        <v>0.51249999999999996</v>
      </c>
      <c r="S1568" s="32">
        <f t="shared" ref="S1568" si="15434">AVERAGE(I1568,M1569)</f>
        <v>0.23</v>
      </c>
      <c r="T1568" s="32">
        <f t="shared" ref="T1568" si="15435">AVERAGE(J1568,N1569)</f>
        <v>0.13450000000000001</v>
      </c>
      <c r="U1568" s="32">
        <f t="shared" ref="U1568" si="15436">AVERAGE(K1568,O1569)</f>
        <v>0.2225</v>
      </c>
      <c r="V1568" s="21">
        <f>Q1568*Q1569/'Advanced - Home'!$S$33</f>
        <v>97.270171110801215</v>
      </c>
      <c r="W1568" s="21">
        <f t="shared" ref="W1568" si="15437">AVERAGE(V1568:V1569)</f>
        <v>97.268143475894362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0</v>
      </c>
      <c r="AA1568" s="23">
        <f t="shared" ref="AA1568" si="15439">Y1568+Y1569</f>
        <v>210</v>
      </c>
      <c r="AB1568" s="22">
        <f t="shared" ref="AB1568" si="15440">D1568-Z1568</f>
        <v>0</v>
      </c>
      <c r="AC1568" s="22">
        <f t="shared" ref="AC1568" si="15441">AA1568-E1568</f>
        <v>210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0.504</v>
      </c>
      <c r="I1569" s="32">
        <f>VLOOKUP($C1569,'Four Factors - Home'!$B:$O,8,FALSE)</f>
        <v>0.29599999999999999</v>
      </c>
      <c r="J1569" s="32">
        <f>VLOOKUP($C1569,'Four Factors - Home'!$B:$O,9,FALSE)/100</f>
        <v>0.114</v>
      </c>
      <c r="K1569" s="32">
        <f>VLOOKUP($C1569,'Four Factors - Home'!$B:$O,10,FALSE)/100</f>
        <v>0.20499999999999999</v>
      </c>
      <c r="L1569" s="32">
        <f>VLOOKUP($C1569,'Four Factors - Home'!$B:$O,11,FALSE)/100</f>
        <v>0.504</v>
      </c>
      <c r="M1569" s="32">
        <f>VLOOKUP($C1569,'Four Factors - Home'!$B:$O,12,FALSE)</f>
        <v>0.19800000000000001</v>
      </c>
      <c r="N1569" s="32">
        <f>VLOOKUP($C1569,'Four Factors - Home'!$B:$O,13,FALSE)/100</f>
        <v>0.13100000000000001</v>
      </c>
      <c r="O1569" s="32">
        <f>VLOOKUP($C1569,'Four Factors - Home'!$B:$O,14,FALSE)/100</f>
        <v>0.19800000000000001</v>
      </c>
      <c r="P1569" s="21">
        <f>VLOOKUP($C1569,'Advanced - Home'!B:T,18,FALSE)</f>
        <v>98.29</v>
      </c>
      <c r="Q1569" s="21">
        <f>(P1569+'Advanced - Home'!$S$33)/2</f>
        <v>98.532845567206863</v>
      </c>
      <c r="R1569" s="32">
        <f t="shared" ref="R1569" si="15445">AVERAGE(H1569,L1568)</f>
        <v>0.4985</v>
      </c>
      <c r="S1569" s="32">
        <f t="shared" ref="S1569" si="15446">AVERAGE(I1569,M1568)</f>
        <v>0.28149999999999997</v>
      </c>
      <c r="T1569" s="32">
        <f t="shared" ref="T1569" si="15447">AVERAGE(J1569,N1568)</f>
        <v>0.13</v>
      </c>
      <c r="U1569" s="32">
        <f t="shared" ref="U1569" si="15448">AVERAGE(K1569,O1568)</f>
        <v>0.2165</v>
      </c>
      <c r="V1569" s="21">
        <f>Q1569*Q1568/'Advanced - Road'!$S$33</f>
        <v>97.26611584098751</v>
      </c>
      <c r="W1569" s="21">
        <f t="shared" ref="W1569" si="15449">W1568</f>
        <v>97.268143475894362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105</v>
      </c>
      <c r="Z1569" s="23">
        <f t="shared" ref="Z1569" si="15450">-Z1568</f>
        <v>0</v>
      </c>
      <c r="AA1569" s="23">
        <f t="shared" ref="AA1569" si="15451">AA1568</f>
        <v>210</v>
      </c>
      <c r="AB1569" s="22"/>
      <c r="AC1569" s="22"/>
      <c r="AD1569" s="22">
        <f t="shared" si="15421"/>
        <v>105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0.52100000000000002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0.13800000000000001</v>
      </c>
      <c r="K1570" s="31">
        <f>VLOOKUP($C1570,'Four Factors - Road'!$B:$O,10,FALSE)/100</f>
        <v>0.247</v>
      </c>
      <c r="L1570" s="31">
        <f>VLOOKUP($C1570,'Four Factors - Road'!$B:$O,11,FALSE)/100</f>
        <v>0.49299999999999999</v>
      </c>
      <c r="M1570" s="31">
        <f>VLOOKUP($C1570,'Four Factors - Road'!$B:$O,12,FALSE)</f>
        <v>0.26700000000000002</v>
      </c>
      <c r="N1570" s="31">
        <f>VLOOKUP($C1570,'Four Factors - Road'!$B:$O,13,FALSE)/100</f>
        <v>0.14599999999999999</v>
      </c>
      <c r="O1570" s="31">
        <f>VLOOKUP($C1570,'Four Factors - Road'!$B:$O,14,FALSE)/100</f>
        <v>0.22800000000000001</v>
      </c>
      <c r="P1570" s="17">
        <f>VLOOKUP($C1570,'Advanced - Road'!B:T,18,FALSE)</f>
        <v>96.24</v>
      </c>
      <c r="Q1570" s="17">
        <f>(P1570+'Advanced - Road'!$S$33)/2</f>
        <v>97.509904671115351</v>
      </c>
      <c r="R1570" s="31">
        <f t="shared" ref="R1570" si="15453">AVERAGE(H1570,L1571)</f>
        <v>0.51750000000000007</v>
      </c>
      <c r="S1570" s="31">
        <f t="shared" ref="S1570" si="15454">AVERAGE(I1570,M1571)</f>
        <v>0.2445</v>
      </c>
      <c r="T1570" s="31">
        <f t="shared" ref="T1570" si="15455">AVERAGE(J1570,N1571)</f>
        <v>0.13800000000000001</v>
      </c>
      <c r="U1570" s="31">
        <f t="shared" ref="U1570" si="15456">AVERAGE(K1570,O1571)</f>
        <v>0.22900000000000001</v>
      </c>
      <c r="V1570" s="17">
        <f>Q1570*Q1571/'Advanced - Home'!$S$33</f>
        <v>96.865425161104397</v>
      </c>
      <c r="W1570" s="17">
        <f t="shared" ref="W1570" si="15457">AVERAGE(V1570:V1571)</f>
        <v>96.863405963285786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105</v>
      </c>
      <c r="Z1570" s="19">
        <f t="shared" ref="Z1570" si="15458">Y1571-Y1570</f>
        <v>-2</v>
      </c>
      <c r="AA1570" s="19">
        <f t="shared" ref="AA1570" si="15459">Y1570+Y1571</f>
        <v>208</v>
      </c>
      <c r="AB1570" s="4">
        <f t="shared" ref="AB1570" si="15460">D1570-Z1570</f>
        <v>2</v>
      </c>
      <c r="AC1570" s="4">
        <f t="shared" ref="AC1570" si="15461">AA1570-E1570</f>
        <v>208</v>
      </c>
      <c r="AD1570" s="4">
        <f t="shared" si="15421"/>
        <v>105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</v>
      </c>
      <c r="I1571" s="31">
        <f>VLOOKUP($C1571,'Four Factors - Home'!$B:$O,8,FALSE)</f>
        <v>0.27500000000000002</v>
      </c>
      <c r="J1571" s="31">
        <f>VLOOKUP($C1571,'Four Factors - Home'!$B:$O,9,FALSE)/100</f>
        <v>0.13100000000000001</v>
      </c>
      <c r="K1571" s="31">
        <f>VLOOKUP($C1571,'Four Factors - Home'!$B:$O,10,FALSE)/100</f>
        <v>0.28999999999999998</v>
      </c>
      <c r="L1571" s="31">
        <f>VLOOKUP($C1571,'Four Factors - Home'!$B:$O,11,FALSE)/100</f>
        <v>0.51400000000000001</v>
      </c>
      <c r="M1571" s="31">
        <f>VLOOKUP($C1571,'Four Factors - Home'!$B:$O,12,FALSE)</f>
        <v>0.22700000000000001</v>
      </c>
      <c r="N1571" s="31">
        <f>VLOOKUP($C1571,'Four Factors - Home'!$B:$O,13,FALSE)/100</f>
        <v>0.13800000000000001</v>
      </c>
      <c r="O1571" s="31">
        <f>VLOOKUP($C1571,'Four Factors - Home'!$B:$O,14,FALSE)/100</f>
        <v>0.21100000000000002</v>
      </c>
      <c r="P1571" s="17">
        <f>VLOOKUP($C1571,'Advanced - Home'!B:T,18,FALSE)</f>
        <v>97.47</v>
      </c>
      <c r="Q1571" s="17">
        <f>(P1571+'Advanced - Home'!$S$33)/2</f>
        <v>98.122845567206866</v>
      </c>
      <c r="R1571" s="31">
        <f t="shared" ref="R1571" si="15465">AVERAGE(H1571,L1570)</f>
        <v>0.48149999999999998</v>
      </c>
      <c r="S1571" s="31">
        <f t="shared" ref="S1571" si="15466">AVERAGE(I1571,M1570)</f>
        <v>0.27100000000000002</v>
      </c>
      <c r="T1571" s="31">
        <f t="shared" ref="T1571" si="15467">AVERAGE(J1571,N1570)</f>
        <v>0.13850000000000001</v>
      </c>
      <c r="U1571" s="31">
        <f t="shared" ref="U1571" si="15468">AVERAGE(K1571,O1570)</f>
        <v>0.25900000000000001</v>
      </c>
      <c r="V1571" s="17">
        <f>Q1571*Q1570/'Advanced - Road'!$S$33</f>
        <v>96.861386765467174</v>
      </c>
      <c r="W1571" s="17">
        <f t="shared" ref="W1571" si="15469">W1570</f>
        <v>96.863405963285786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2</v>
      </c>
      <c r="AA1571" s="19">
        <f t="shared" ref="AA1571" si="15471">AA1570</f>
        <v>208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0.52100000000000002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0.13800000000000001</v>
      </c>
      <c r="K1572" s="32">
        <f>VLOOKUP($C1572,'Four Factors - Road'!$B:$O,10,FALSE)/100</f>
        <v>0.247</v>
      </c>
      <c r="L1572" s="32">
        <f>VLOOKUP($C1572,'Four Factors - Road'!$B:$O,11,FALSE)/100</f>
        <v>0.49299999999999999</v>
      </c>
      <c r="M1572" s="32">
        <f>VLOOKUP($C1572,'Four Factors - Road'!$B:$O,12,FALSE)</f>
        <v>0.26700000000000002</v>
      </c>
      <c r="N1572" s="32">
        <f>VLOOKUP($C1572,'Four Factors - Road'!$B:$O,13,FALSE)/100</f>
        <v>0.14599999999999999</v>
      </c>
      <c r="O1572" s="32">
        <f>VLOOKUP($C1572,'Four Factors - Road'!$B:$O,14,FALSE)/100</f>
        <v>0.22800000000000001</v>
      </c>
      <c r="P1572" s="21">
        <f>VLOOKUP($C1572,'Advanced - Road'!B:T,18,FALSE)</f>
        <v>96.24</v>
      </c>
      <c r="Q1572" s="21">
        <f>(P1572+'Advanced - Road'!$S$33)/2</f>
        <v>97.509904671115351</v>
      </c>
      <c r="R1572" s="32">
        <f t="shared" ref="R1572" si="15473">AVERAGE(H1572,L1573)</f>
        <v>0.50849999999999995</v>
      </c>
      <c r="S1572" s="32">
        <f t="shared" ref="S1572" si="15474">AVERAGE(I1572,M1573)</f>
        <v>0.23599999999999999</v>
      </c>
      <c r="T1572" s="32">
        <f t="shared" ref="T1572" si="15475">AVERAGE(J1572,N1573)</f>
        <v>0.13200000000000001</v>
      </c>
      <c r="U1572" s="32">
        <f t="shared" ref="U1572" si="15476">AVERAGE(K1572,O1573)</f>
        <v>0.24149999999999999</v>
      </c>
      <c r="V1572" s="21">
        <f>Q1572*Q1573/'Advanced - Home'!$S$33</f>
        <v>97.373825561333305</v>
      </c>
      <c r="W1572" s="21">
        <f t="shared" ref="W1572" si="15477">AVERAGE(V1572:V1573)</f>
        <v>97.37179576570874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106</v>
      </c>
      <c r="Z1572" s="23">
        <f t="shared" ref="Z1572" si="15478">Y1573-Y1572</f>
        <v>2</v>
      </c>
      <c r="AA1572" s="23">
        <f t="shared" ref="AA1572" si="15479">Y1572+Y1573</f>
        <v>214</v>
      </c>
      <c r="AB1572" s="22">
        <f t="shared" ref="AB1572" si="15480">D1572-Z1572</f>
        <v>-2</v>
      </c>
      <c r="AC1572" s="22">
        <f t="shared" ref="AC1572" si="15481">AA1572-E1572</f>
        <v>214</v>
      </c>
      <c r="AD1572" s="22">
        <f t="shared" si="15421"/>
        <v>106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0.55700000000000005</v>
      </c>
      <c r="I1573" s="32">
        <f>VLOOKUP($C1573,'Four Factors - Home'!$B:$O,8,FALSE)</f>
        <v>0.28000000000000003</v>
      </c>
      <c r="J1573" s="32">
        <f>VLOOKUP($C1573,'Four Factors - Home'!$B:$O,9,FALSE)/100</f>
        <v>0.13</v>
      </c>
      <c r="K1573" s="32">
        <f>VLOOKUP($C1573,'Four Factors - Home'!$B:$O,10,FALSE)/100</f>
        <v>0.23399999999999999</v>
      </c>
      <c r="L1573" s="32">
        <f>VLOOKUP($C1573,'Four Factors - Home'!$B:$O,11,FALSE)/100</f>
        <v>0.496</v>
      </c>
      <c r="M1573" s="32">
        <f>VLOOKUP($C1573,'Four Factors - Home'!$B:$O,12,FALSE)</f>
        <v>0.21</v>
      </c>
      <c r="N1573" s="32">
        <f>VLOOKUP($C1573,'Four Factors - Home'!$B:$O,13,FALSE)/100</f>
        <v>0.126</v>
      </c>
      <c r="O1573" s="32">
        <f>VLOOKUP($C1573,'Four Factors - Home'!$B:$O,14,FALSE)/100</f>
        <v>0.23600000000000002</v>
      </c>
      <c r="P1573" s="21">
        <f>VLOOKUP($C1573,'Advanced - Home'!B:T,18,FALSE)</f>
        <v>98.5</v>
      </c>
      <c r="Q1573" s="21">
        <f>(P1573+'Advanced - Home'!$S$33)/2</f>
        <v>98.637845567206853</v>
      </c>
      <c r="R1573" s="32">
        <f t="shared" ref="R1573" si="15485">AVERAGE(H1573,L1572)</f>
        <v>0.52500000000000002</v>
      </c>
      <c r="S1573" s="32">
        <f t="shared" ref="S1573" si="15486">AVERAGE(I1573,M1572)</f>
        <v>0.27350000000000002</v>
      </c>
      <c r="T1573" s="32">
        <f t="shared" ref="T1573" si="15487">AVERAGE(J1573,N1572)</f>
        <v>0.13800000000000001</v>
      </c>
      <c r="U1573" s="32">
        <f t="shared" ref="U1573" si="15488">AVERAGE(K1573,O1572)</f>
        <v>0.23099999999999998</v>
      </c>
      <c r="V1573" s="21">
        <f>Q1573*Q1572/'Advanced - Road'!$S$33</f>
        <v>97.369765970084174</v>
      </c>
      <c r="W1573" s="21">
        <f t="shared" ref="W1573" si="15489">W1572</f>
        <v>97.37179576570874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-2</v>
      </c>
      <c r="AA1573" s="23">
        <f t="shared" ref="AA1573" si="15491">AA1572</f>
        <v>214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0.52100000000000002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0.13800000000000001</v>
      </c>
      <c r="K1574" s="31">
        <f>VLOOKUP($C1574,'Four Factors - Road'!$B:$O,10,FALSE)/100</f>
        <v>0.247</v>
      </c>
      <c r="L1574" s="31">
        <f>VLOOKUP($C1574,'Four Factors - Road'!$B:$O,11,FALSE)/100</f>
        <v>0.49299999999999999</v>
      </c>
      <c r="M1574" s="31">
        <f>VLOOKUP($C1574,'Four Factors - Road'!$B:$O,12,FALSE)</f>
        <v>0.26700000000000002</v>
      </c>
      <c r="N1574" s="31">
        <f>VLOOKUP($C1574,'Four Factors - Road'!$B:$O,13,FALSE)/100</f>
        <v>0.14599999999999999</v>
      </c>
      <c r="O1574" s="31">
        <f>VLOOKUP($C1574,'Four Factors - Road'!$B:$O,14,FALSE)/100</f>
        <v>0.22800000000000001</v>
      </c>
      <c r="P1574" s="17">
        <f>VLOOKUP($C1574,'Advanced - Road'!B:T,18,FALSE)</f>
        <v>96.24</v>
      </c>
      <c r="Q1574" s="17">
        <f>(P1574+'Advanced - Road'!$S$33)/2</f>
        <v>97.509904671115351</v>
      </c>
      <c r="R1574" s="31">
        <f t="shared" ref="R1574" si="15493">AVERAGE(H1574,L1575)</f>
        <v>0.51200000000000001</v>
      </c>
      <c r="S1574" s="31">
        <f t="shared" ref="S1574" si="15494">AVERAGE(I1574,M1575)</f>
        <v>0.26850000000000002</v>
      </c>
      <c r="T1574" s="31">
        <f t="shared" ref="T1574" si="15495">AVERAGE(J1574,N1575)</f>
        <v>0.14750000000000002</v>
      </c>
      <c r="U1574" s="31">
        <f t="shared" ref="U1574" si="15496">AVERAGE(K1574,O1575)</f>
        <v>0.23399999999999999</v>
      </c>
      <c r="V1574" s="17">
        <f>Q1574*Q1575/'Advanced - Home'!$S$33</f>
        <v>95.152658764216653</v>
      </c>
      <c r="W1574" s="17">
        <f t="shared" ref="W1574" si="15497">AVERAGE(V1574:V1575)</f>
        <v>95.150675269686047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0.51500000000000001</v>
      </c>
      <c r="I1575" s="31">
        <f>VLOOKUP($C1575,'Four Factors - Home'!$B:$O,8,FALSE)</f>
        <v>0.255</v>
      </c>
      <c r="J1575" s="31">
        <f>VLOOKUP($C1575,'Four Factors - Home'!$B:$O,9,FALSE)/100</f>
        <v>0.129</v>
      </c>
      <c r="K1575" s="31">
        <f>VLOOKUP($C1575,'Four Factors - Home'!$B:$O,10,FALSE)/100</f>
        <v>0.188</v>
      </c>
      <c r="L1575" s="31">
        <f>VLOOKUP($C1575,'Four Factors - Home'!$B:$O,11,FALSE)/100</f>
        <v>0.503</v>
      </c>
      <c r="M1575" s="31">
        <f>VLOOKUP($C1575,'Four Factors - Home'!$B:$O,12,FALSE)</f>
        <v>0.27500000000000002</v>
      </c>
      <c r="N1575" s="31">
        <f>VLOOKUP($C1575,'Four Factors - Home'!$B:$O,13,FALSE)/100</f>
        <v>0.157</v>
      </c>
      <c r="O1575" s="31">
        <f>VLOOKUP($C1575,'Four Factors - Home'!$B:$O,14,FALSE)/100</f>
        <v>0.221</v>
      </c>
      <c r="P1575" s="17">
        <f>VLOOKUP($C1575,'Advanced - Home'!B:T,18,FALSE)</f>
        <v>94</v>
      </c>
      <c r="Q1575" s="17">
        <f>(P1575+'Advanced - Home'!$S$33)/2</f>
        <v>96.387845567206853</v>
      </c>
      <c r="R1575" s="31">
        <f t="shared" ref="R1575" si="15505">AVERAGE(H1575,L1574)</f>
        <v>0.504</v>
      </c>
      <c r="S1575" s="31">
        <f t="shared" ref="S1575" si="15506">AVERAGE(I1575,M1574)</f>
        <v>0.26100000000000001</v>
      </c>
      <c r="T1575" s="31">
        <f t="shared" ref="T1575" si="15507">AVERAGE(J1575,N1574)</f>
        <v>0.13750000000000001</v>
      </c>
      <c r="U1575" s="31">
        <f t="shared" ref="U1575" si="15508">AVERAGE(K1575,O1574)</f>
        <v>0.20800000000000002</v>
      </c>
      <c r="V1575" s="17">
        <f>Q1575*Q1574/'Advanced - Road'!$S$33</f>
        <v>95.148691775155427</v>
      </c>
      <c r="W1575" s="17">
        <f t="shared" ref="W1575" si="15509">W1574</f>
        <v>95.150675269686047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0.52100000000000002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0.13800000000000001</v>
      </c>
      <c r="K1576" s="32">
        <f>VLOOKUP($C1576,'Four Factors - Road'!$B:$O,10,FALSE)/100</f>
        <v>0.247</v>
      </c>
      <c r="L1576" s="32">
        <f>VLOOKUP($C1576,'Four Factors - Road'!$B:$O,11,FALSE)/100</f>
        <v>0.49299999999999999</v>
      </c>
      <c r="M1576" s="32">
        <f>VLOOKUP($C1576,'Four Factors - Road'!$B:$O,12,FALSE)</f>
        <v>0.26700000000000002</v>
      </c>
      <c r="N1576" s="32">
        <f>VLOOKUP($C1576,'Four Factors - Road'!$B:$O,13,FALSE)/100</f>
        <v>0.14599999999999999</v>
      </c>
      <c r="O1576" s="32">
        <f>VLOOKUP($C1576,'Four Factors - Road'!$B:$O,14,FALSE)/100</f>
        <v>0.22800000000000001</v>
      </c>
      <c r="P1576" s="21">
        <f>VLOOKUP($C1576,'Advanced - Road'!B:T,18,FALSE)</f>
        <v>96.24</v>
      </c>
      <c r="Q1576" s="21">
        <f>(P1576+'Advanced - Road'!$S$33)/2</f>
        <v>97.509904671115351</v>
      </c>
      <c r="R1576" s="32">
        <f t="shared" ref="R1576" si="15513">AVERAGE(H1576,L1577)</f>
        <v>0.52649999999999997</v>
      </c>
      <c r="S1576" s="32">
        <f t="shared" ref="S1576" si="15514">AVERAGE(I1576,M1577)</f>
        <v>0.25850000000000001</v>
      </c>
      <c r="T1576" s="32">
        <f t="shared" ref="T1576" si="15515">AVERAGE(J1576,N1577)</f>
        <v>0.128</v>
      </c>
      <c r="U1576" s="32">
        <f t="shared" ref="U1576" si="15516">AVERAGE(K1576,O1577)</f>
        <v>0.22900000000000001</v>
      </c>
      <c r="V1576" s="21">
        <f>Q1576*Q1577/'Advanced - Home'!$S$33</f>
        <v>98.163573755863681</v>
      </c>
      <c r="W1576" s="21">
        <f t="shared" ref="W1576" si="15517">AVERAGE(V1576:V1577)</f>
        <v>98.16152749762793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0.54500000000000004</v>
      </c>
      <c r="I1577" s="32">
        <f>VLOOKUP($C1577,'Four Factors - Home'!$B:$O,8,FALSE)</f>
        <v>0.28699999999999998</v>
      </c>
      <c r="J1577" s="32">
        <f>VLOOKUP($C1577,'Four Factors - Home'!$B:$O,9,FALSE)/100</f>
        <v>0.14599999999999999</v>
      </c>
      <c r="K1577" s="32">
        <f>VLOOKUP($C1577,'Four Factors - Home'!$B:$O,10,FALSE)/100</f>
        <v>0.27399999999999997</v>
      </c>
      <c r="L1577" s="32">
        <f>VLOOKUP($C1577,'Four Factors - Home'!$B:$O,11,FALSE)/100</f>
        <v>0.53200000000000003</v>
      </c>
      <c r="M1577" s="32">
        <f>VLOOKUP($C1577,'Four Factors - Home'!$B:$O,12,FALSE)</f>
        <v>0.255</v>
      </c>
      <c r="N1577" s="32">
        <f>VLOOKUP($C1577,'Four Factors - Home'!$B:$O,13,FALSE)/100</f>
        <v>0.11800000000000001</v>
      </c>
      <c r="O1577" s="32">
        <f>VLOOKUP($C1577,'Four Factors - Home'!$B:$O,14,FALSE)/100</f>
        <v>0.21100000000000002</v>
      </c>
      <c r="P1577" s="21">
        <f>VLOOKUP($C1577,'Advanced - Home'!B:T,18,FALSE)</f>
        <v>100.1</v>
      </c>
      <c r="Q1577" s="21">
        <f>(P1577+'Advanced - Home'!$S$33)/2</f>
        <v>99.437845567206864</v>
      </c>
      <c r="R1577" s="32">
        <f t="shared" ref="R1577" si="15525">AVERAGE(H1577,L1576)</f>
        <v>0.51900000000000002</v>
      </c>
      <c r="S1577" s="32">
        <f t="shared" ref="S1577" si="15526">AVERAGE(I1577,M1576)</f>
        <v>0.27700000000000002</v>
      </c>
      <c r="T1577" s="32">
        <f t="shared" ref="T1577" si="15527">AVERAGE(J1577,N1576)</f>
        <v>0.14599999999999999</v>
      </c>
      <c r="U1577" s="32">
        <f t="shared" ref="U1577" si="15528">AVERAGE(K1577,O1576)</f>
        <v>0.251</v>
      </c>
      <c r="V1577" s="21">
        <f>Q1577*Q1576/'Advanced - Road'!$S$33</f>
        <v>98.159481239392179</v>
      </c>
      <c r="W1577" s="21">
        <f t="shared" ref="W1577" si="15529">W1576</f>
        <v>98.16152749762793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0.52100000000000002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0.13800000000000001</v>
      </c>
      <c r="K1578" s="31">
        <f>VLOOKUP($C1578,'Four Factors - Road'!$B:$O,10,FALSE)/100</f>
        <v>0.247</v>
      </c>
      <c r="L1578" s="31">
        <f>VLOOKUP($C1578,'Four Factors - Road'!$B:$O,11,FALSE)/100</f>
        <v>0.49299999999999999</v>
      </c>
      <c r="M1578" s="31">
        <f>VLOOKUP($C1578,'Four Factors - Road'!$B:$O,12,FALSE)</f>
        <v>0.26700000000000002</v>
      </c>
      <c r="N1578" s="31">
        <f>VLOOKUP($C1578,'Four Factors - Road'!$B:$O,13,FALSE)/100</f>
        <v>0.14599999999999999</v>
      </c>
      <c r="O1578" s="31">
        <f>VLOOKUP($C1578,'Four Factors - Road'!$B:$O,14,FALSE)/100</f>
        <v>0.22800000000000001</v>
      </c>
      <c r="P1578" s="17">
        <f>VLOOKUP($C1578,'Advanced - Road'!B:T,18,FALSE)</f>
        <v>96.24</v>
      </c>
      <c r="Q1578" s="17">
        <f>(P1578+'Advanced - Road'!$S$33)/2</f>
        <v>97.509904671115351</v>
      </c>
      <c r="R1578" s="31">
        <f t="shared" ref="R1578" si="15533">AVERAGE(H1578,L1579)</f>
        <v>0.505</v>
      </c>
      <c r="S1578" s="31">
        <f t="shared" ref="S1578" si="15534">AVERAGE(I1578,M1579)</f>
        <v>0.26400000000000001</v>
      </c>
      <c r="T1578" s="31">
        <f t="shared" ref="T1578" si="15535">AVERAGE(J1578,N1579)</f>
        <v>0.13700000000000001</v>
      </c>
      <c r="U1578" s="31">
        <f t="shared" ref="U1578" si="15536">AVERAGE(K1578,O1579)</f>
        <v>0.2175</v>
      </c>
      <c r="V1578" s="17">
        <f>Q1578*Q1579/'Advanced - Home'!$S$33</f>
        <v>97.122093324326755</v>
      </c>
      <c r="W1578" s="17">
        <f t="shared" ref="W1578" si="15537">AVERAGE(V1578:V1579)</f>
        <v>97.120068776159513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104</v>
      </c>
      <c r="Z1578" s="19">
        <f t="shared" ref="Z1578" si="15538">Y1579-Y1578</f>
        <v>0</v>
      </c>
      <c r="AA1578" s="19">
        <f t="shared" ref="AA1578" si="15539">Y1578+Y1579</f>
        <v>208</v>
      </c>
      <c r="AB1578" s="4">
        <f t="shared" ref="AB1578" si="15540">D1578-Z1578</f>
        <v>0</v>
      </c>
      <c r="AC1578" s="4">
        <f t="shared" ref="AC1578" si="15541">AA1578-E1578</f>
        <v>208</v>
      </c>
      <c r="AD1578" s="4">
        <f t="shared" si="15421"/>
        <v>104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</v>
      </c>
      <c r="I1579" s="31">
        <f>VLOOKUP($C1579,'Four Factors - Home'!$B:$O,8,FALSE)</f>
        <v>0.22600000000000001</v>
      </c>
      <c r="J1579" s="31">
        <f>VLOOKUP($C1579,'Four Factors - Home'!$B:$O,9,FALSE)/100</f>
        <v>0.12</v>
      </c>
      <c r="K1579" s="31">
        <f>VLOOKUP($C1579,'Four Factors - Home'!$B:$O,10,FALSE)/100</f>
        <v>0.24100000000000002</v>
      </c>
      <c r="L1579" s="31">
        <f>VLOOKUP($C1579,'Four Factors - Home'!$B:$O,11,FALSE)/100</f>
        <v>0.48899999999999999</v>
      </c>
      <c r="M1579" s="31">
        <f>VLOOKUP($C1579,'Four Factors - Home'!$B:$O,12,FALSE)</f>
        <v>0.26600000000000001</v>
      </c>
      <c r="N1579" s="31">
        <f>VLOOKUP($C1579,'Four Factors - Home'!$B:$O,13,FALSE)/100</f>
        <v>0.13600000000000001</v>
      </c>
      <c r="O1579" s="31">
        <f>VLOOKUP($C1579,'Four Factors - Home'!$B:$O,14,FALSE)/100</f>
        <v>0.188</v>
      </c>
      <c r="P1579" s="17">
        <f>VLOOKUP($C1579,'Advanced - Home'!B:T,18,FALSE)</f>
        <v>97.99</v>
      </c>
      <c r="Q1579" s="17">
        <f>(P1579+'Advanced - Home'!$S$33)/2</f>
        <v>98.382845567206857</v>
      </c>
      <c r="R1579" s="31">
        <f t="shared" ref="R1579" si="15545">AVERAGE(H1579,L1578)</f>
        <v>0.4965</v>
      </c>
      <c r="S1579" s="31">
        <f t="shared" ref="S1579" si="15546">AVERAGE(I1579,M1578)</f>
        <v>0.2465</v>
      </c>
      <c r="T1579" s="31">
        <f t="shared" ref="T1579" si="15547">AVERAGE(J1579,N1578)</f>
        <v>0.13300000000000001</v>
      </c>
      <c r="U1579" s="31">
        <f t="shared" ref="U1579" si="15548">AVERAGE(K1579,O1578)</f>
        <v>0.23450000000000001</v>
      </c>
      <c r="V1579" s="17">
        <f>Q1579*Q1578/'Advanced - Road'!$S$33</f>
        <v>97.118044227992257</v>
      </c>
      <c r="W1579" s="17">
        <f t="shared" ref="W1579" si="15549">W1578</f>
        <v>97.120068776159513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0</v>
      </c>
      <c r="AA1579" s="19">
        <f t="shared" ref="AA1579" si="15551">AA1578</f>
        <v>208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0.52100000000000002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0.13800000000000001</v>
      </c>
      <c r="K1580" s="32">
        <f>VLOOKUP($C1580,'Four Factors - Road'!$B:$O,10,FALSE)/100</f>
        <v>0.247</v>
      </c>
      <c r="L1580" s="32">
        <f>VLOOKUP($C1580,'Four Factors - Road'!$B:$O,11,FALSE)/100</f>
        <v>0.49299999999999999</v>
      </c>
      <c r="M1580" s="32">
        <f>VLOOKUP($C1580,'Four Factors - Road'!$B:$O,12,FALSE)</f>
        <v>0.26700000000000002</v>
      </c>
      <c r="N1580" s="32">
        <f>VLOOKUP($C1580,'Four Factors - Road'!$B:$O,13,FALSE)/100</f>
        <v>0.14599999999999999</v>
      </c>
      <c r="O1580" s="32">
        <f>VLOOKUP($C1580,'Four Factors - Road'!$B:$O,14,FALSE)/100</f>
        <v>0.22800000000000001</v>
      </c>
      <c r="P1580" s="21">
        <f>VLOOKUP($C1580,'Advanced - Road'!B:T,18,FALSE)</f>
        <v>96.24</v>
      </c>
      <c r="Q1580" s="21">
        <f>(P1580+'Advanced - Road'!$S$33)/2</f>
        <v>97.509904671115351</v>
      </c>
      <c r="R1580" s="32">
        <f t="shared" ref="R1580" si="15553">AVERAGE(H1580,L1581)</f>
        <v>0.498</v>
      </c>
      <c r="S1580" s="32">
        <f t="shared" ref="S1580" si="15554">AVERAGE(I1580,M1581)</f>
        <v>0.25650000000000001</v>
      </c>
      <c r="T1580" s="32">
        <f t="shared" ref="T1580" si="15555">AVERAGE(J1580,N1581)</f>
        <v>0.14150000000000001</v>
      </c>
      <c r="U1580" s="32">
        <f t="shared" ref="U1580" si="15556">AVERAGE(K1580,O1581)</f>
        <v>0.24249999999999999</v>
      </c>
      <c r="V1580" s="21">
        <f>Q1580*Q1581/'Advanced - Home'!$S$33</f>
        <v>99.348196047659229</v>
      </c>
      <c r="W1580" s="21">
        <f t="shared" ref="W1580" si="15557">AVERAGE(V1580:V1581)</f>
        <v>99.346125095506693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106</v>
      </c>
      <c r="Z1580" s="23">
        <f t="shared" ref="Z1580" si="15558">Y1581-Y1580</f>
        <v>5</v>
      </c>
      <c r="AA1580" s="23">
        <f t="shared" ref="AA1580" si="15559">Y1580+Y1581</f>
        <v>217</v>
      </c>
      <c r="AB1580" s="22">
        <f t="shared" ref="AB1580" si="15560">D1580-Z1580</f>
        <v>-5</v>
      </c>
      <c r="AC1580" s="22">
        <f t="shared" ref="AC1580" si="15561">AA1580-E1580</f>
        <v>217</v>
      </c>
      <c r="AD1580" s="22">
        <f t="shared" si="15421"/>
        <v>106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0.58599999999999997</v>
      </c>
      <c r="I1581" s="32">
        <f>VLOOKUP($C1581,'Four Factors - Home'!$B:$O,8,FALSE)</f>
        <v>0.255</v>
      </c>
      <c r="J1581" s="32">
        <f>VLOOKUP($C1581,'Four Factors - Home'!$B:$O,9,FALSE)/100</f>
        <v>0.14300000000000002</v>
      </c>
      <c r="K1581" s="32">
        <f>VLOOKUP($C1581,'Four Factors - Home'!$B:$O,10,FALSE)/100</f>
        <v>0.22600000000000001</v>
      </c>
      <c r="L1581" s="32">
        <f>VLOOKUP($C1581,'Four Factors - Home'!$B:$O,11,FALSE)/100</f>
        <v>0.47499999999999998</v>
      </c>
      <c r="M1581" s="32">
        <f>VLOOKUP($C1581,'Four Factors - Home'!$B:$O,12,FALSE)</f>
        <v>0.251</v>
      </c>
      <c r="N1581" s="32">
        <f>VLOOKUP($C1581,'Four Factors - Home'!$B:$O,13,FALSE)/100</f>
        <v>0.14499999999999999</v>
      </c>
      <c r="O1581" s="32">
        <f>VLOOKUP($C1581,'Four Factors - Home'!$B:$O,14,FALSE)/100</f>
        <v>0.23800000000000002</v>
      </c>
      <c r="P1581" s="21">
        <f>VLOOKUP($C1581,'Advanced - Home'!B:T,18,FALSE)</f>
        <v>102.5</v>
      </c>
      <c r="Q1581" s="21">
        <f>(P1581+'Advanced - Home'!$S$33)/2</f>
        <v>100.63784556720685</v>
      </c>
      <c r="R1581" s="32">
        <f t="shared" ref="R1581" si="15565">AVERAGE(H1581,L1580)</f>
        <v>0.53949999999999998</v>
      </c>
      <c r="S1581" s="32">
        <f t="shared" ref="S1581" si="15566">AVERAGE(I1581,M1580)</f>
        <v>0.26100000000000001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0.22700000000000001</v>
      </c>
      <c r="V1581" s="21">
        <f>Q1581*Q1580/'Advanced - Road'!$S$33</f>
        <v>99.344054143354171</v>
      </c>
      <c r="W1581" s="21">
        <f t="shared" ref="W1581" si="15569">W1580</f>
        <v>99.346125095506693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-5</v>
      </c>
      <c r="AA1581" s="23">
        <f t="shared" ref="AA1581" si="15571">AA1580</f>
        <v>217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0.52100000000000002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0.13800000000000001</v>
      </c>
      <c r="K1582" s="31">
        <f>VLOOKUP($C1582,'Four Factors - Road'!$B:$O,10,FALSE)/100</f>
        <v>0.247</v>
      </c>
      <c r="L1582" s="31">
        <f>VLOOKUP($C1582,'Four Factors - Road'!$B:$O,11,FALSE)/100</f>
        <v>0.49299999999999999</v>
      </c>
      <c r="M1582" s="31">
        <f>VLOOKUP($C1582,'Four Factors - Road'!$B:$O,12,FALSE)</f>
        <v>0.26700000000000002</v>
      </c>
      <c r="N1582" s="31">
        <f>VLOOKUP($C1582,'Four Factors - Road'!$B:$O,13,FALSE)/100</f>
        <v>0.14599999999999999</v>
      </c>
      <c r="O1582" s="31">
        <f>VLOOKUP($C1582,'Four Factors - Road'!$B:$O,14,FALSE)/100</f>
        <v>0.22800000000000001</v>
      </c>
      <c r="P1582" s="17">
        <f>VLOOKUP($C1582,'Advanced - Road'!B:T,18,FALSE)</f>
        <v>96.24</v>
      </c>
      <c r="Q1582" s="17">
        <f>(P1582+'Advanced - Road'!$S$33)/2</f>
        <v>97.509904671115351</v>
      </c>
      <c r="R1582" s="31">
        <f t="shared" ref="R1582" si="15573">AVERAGE(H1582,L1583)</f>
        <v>0.51800000000000002</v>
      </c>
      <c r="S1582" s="31">
        <f t="shared" ref="S1582" si="15574">AVERAGE(I1582,M1583)</f>
        <v>0.2495</v>
      </c>
      <c r="T1582" s="31">
        <f t="shared" ref="T1582" si="15575">AVERAGE(J1582,N1583)</f>
        <v>0.14550000000000002</v>
      </c>
      <c r="U1582" s="31">
        <f t="shared" ref="U1582" si="15576">AVERAGE(K1582,O1583)</f>
        <v>0.2445</v>
      </c>
      <c r="V1582" s="17">
        <f>Q1582*Q1583/'Advanced - Home'!$S$33</f>
        <v>99.333388269011778</v>
      </c>
      <c r="W1582" s="17">
        <f t="shared" ref="W1582" si="15577">AVERAGE(V1582:V1583)</f>
        <v>99.331317625533217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2</v>
      </c>
      <c r="AA1582" s="19">
        <f t="shared" ref="AA1582" si="15579">Y1582+Y1583</f>
        <v>218</v>
      </c>
      <c r="AB1582" s="4">
        <f t="shared" ref="AB1582" si="15580">D1582-Z1582</f>
        <v>-2</v>
      </c>
      <c r="AC1582" s="4">
        <f t="shared" ref="AC1582" si="15581">AA1582-E1582</f>
        <v>218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0.54700000000000004</v>
      </c>
      <c r="I1583" s="31">
        <f>VLOOKUP($C1583,'Four Factors - Home'!$B:$O,8,FALSE)</f>
        <v>0.316</v>
      </c>
      <c r="J1583" s="31">
        <f>VLOOKUP($C1583,'Four Factors - Home'!$B:$O,9,FALSE)/100</f>
        <v>0.13500000000000001</v>
      </c>
      <c r="K1583" s="31">
        <f>VLOOKUP($C1583,'Four Factors - Home'!$B:$O,10,FALSE)/100</f>
        <v>0.253</v>
      </c>
      <c r="L1583" s="31">
        <f>VLOOKUP($C1583,'Four Factors - Home'!$B:$O,11,FALSE)/100</f>
        <v>0.51500000000000001</v>
      </c>
      <c r="M1583" s="31">
        <f>VLOOKUP($C1583,'Four Factors - Home'!$B:$O,12,FALSE)</f>
        <v>0.23699999999999999</v>
      </c>
      <c r="N1583" s="31">
        <f>VLOOKUP($C1583,'Four Factors - Home'!$B:$O,13,FALSE)/100</f>
        <v>0.153</v>
      </c>
      <c r="O1583" s="31">
        <f>VLOOKUP($C1583,'Four Factors - Home'!$B:$O,14,FALSE)/100</f>
        <v>0.24199999999999999</v>
      </c>
      <c r="P1583" s="17">
        <f>VLOOKUP($C1583,'Advanced - Home'!B:T,18,FALSE)</f>
        <v>102.47</v>
      </c>
      <c r="Q1583" s="17">
        <f>(P1583+'Advanced - Home'!$S$33)/2</f>
        <v>100.62284556720687</v>
      </c>
      <c r="R1583" s="31">
        <f t="shared" ref="R1583" si="15585">AVERAGE(H1583,L1582)</f>
        <v>0.52</v>
      </c>
      <c r="S1583" s="31">
        <f t="shared" ref="S1583" si="15586">AVERAGE(I1583,M1582)</f>
        <v>0.29149999999999998</v>
      </c>
      <c r="T1583" s="31">
        <f t="shared" ref="T1583" si="15587">AVERAGE(J1583,N1582)</f>
        <v>0.14050000000000001</v>
      </c>
      <c r="U1583" s="31">
        <f t="shared" ref="U1583" si="15588">AVERAGE(K1583,O1582)</f>
        <v>0.24049999999999999</v>
      </c>
      <c r="V1583" s="17">
        <f>Q1583*Q1582/'Advanced - Road'!$S$33</f>
        <v>99.329246982054642</v>
      </c>
      <c r="W1583" s="17">
        <f t="shared" ref="W1583" si="15589">W1582</f>
        <v>99.331317625533217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110</v>
      </c>
      <c r="Z1583" s="19">
        <f t="shared" ref="Z1583" si="15590">-Z1582</f>
        <v>-2</v>
      </c>
      <c r="AA1583" s="19">
        <f t="shared" ref="AA1583" si="15591">AA1582</f>
        <v>218</v>
      </c>
      <c r="AB1583" s="4"/>
      <c r="AC1583" s="4"/>
      <c r="AD1583" s="4">
        <f t="shared" si="15421"/>
        <v>110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0.52100000000000002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0.13800000000000001</v>
      </c>
      <c r="K1584" s="32">
        <f>VLOOKUP($C1584,'Four Factors - Road'!$B:$O,10,FALSE)/100</f>
        <v>0.247</v>
      </c>
      <c r="L1584" s="32">
        <f>VLOOKUP($C1584,'Four Factors - Road'!$B:$O,11,FALSE)/100</f>
        <v>0.49299999999999999</v>
      </c>
      <c r="M1584" s="32">
        <f>VLOOKUP($C1584,'Four Factors - Road'!$B:$O,12,FALSE)</f>
        <v>0.26700000000000002</v>
      </c>
      <c r="N1584" s="32">
        <f>VLOOKUP($C1584,'Four Factors - Road'!$B:$O,13,FALSE)/100</f>
        <v>0.14599999999999999</v>
      </c>
      <c r="O1584" s="32">
        <f>VLOOKUP($C1584,'Four Factors - Road'!$B:$O,14,FALSE)/100</f>
        <v>0.22800000000000001</v>
      </c>
      <c r="P1584" s="21">
        <f>VLOOKUP($C1584,'Advanced - Road'!B:T,18,FALSE)</f>
        <v>96.24</v>
      </c>
      <c r="Q1584" s="21">
        <f>(P1584+'Advanced - Road'!$S$33)/2</f>
        <v>97.509904671115351</v>
      </c>
      <c r="R1584" s="32">
        <f t="shared" ref="R1584" si="15593">AVERAGE(H1584,L1585)</f>
        <v>0.50700000000000001</v>
      </c>
      <c r="S1584" s="32">
        <f t="shared" ref="S1584" si="15594">AVERAGE(I1584,M1585)</f>
        <v>0.26700000000000002</v>
      </c>
      <c r="T1584" s="32">
        <f t="shared" ref="T1584" si="15595">AVERAGE(J1584,N1585)</f>
        <v>0.14200000000000002</v>
      </c>
      <c r="U1584" s="32">
        <f t="shared" ref="U1584" si="15596">AVERAGE(K1584,O1585)</f>
        <v>0.24299999999999999</v>
      </c>
      <c r="V1584" s="21">
        <f>Q1584*Q1585/'Advanced - Home'!$S$33</f>
        <v>97.171452586484918</v>
      </c>
      <c r="W1584" s="21">
        <f t="shared" ref="W1584" si="15597">AVERAGE(V1584:V1585)</f>
        <v>97.169427009404473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105</v>
      </c>
      <c r="Z1584" s="23">
        <f t="shared" ref="Z1584" si="15598">Y1585-Y1584</f>
        <v>-1</v>
      </c>
      <c r="AA1584" s="23">
        <f t="shared" ref="AA1584" si="15599">Y1584+Y1585</f>
        <v>209</v>
      </c>
      <c r="AB1584" s="22">
        <f t="shared" ref="AB1584" si="15600">D1584-Z1584</f>
        <v>1</v>
      </c>
      <c r="AC1584" s="22">
        <f t="shared" ref="AC1584" si="15601">AA1584-E1584</f>
        <v>209</v>
      </c>
      <c r="AD1584" s="22">
        <f t="shared" si="15421"/>
        <v>105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0.52500000000000002</v>
      </c>
      <c r="I1585" s="32">
        <f>VLOOKUP($C1585,'Four Factors - Home'!$B:$O,8,FALSE)</f>
        <v>0.251</v>
      </c>
      <c r="J1585" s="32">
        <f>VLOOKUP($C1585,'Four Factors - Home'!$B:$O,9,FALSE)/100</f>
        <v>0.129</v>
      </c>
      <c r="K1585" s="32">
        <f>VLOOKUP($C1585,'Four Factors - Home'!$B:$O,10,FALSE)/100</f>
        <v>0.19699999999999998</v>
      </c>
      <c r="L1585" s="32">
        <f>VLOOKUP($C1585,'Four Factors - Home'!$B:$O,11,FALSE)/100</f>
        <v>0.49299999999999999</v>
      </c>
      <c r="M1585" s="32">
        <f>VLOOKUP($C1585,'Four Factors - Home'!$B:$O,12,FALSE)</f>
        <v>0.27200000000000002</v>
      </c>
      <c r="N1585" s="32">
        <f>VLOOKUP($C1585,'Four Factors - Home'!$B:$O,13,FALSE)/100</f>
        <v>0.14599999999999999</v>
      </c>
      <c r="O1585" s="32">
        <f>VLOOKUP($C1585,'Four Factors - Home'!$B:$O,14,FALSE)/100</f>
        <v>0.23899999999999999</v>
      </c>
      <c r="P1585" s="21">
        <f>VLOOKUP($C1585,'Advanced - Home'!B:T,18,FALSE)</f>
        <v>98.09</v>
      </c>
      <c r="Q1585" s="21">
        <f>(P1585+'Advanced - Home'!$S$33)/2</f>
        <v>98.432845567206869</v>
      </c>
      <c r="R1585" s="32">
        <f t="shared" ref="R1585" si="15605">AVERAGE(H1585,L1584)</f>
        <v>0.50900000000000001</v>
      </c>
      <c r="S1585" s="32">
        <f t="shared" ref="S1585" si="15606">AVERAGE(I1585,M1584)</f>
        <v>0.25900000000000001</v>
      </c>
      <c r="T1585" s="32">
        <f t="shared" ref="T1585" si="15607">AVERAGE(J1585,N1584)</f>
        <v>0.13750000000000001</v>
      </c>
      <c r="U1585" s="32">
        <f t="shared" ref="U1585" si="15608">AVERAGE(K1585,O1584)</f>
        <v>0.21249999999999999</v>
      </c>
      <c r="V1585" s="21">
        <f>Q1585*Q1584/'Advanced - Road'!$S$33</f>
        <v>97.167401432324013</v>
      </c>
      <c r="W1585" s="21">
        <f t="shared" ref="W1585" si="15609">W1584</f>
        <v>97.169427009404473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1</v>
      </c>
      <c r="AA1585" s="23">
        <f t="shared" ref="AA1585" si="15611">AA1584</f>
        <v>209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0.52100000000000002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0.13800000000000001</v>
      </c>
      <c r="K1586" s="31">
        <f>VLOOKUP($C1586,'Four Factors - Road'!$B:$O,10,FALSE)/100</f>
        <v>0.247</v>
      </c>
      <c r="L1586" s="31">
        <f>VLOOKUP($C1586,'Four Factors - Road'!$B:$O,11,FALSE)/100</f>
        <v>0.49299999999999999</v>
      </c>
      <c r="M1586" s="31">
        <f>VLOOKUP($C1586,'Four Factors - Road'!$B:$O,12,FALSE)</f>
        <v>0.26700000000000002</v>
      </c>
      <c r="N1586" s="31">
        <f>VLOOKUP($C1586,'Four Factors - Road'!$B:$O,13,FALSE)/100</f>
        <v>0.14599999999999999</v>
      </c>
      <c r="O1586" s="31">
        <f>VLOOKUP($C1586,'Four Factors - Road'!$B:$O,14,FALSE)/100</f>
        <v>0.22800000000000001</v>
      </c>
      <c r="P1586" s="17">
        <f>VLOOKUP($C1586,'Advanced - Road'!B:T,18,FALSE)</f>
        <v>96.24</v>
      </c>
      <c r="Q1586" s="17">
        <f>(P1586+'Advanced - Road'!$S$33)/2</f>
        <v>97.509904671115351</v>
      </c>
      <c r="R1586" s="31">
        <f t="shared" ref="R1586" si="15613">AVERAGE(H1586,L1587)</f>
        <v>0.504</v>
      </c>
      <c r="S1586" s="31">
        <f t="shared" ref="S1586" si="15614">AVERAGE(I1586,M1587)</f>
        <v>0.26950000000000002</v>
      </c>
      <c r="T1586" s="31">
        <f t="shared" ref="T1586" si="15615">AVERAGE(J1586,N1587)</f>
        <v>0.14250000000000002</v>
      </c>
      <c r="U1586" s="31">
        <f t="shared" ref="U1586" si="15616">AVERAGE(K1586,O1587)</f>
        <v>0.24099999999999999</v>
      </c>
      <c r="V1586" s="17">
        <f>Q1586*Q1587/'Advanced - Home'!$S$33</f>
        <v>97.309658520527719</v>
      </c>
      <c r="W1586" s="17">
        <f t="shared" ref="W1586" si="15617">AVERAGE(V1586:V1587)</f>
        <v>97.307630062490318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0.31</v>
      </c>
      <c r="J1587" s="31">
        <f>VLOOKUP($C1587,'Four Factors - Home'!$B:$O,9,FALSE)/100</f>
        <v>0.13600000000000001</v>
      </c>
      <c r="K1587" s="31">
        <f>VLOOKUP($C1587,'Four Factors - Home'!$B:$O,10,FALSE)/100</f>
        <v>0.21600000000000003</v>
      </c>
      <c r="L1587" s="31">
        <f>VLOOKUP($C1587,'Four Factors - Home'!$B:$O,11,FALSE)/100</f>
        <v>0.48700000000000004</v>
      </c>
      <c r="M1587" s="31">
        <f>VLOOKUP($C1587,'Four Factors - Home'!$B:$O,12,FALSE)</f>
        <v>0.27700000000000002</v>
      </c>
      <c r="N1587" s="31">
        <f>VLOOKUP($C1587,'Four Factors - Home'!$B:$O,13,FALSE)/100</f>
        <v>0.14699999999999999</v>
      </c>
      <c r="O1587" s="31">
        <f>VLOOKUP($C1587,'Four Factors - Home'!$B:$O,14,FALSE)/100</f>
        <v>0.23499999999999999</v>
      </c>
      <c r="P1587" s="17">
        <f>VLOOKUP($C1587,'Advanced - Home'!B:T,18,FALSE)</f>
        <v>98.37</v>
      </c>
      <c r="Q1587" s="17">
        <f>(P1587+'Advanced - Home'!$S$33)/2</f>
        <v>98.572845567206855</v>
      </c>
      <c r="R1587" s="31">
        <f t="shared" ref="R1587" si="15625">AVERAGE(H1587,L1586)</f>
        <v>0.51649999999999996</v>
      </c>
      <c r="S1587" s="31">
        <f t="shared" ref="S1587" si="15626">AVERAGE(I1587,M1586)</f>
        <v>0.28849999999999998</v>
      </c>
      <c r="T1587" s="31">
        <f t="shared" ref="T1587" si="15627">AVERAGE(J1587,N1586)</f>
        <v>0.14100000000000001</v>
      </c>
      <c r="U1587" s="31">
        <f t="shared" ref="U1587" si="15628">AVERAGE(K1587,O1586)</f>
        <v>0.22200000000000003</v>
      </c>
      <c r="V1587" s="17">
        <f>Q1587*Q1586/'Advanced - Road'!$S$33</f>
        <v>97.305601604452903</v>
      </c>
      <c r="W1587" s="17">
        <f t="shared" ref="W1587" si="15629">W1586</f>
        <v>97.307630062490318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0.52100000000000002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0.13800000000000001</v>
      </c>
      <c r="K1588" s="32">
        <f>VLOOKUP($C1588,'Four Factors - Road'!$B:$O,10,FALSE)/100</f>
        <v>0.247</v>
      </c>
      <c r="L1588" s="32">
        <f>VLOOKUP($C1588,'Four Factors - Road'!$B:$O,11,FALSE)/100</f>
        <v>0.49299999999999999</v>
      </c>
      <c r="M1588" s="32">
        <f>VLOOKUP($C1588,'Four Factors - Road'!$B:$O,12,FALSE)</f>
        <v>0.26700000000000002</v>
      </c>
      <c r="N1588" s="32">
        <f>VLOOKUP($C1588,'Four Factors - Road'!$B:$O,13,FALSE)/100</f>
        <v>0.14599999999999999</v>
      </c>
      <c r="O1588" s="32">
        <f>VLOOKUP($C1588,'Four Factors - Road'!$B:$O,14,FALSE)/100</f>
        <v>0.22800000000000001</v>
      </c>
      <c r="P1588" s="21">
        <f>VLOOKUP($C1588,'Advanced - Road'!B:T,18,FALSE)</f>
        <v>96.24</v>
      </c>
      <c r="Q1588" s="21">
        <f>(P1588+'Advanced - Road'!$S$33)/2</f>
        <v>97.509904671115351</v>
      </c>
      <c r="R1588" s="32">
        <f t="shared" ref="R1588" si="15633">AVERAGE(H1588,L1589)</f>
        <v>0.52800000000000002</v>
      </c>
      <c r="S1588" s="32">
        <f t="shared" ref="S1588" si="15634">AVERAGE(I1588,M1589)</f>
        <v>0.26950000000000002</v>
      </c>
      <c r="T1588" s="32">
        <f t="shared" ref="T1588" si="15635">AVERAGE(J1588,N1589)</f>
        <v>0.14050000000000001</v>
      </c>
      <c r="U1588" s="32">
        <f t="shared" ref="U1588" si="15636">AVERAGE(K1588,O1589)</f>
        <v>0.23949999999999999</v>
      </c>
      <c r="V1588" s="21">
        <f>Q1588*Q1589/'Advanced - Home'!$S$33</f>
        <v>98.316587468553948</v>
      </c>
      <c r="W1588" s="21">
        <f t="shared" ref="W1588" si="15637">AVERAGE(V1588:V1589)</f>
        <v>98.31453802068728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109</v>
      </c>
      <c r="Z1588" s="23">
        <f t="shared" ref="Z1588" si="15638">Y1589-Y1588</f>
        <v>-3</v>
      </c>
      <c r="AA1588" s="23">
        <f t="shared" ref="AA1588" si="15639">Y1588+Y1589</f>
        <v>215</v>
      </c>
      <c r="AB1588" s="22">
        <f t="shared" ref="AB1588" si="15640">D1588-Z1588</f>
        <v>3</v>
      </c>
      <c r="AC1588" s="22">
        <f t="shared" ref="AC1588" si="15641">AA1588-E1588</f>
        <v>215</v>
      </c>
      <c r="AD1588" s="22">
        <f t="shared" si="15421"/>
        <v>109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0.51800000000000002</v>
      </c>
      <c r="I1589" s="32">
        <f>VLOOKUP($C1589,'Four Factors - Home'!$B:$O,8,FALSE)</f>
        <v>0.26300000000000001</v>
      </c>
      <c r="J1589" s="32">
        <f>VLOOKUP($C1589,'Four Factors - Home'!$B:$O,9,FALSE)/100</f>
        <v>0.14499999999999999</v>
      </c>
      <c r="K1589" s="32">
        <f>VLOOKUP($C1589,'Four Factors - Home'!$B:$O,10,FALSE)/100</f>
        <v>0.26100000000000001</v>
      </c>
      <c r="L1589" s="32">
        <f>VLOOKUP($C1589,'Four Factors - Home'!$B:$O,11,FALSE)/100</f>
        <v>0.53500000000000003</v>
      </c>
      <c r="M1589" s="32">
        <f>VLOOKUP($C1589,'Four Factors - Home'!$B:$O,12,FALSE)</f>
        <v>0.27700000000000002</v>
      </c>
      <c r="N1589" s="32">
        <f>VLOOKUP($C1589,'Four Factors - Home'!$B:$O,13,FALSE)/100</f>
        <v>0.14300000000000002</v>
      </c>
      <c r="O1589" s="32">
        <f>VLOOKUP($C1589,'Four Factors - Home'!$B:$O,14,FALSE)/100</f>
        <v>0.23199999999999998</v>
      </c>
      <c r="P1589" s="21">
        <f>VLOOKUP($C1589,'Advanced - Home'!B:T,18,FALSE)</f>
        <v>100.41</v>
      </c>
      <c r="Q1589" s="21">
        <f>(P1589+'Advanced - Home'!$S$33)/2</f>
        <v>99.592845567206865</v>
      </c>
      <c r="R1589" s="32">
        <f t="shared" ref="R1589" si="15645">AVERAGE(H1589,L1588)</f>
        <v>0.50550000000000006</v>
      </c>
      <c r="S1589" s="32">
        <f t="shared" ref="S1589" si="15646">AVERAGE(I1589,M1588)</f>
        <v>0.26500000000000001</v>
      </c>
      <c r="T1589" s="32">
        <f t="shared" ref="T1589" si="15647">AVERAGE(J1589,N1588)</f>
        <v>0.14549999999999999</v>
      </c>
      <c r="U1589" s="32">
        <f t="shared" ref="U1589" si="15648">AVERAGE(K1589,O1588)</f>
        <v>0.2445</v>
      </c>
      <c r="V1589" s="21">
        <f>Q1589*Q1588/'Advanced - Road'!$S$33</f>
        <v>98.312488572820612</v>
      </c>
      <c r="W1589" s="21">
        <f t="shared" ref="W1589" si="15649">W1588</f>
        <v>98.31453802068728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106</v>
      </c>
      <c r="Z1589" s="23">
        <f t="shared" ref="Z1589" si="15650">-Z1588</f>
        <v>3</v>
      </c>
      <c r="AA1589" s="23">
        <f t="shared" ref="AA1589" si="15651">AA1588</f>
        <v>215</v>
      </c>
      <c r="AB1589" s="22"/>
      <c r="AC1589" s="22"/>
      <c r="AD1589" s="22">
        <f t="shared" si="15421"/>
        <v>106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0.52100000000000002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0.13800000000000001</v>
      </c>
      <c r="K1590" s="31">
        <f>VLOOKUP($C1590,'Four Factors - Road'!$B:$O,10,FALSE)/100</f>
        <v>0.247</v>
      </c>
      <c r="L1590" s="31">
        <f>VLOOKUP($C1590,'Four Factors - Road'!$B:$O,11,FALSE)/100</f>
        <v>0.49299999999999999</v>
      </c>
      <c r="M1590" s="31">
        <f>VLOOKUP($C1590,'Four Factors - Road'!$B:$O,12,FALSE)</f>
        <v>0.26700000000000002</v>
      </c>
      <c r="N1590" s="31">
        <f>VLOOKUP($C1590,'Four Factors - Road'!$B:$O,13,FALSE)/100</f>
        <v>0.14599999999999999</v>
      </c>
      <c r="O1590" s="31">
        <f>VLOOKUP($C1590,'Four Factors - Road'!$B:$O,14,FALSE)/100</f>
        <v>0.22800000000000001</v>
      </c>
      <c r="P1590" s="17">
        <f>VLOOKUP($C1590,'Advanced - Road'!B:T,18,FALSE)</f>
        <v>96.24</v>
      </c>
      <c r="Q1590" s="17">
        <f>(P1590+'Advanced - Road'!$S$33)/2</f>
        <v>97.509904671115351</v>
      </c>
      <c r="R1590" s="31">
        <f t="shared" ref="R1590" si="15653">AVERAGE(H1590,L1591)</f>
        <v>0.50600000000000001</v>
      </c>
      <c r="S1590" s="31">
        <f t="shared" ref="S1590" si="15654">AVERAGE(I1590,M1591)</f>
        <v>0.308</v>
      </c>
      <c r="T1590" s="31">
        <f t="shared" ref="T1590" si="15655">AVERAGE(J1590,N1591)</f>
        <v>0.14600000000000002</v>
      </c>
      <c r="U1590" s="31">
        <f t="shared" ref="U1590" si="15656">AVERAGE(K1590,O1591)</f>
        <v>0.22949999999999998</v>
      </c>
      <c r="V1590" s="17">
        <f>Q1590*Q1591/'Advanced - Home'!$S$33</f>
        <v>96.016445851984244</v>
      </c>
      <c r="W1590" s="17">
        <f t="shared" ref="W1590" si="15657">AVERAGE(V1590:V1591)</f>
        <v>96.014444351472648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0.47299999999999998</v>
      </c>
      <c r="I1591" s="31">
        <f>VLOOKUP($C1591,'Four Factors - Home'!$B:$O,8,FALSE)</f>
        <v>0.30299999999999999</v>
      </c>
      <c r="J1591" s="31">
        <f>VLOOKUP($C1591,'Four Factors - Home'!$B:$O,9,FALSE)/100</f>
        <v>0.14000000000000001</v>
      </c>
      <c r="K1591" s="31">
        <f>VLOOKUP($C1591,'Four Factors - Home'!$B:$O,10,FALSE)/100</f>
        <v>0.26500000000000001</v>
      </c>
      <c r="L1591" s="31">
        <f>VLOOKUP($C1591,'Four Factors - Home'!$B:$O,11,FALSE)/100</f>
        <v>0.49099999999999999</v>
      </c>
      <c r="M1591" s="31">
        <f>VLOOKUP($C1591,'Four Factors - Home'!$B:$O,12,FALSE)</f>
        <v>0.35399999999999998</v>
      </c>
      <c r="N1591" s="31">
        <f>VLOOKUP($C1591,'Four Factors - Home'!$B:$O,13,FALSE)/100</f>
        <v>0.154</v>
      </c>
      <c r="O1591" s="31">
        <f>VLOOKUP($C1591,'Four Factors - Home'!$B:$O,14,FALSE)/100</f>
        <v>0.21199999999999999</v>
      </c>
      <c r="P1591" s="17">
        <f>VLOOKUP($C1591,'Advanced - Home'!B:T,18,FALSE)</f>
        <v>95.75</v>
      </c>
      <c r="Q1591" s="17">
        <f>(P1591+'Advanced - Home'!$S$33)/2</f>
        <v>97.262845567206853</v>
      </c>
      <c r="R1591" s="31">
        <f t="shared" ref="R1591" si="15665">AVERAGE(H1591,L1590)</f>
        <v>0.48299999999999998</v>
      </c>
      <c r="S1591" s="31">
        <f t="shared" ref="S1591" si="15666">AVERAGE(I1591,M1590)</f>
        <v>0.28500000000000003</v>
      </c>
      <c r="T1591" s="31">
        <f t="shared" ref="T1591" si="15667">AVERAGE(J1591,N1590)</f>
        <v>0.14300000000000002</v>
      </c>
      <c r="U1591" s="31">
        <f t="shared" ref="U1591" si="15668">AVERAGE(K1591,O1590)</f>
        <v>0.2465</v>
      </c>
      <c r="V1591" s="17">
        <f>Q1591*Q1590/'Advanced - Road'!$S$33</f>
        <v>96.012442850961051</v>
      </c>
      <c r="W1591" s="17">
        <f t="shared" ref="W1591" si="15669">W1590</f>
        <v>96.014444351472648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0.52100000000000002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0.13800000000000001</v>
      </c>
      <c r="K1592" s="32">
        <f>VLOOKUP($C1592,'Four Factors - Road'!$B:$O,10,FALSE)/100</f>
        <v>0.247</v>
      </c>
      <c r="L1592" s="32">
        <f>VLOOKUP($C1592,'Four Factors - Road'!$B:$O,11,FALSE)/100</f>
        <v>0.49299999999999999</v>
      </c>
      <c r="M1592" s="32">
        <f>VLOOKUP($C1592,'Four Factors - Road'!$B:$O,12,FALSE)</f>
        <v>0.26700000000000002</v>
      </c>
      <c r="N1592" s="32">
        <f>VLOOKUP($C1592,'Four Factors - Road'!$B:$O,13,FALSE)/100</f>
        <v>0.14599999999999999</v>
      </c>
      <c r="O1592" s="32">
        <f>VLOOKUP($C1592,'Four Factors - Road'!$B:$O,14,FALSE)/100</f>
        <v>0.22800000000000001</v>
      </c>
      <c r="P1592" s="21">
        <f>VLOOKUP($C1592,'Advanced - Road'!B:T,18,FALSE)</f>
        <v>96.24</v>
      </c>
      <c r="Q1592" s="21">
        <f>(P1592+'Advanced - Road'!$S$33)/2</f>
        <v>97.509904671115351</v>
      </c>
      <c r="R1592" s="32">
        <f t="shared" ref="R1592" si="15673">AVERAGE(H1592,L1593)</f>
        <v>0.50600000000000001</v>
      </c>
      <c r="S1592" s="32">
        <f t="shared" ref="S1592" si="15674">AVERAGE(I1592,M1593)</f>
        <v>0.26350000000000001</v>
      </c>
      <c r="T1592" s="32">
        <f t="shared" ref="T1592" si="15675">AVERAGE(J1592,N1593)</f>
        <v>0.13600000000000001</v>
      </c>
      <c r="U1592" s="32">
        <f t="shared" ref="U1592" si="15676">AVERAGE(K1592,O1593)</f>
        <v>0.23649999999999999</v>
      </c>
      <c r="V1592" s="21">
        <f>Q1592*Q1593/'Advanced - Home'!$S$33</f>
        <v>97.117157398110947</v>
      </c>
      <c r="W1592" s="21">
        <f t="shared" ref="W1592" si="15677">AVERAGE(V1592:V1593)</f>
        <v>97.115132952835012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105</v>
      </c>
      <c r="Z1592" s="23">
        <f t="shared" ref="Z1592" si="15678">Y1593-Y1592</f>
        <v>1</v>
      </c>
      <c r="AA1592" s="23">
        <f t="shared" ref="AA1592" si="15679">Y1592+Y1593</f>
        <v>211</v>
      </c>
      <c r="AB1592" s="22">
        <f t="shared" ref="AB1592" si="15680">D1592-Z1592</f>
        <v>-1</v>
      </c>
      <c r="AC1592" s="22">
        <f t="shared" ref="AC1592" si="15681">AA1592-E1592</f>
        <v>211</v>
      </c>
      <c r="AD1592" s="22">
        <f t="shared" si="15421"/>
        <v>105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0.53700000000000003</v>
      </c>
      <c r="I1593" s="32">
        <f>VLOOKUP($C1593,'Four Factors - Home'!$B:$O,8,FALSE)</f>
        <v>0.27100000000000002</v>
      </c>
      <c r="J1593" s="32">
        <f>VLOOKUP($C1593,'Four Factors - Home'!$B:$O,9,FALSE)/100</f>
        <v>0.13800000000000001</v>
      </c>
      <c r="K1593" s="32">
        <f>VLOOKUP($C1593,'Four Factors - Home'!$B:$O,10,FALSE)/100</f>
        <v>0.22699999999999998</v>
      </c>
      <c r="L1593" s="32">
        <f>VLOOKUP($C1593,'Four Factors - Home'!$B:$O,11,FALSE)/100</f>
        <v>0.49099999999999999</v>
      </c>
      <c r="M1593" s="32">
        <f>VLOOKUP($C1593,'Four Factors - Home'!$B:$O,12,FALSE)</f>
        <v>0.26500000000000001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0.22600000000000001</v>
      </c>
      <c r="P1593" s="21">
        <f>VLOOKUP($C1593,'Advanced - Home'!B:T,18,FALSE)</f>
        <v>97.98</v>
      </c>
      <c r="Q1593" s="21">
        <f>(P1593+'Advanced - Home'!$S$33)/2</f>
        <v>98.377845567206862</v>
      </c>
      <c r="R1593" s="32">
        <f t="shared" ref="R1593" si="15685">AVERAGE(H1593,L1592)</f>
        <v>0.51500000000000001</v>
      </c>
      <c r="S1593" s="32">
        <f t="shared" ref="S1593" si="15686">AVERAGE(I1593,M1592)</f>
        <v>0.26900000000000002</v>
      </c>
      <c r="T1593" s="32">
        <f t="shared" ref="T1593" si="15687">AVERAGE(J1593,N1592)</f>
        <v>0.14200000000000002</v>
      </c>
      <c r="U1593" s="32">
        <f t="shared" ref="U1593" si="15688">AVERAGE(K1593,O1592)</f>
        <v>0.22749999999999998</v>
      </c>
      <c r="V1593" s="21">
        <f>Q1593*Q1592/'Advanced - Road'!$S$33</f>
        <v>97.11310850755909</v>
      </c>
      <c r="W1593" s="21">
        <f t="shared" ref="W1593" si="15689">W1592</f>
        <v>97.115132952835012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106</v>
      </c>
      <c r="Z1593" s="23">
        <f t="shared" ref="Z1593" si="15690">-Z1592</f>
        <v>-1</v>
      </c>
      <c r="AA1593" s="23">
        <f t="shared" ref="AA1593" si="15691">AA1592</f>
        <v>211</v>
      </c>
      <c r="AB1593" s="22"/>
      <c r="AC1593" s="22"/>
      <c r="AD1593" s="22">
        <f t="shared" si="15421"/>
        <v>106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0.52100000000000002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0.13800000000000001</v>
      </c>
      <c r="K1594" s="31">
        <f>VLOOKUP($C1594,'Four Factors - Road'!$B:$O,10,FALSE)/100</f>
        <v>0.247</v>
      </c>
      <c r="L1594" s="31">
        <f>VLOOKUP($C1594,'Four Factors - Road'!$B:$O,11,FALSE)/100</f>
        <v>0.49299999999999999</v>
      </c>
      <c r="M1594" s="31">
        <f>VLOOKUP($C1594,'Four Factors - Road'!$B:$O,12,FALSE)</f>
        <v>0.26700000000000002</v>
      </c>
      <c r="N1594" s="31">
        <f>VLOOKUP($C1594,'Four Factors - Road'!$B:$O,13,FALSE)/100</f>
        <v>0.14599999999999999</v>
      </c>
      <c r="O1594" s="31">
        <f>VLOOKUP($C1594,'Four Factors - Road'!$B:$O,14,FALSE)/100</f>
        <v>0.22800000000000001</v>
      </c>
      <c r="P1594" s="17">
        <f>VLOOKUP($C1594,'Advanced - Road'!B:T,18,FALSE)</f>
        <v>96.24</v>
      </c>
      <c r="Q1594" s="17">
        <f>(P1594+'Advanced - Road'!$S$33)/2</f>
        <v>97.509904671115351</v>
      </c>
      <c r="R1594" s="31">
        <f t="shared" ref="R1594" si="15693">AVERAGE(H1594,L1595)</f>
        <v>0.52100000000000002</v>
      </c>
      <c r="S1594" s="31">
        <f t="shared" ref="S1594" si="15694">AVERAGE(I1594,M1595)</f>
        <v>0.27949999999999997</v>
      </c>
      <c r="T1594" s="31">
        <f t="shared" ref="T1594" si="15695">AVERAGE(J1594,N1595)</f>
        <v>0.15050000000000002</v>
      </c>
      <c r="U1594" s="31">
        <f t="shared" ref="U1594" si="15696">AVERAGE(K1594,O1595)</f>
        <v>0.24049999999999999</v>
      </c>
      <c r="V1594" s="17">
        <f>Q1594*Q1595/'Advanced - Home'!$S$33</f>
        <v>97.112221471895126</v>
      </c>
      <c r="W1594" s="17">
        <f t="shared" ref="W1594" si="15697">AVERAGE(V1594:V1595)</f>
        <v>97.11019712951051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106</v>
      </c>
      <c r="Z1594" s="19">
        <f t="shared" ref="Z1594" si="15698">Y1595-Y1594</f>
        <v>-1</v>
      </c>
      <c r="AA1594" s="19">
        <f t="shared" ref="AA1594" si="15699">Y1594+Y1595</f>
        <v>211</v>
      </c>
      <c r="AB1594" s="4">
        <f t="shared" ref="AB1594" si="15700">D1594-Z1594</f>
        <v>1</v>
      </c>
      <c r="AC1594" s="4">
        <f t="shared" ref="AC1594" si="15701">AA1594-E1594</f>
        <v>211</v>
      </c>
      <c r="AD1594" s="4">
        <f t="shared" si="15421"/>
        <v>106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0.53400000000000003</v>
      </c>
      <c r="I1595" s="31">
        <f>VLOOKUP($C1595,'Four Factors - Home'!$B:$O,8,FALSE)</f>
        <v>0.30099999999999999</v>
      </c>
      <c r="J1595" s="31">
        <f>VLOOKUP($C1595,'Four Factors - Home'!$B:$O,9,FALSE)/100</f>
        <v>0.14199999999999999</v>
      </c>
      <c r="K1595" s="31">
        <f>VLOOKUP($C1595,'Four Factors - Home'!$B:$O,10,FALSE)/100</f>
        <v>0.214</v>
      </c>
      <c r="L1595" s="31">
        <f>VLOOKUP($C1595,'Four Factors - Home'!$B:$O,11,FALSE)/100</f>
        <v>0.52100000000000002</v>
      </c>
      <c r="M1595" s="31">
        <f>VLOOKUP($C1595,'Four Factors - Home'!$B:$O,12,FALSE)</f>
        <v>0.29699999999999999</v>
      </c>
      <c r="N1595" s="31">
        <f>VLOOKUP($C1595,'Four Factors - Home'!$B:$O,13,FALSE)/100</f>
        <v>0.16300000000000001</v>
      </c>
      <c r="O1595" s="31">
        <f>VLOOKUP($C1595,'Four Factors - Home'!$B:$O,14,FALSE)/100</f>
        <v>0.23399999999999999</v>
      </c>
      <c r="P1595" s="17">
        <f>VLOOKUP($C1595,'Advanced - Home'!B:T,18,FALSE)</f>
        <v>97.97</v>
      </c>
      <c r="Q1595" s="17">
        <f>(P1595+'Advanced - Home'!$S$33)/2</f>
        <v>98.372845567206866</v>
      </c>
      <c r="R1595" s="31">
        <f t="shared" ref="R1595" si="15705">AVERAGE(H1595,L1594)</f>
        <v>0.51350000000000007</v>
      </c>
      <c r="S1595" s="31">
        <f t="shared" ref="S1595" si="15706">AVERAGE(I1595,M1594)</f>
        <v>0.28400000000000003</v>
      </c>
      <c r="T1595" s="31">
        <f t="shared" ref="T1595" si="15707">AVERAGE(J1595,N1594)</f>
        <v>0.14399999999999999</v>
      </c>
      <c r="U1595" s="31">
        <f t="shared" ref="U1595" si="15708">AVERAGE(K1595,O1594)</f>
        <v>0.221</v>
      </c>
      <c r="V1595" s="17">
        <f>Q1595*Q1594/'Advanced - Road'!$S$33</f>
        <v>97.108172787125909</v>
      </c>
      <c r="W1595" s="17">
        <f t="shared" ref="W1595" si="15709">W1594</f>
        <v>97.11019712951051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1</v>
      </c>
      <c r="AA1595" s="19">
        <f t="shared" ref="AA1595" si="15711">AA1594</f>
        <v>211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0.52100000000000002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0.13800000000000001</v>
      </c>
      <c r="K1596" s="32">
        <f>VLOOKUP($C1596,'Four Factors - Road'!$B:$O,10,FALSE)/100</f>
        <v>0.247</v>
      </c>
      <c r="L1596" s="32">
        <f>VLOOKUP($C1596,'Four Factors - Road'!$B:$O,11,FALSE)/100</f>
        <v>0.49299999999999999</v>
      </c>
      <c r="M1596" s="32">
        <f>VLOOKUP($C1596,'Four Factors - Road'!$B:$O,12,FALSE)</f>
        <v>0.26700000000000002</v>
      </c>
      <c r="N1596" s="32">
        <f>VLOOKUP($C1596,'Four Factors - Road'!$B:$O,13,FALSE)/100</f>
        <v>0.14599999999999999</v>
      </c>
      <c r="O1596" s="32">
        <f>VLOOKUP($C1596,'Four Factors - Road'!$B:$O,14,FALSE)/100</f>
        <v>0.22800000000000001</v>
      </c>
      <c r="P1596" s="21">
        <f>VLOOKUP($C1596,'Advanced - Road'!B:T,18,FALSE)</f>
        <v>96.24</v>
      </c>
      <c r="Q1596" s="21">
        <f>(P1596+'Advanced - Road'!$S$33)/2</f>
        <v>97.509904671115351</v>
      </c>
      <c r="R1596" s="32">
        <f t="shared" ref="R1596" si="15713">AVERAGE(H1596,L1597)</f>
        <v>0.52350000000000008</v>
      </c>
      <c r="S1596" s="32">
        <f t="shared" ref="S1596" si="15714">AVERAGE(I1596,M1597)</f>
        <v>0.26700000000000002</v>
      </c>
      <c r="T1596" s="32">
        <f t="shared" ref="T1596" si="15715">AVERAGE(J1596,N1597)</f>
        <v>0.14500000000000002</v>
      </c>
      <c r="U1596" s="32">
        <f t="shared" ref="U1596" si="15716">AVERAGE(K1596,O1597)</f>
        <v>0.23199999999999998</v>
      </c>
      <c r="V1596" s="21">
        <f>Q1596*Q1597/'Advanced - Home'!$S$33</f>
        <v>96.539654030860603</v>
      </c>
      <c r="W1596" s="21">
        <f t="shared" ref="W1596" si="15717">AVERAGE(V1596:V1597)</f>
        <v>96.537641623869092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106</v>
      </c>
      <c r="Z1596" s="23">
        <f t="shared" ref="Z1596" si="15718">Y1597-Y1596</f>
        <v>-1</v>
      </c>
      <c r="AA1596" s="23">
        <f t="shared" ref="AA1596" si="15719">Y1596+Y1597</f>
        <v>211</v>
      </c>
      <c r="AB1596" s="22">
        <f t="shared" ref="AB1596" si="15720">D1596-Z1596</f>
        <v>1</v>
      </c>
      <c r="AC1596" s="22">
        <f t="shared" ref="AC1596" si="15721">AA1596-E1596</f>
        <v>211</v>
      </c>
      <c r="AD1596" s="22">
        <f t="shared" si="15421"/>
        <v>106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0.29299999999999998</v>
      </c>
      <c r="J1597" s="32">
        <f>VLOOKUP($C1597,'Four Factors - Home'!$B:$O,9,FALSE)/100</f>
        <v>0.14899999999999999</v>
      </c>
      <c r="K1597" s="32">
        <f>VLOOKUP($C1597,'Four Factors - Home'!$B:$O,10,FALSE)/100</f>
        <v>0.27100000000000002</v>
      </c>
      <c r="L1597" s="32">
        <f>VLOOKUP($C1597,'Four Factors - Home'!$B:$O,11,FALSE)/100</f>
        <v>0.52600000000000002</v>
      </c>
      <c r="M1597" s="32">
        <f>VLOOKUP($C1597,'Four Factors - Home'!$B:$O,12,FALSE)</f>
        <v>0.27200000000000002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96.81</v>
      </c>
      <c r="Q1597" s="21">
        <f>(P1597+'Advanced - Home'!$S$33)/2</f>
        <v>97.792845567206854</v>
      </c>
      <c r="R1597" s="32">
        <f t="shared" ref="R1597" si="15725">AVERAGE(H1597,L1596)</f>
        <v>0.50849999999999995</v>
      </c>
      <c r="S1597" s="32">
        <f t="shared" ref="S1597" si="15726">AVERAGE(I1597,M1596)</f>
        <v>0.28000000000000003</v>
      </c>
      <c r="T1597" s="32">
        <f t="shared" ref="T1597" si="15727">AVERAGE(J1597,N1596)</f>
        <v>0.14749999999999999</v>
      </c>
      <c r="U1597" s="32">
        <f t="shared" ref="U1597" si="15728">AVERAGE(K1597,O1596)</f>
        <v>0.2495</v>
      </c>
      <c r="V1597" s="21">
        <f>Q1597*Q1596/'Advanced - Road'!$S$33</f>
        <v>96.535629216877595</v>
      </c>
      <c r="W1597" s="21">
        <f t="shared" ref="W1597" si="15729">W1596</f>
        <v>96.537641623869092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105</v>
      </c>
      <c r="Z1597" s="23">
        <f t="shared" ref="Z1597" si="15730">-Z1596</f>
        <v>1</v>
      </c>
      <c r="AA1597" s="23">
        <f t="shared" ref="AA1597" si="15731">AA1596</f>
        <v>211</v>
      </c>
      <c r="AB1597" s="22"/>
      <c r="AC1597" s="22"/>
      <c r="AD1597" s="22">
        <f t="shared" si="15421"/>
        <v>105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0.52100000000000002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0.13800000000000001</v>
      </c>
      <c r="K1598" s="31">
        <f>VLOOKUP($C1598,'Four Factors - Road'!$B:$O,10,FALSE)/100</f>
        <v>0.247</v>
      </c>
      <c r="L1598" s="31">
        <f>VLOOKUP($C1598,'Four Factors - Road'!$B:$O,11,FALSE)/100</f>
        <v>0.49299999999999999</v>
      </c>
      <c r="M1598" s="31">
        <f>VLOOKUP($C1598,'Four Factors - Road'!$B:$O,12,FALSE)</f>
        <v>0.26700000000000002</v>
      </c>
      <c r="N1598" s="31">
        <f>VLOOKUP($C1598,'Four Factors - Road'!$B:$O,13,FALSE)/100</f>
        <v>0.14599999999999999</v>
      </c>
      <c r="O1598" s="31">
        <f>VLOOKUP($C1598,'Four Factors - Road'!$B:$O,14,FALSE)/100</f>
        <v>0.22800000000000001</v>
      </c>
      <c r="P1598" s="17">
        <f>VLOOKUP($C1598,'Advanced - Road'!B:T,18,FALSE)</f>
        <v>96.24</v>
      </c>
      <c r="Q1598" s="17">
        <f>(P1598+'Advanced - Road'!$S$33)/2</f>
        <v>97.509904671115351</v>
      </c>
      <c r="R1598" s="31">
        <f t="shared" ref="R1598" si="15733">AVERAGE(H1598,L1599)</f>
        <v>0.51150000000000007</v>
      </c>
      <c r="S1598" s="31">
        <f t="shared" ref="S1598" si="15734">AVERAGE(I1598,M1599)</f>
        <v>0.254</v>
      </c>
      <c r="T1598" s="31">
        <f t="shared" ref="T1598" si="15735">AVERAGE(J1598,N1599)</f>
        <v>0.13550000000000001</v>
      </c>
      <c r="U1598" s="31">
        <f t="shared" ref="U1598" si="15736">AVERAGE(K1598,O1599)</f>
        <v>0.23449999999999999</v>
      </c>
      <c r="V1598" s="17">
        <f>Q1598*Q1599/'Advanced - Home'!$S$33</f>
        <v>98.375818583143712</v>
      </c>
      <c r="W1598" s="17">
        <f t="shared" ref="W1598" si="15737">AVERAGE(V1598:V1599)</f>
        <v>98.373767900581214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107</v>
      </c>
      <c r="Z1598" s="19">
        <f t="shared" ref="Z1598" si="15738">Y1599-Y1598</f>
        <v>-2</v>
      </c>
      <c r="AA1598" s="19">
        <f t="shared" ref="AA1598" si="15739">Y1598+Y1599</f>
        <v>212</v>
      </c>
      <c r="AB1598" s="4">
        <f t="shared" ref="AB1598" si="15740">D1598-Z1598</f>
        <v>2</v>
      </c>
      <c r="AC1598" s="4">
        <f t="shared" ref="AC1598" si="15741">AA1598-E1598</f>
        <v>212</v>
      </c>
      <c r="AD1598" s="4">
        <f t="shared" si="15421"/>
        <v>107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0.50900000000000001</v>
      </c>
      <c r="I1599" s="31">
        <f>VLOOKUP($C1599,'Four Factors - Home'!$B:$O,8,FALSE)</f>
        <v>0.26100000000000001</v>
      </c>
      <c r="J1599" s="31">
        <f>VLOOKUP($C1599,'Four Factors - Home'!$B:$O,9,FALSE)/100</f>
        <v>0.12300000000000001</v>
      </c>
      <c r="K1599" s="31">
        <f>VLOOKUP($C1599,'Four Factors - Home'!$B:$O,10,FALSE)/100</f>
        <v>0.184</v>
      </c>
      <c r="L1599" s="31">
        <f>VLOOKUP($C1599,'Four Factors - Home'!$B:$O,11,FALSE)/100</f>
        <v>0.502</v>
      </c>
      <c r="M1599" s="31">
        <f>VLOOKUP($C1599,'Four Factors - Home'!$B:$O,12,FALSE)</f>
        <v>0.246</v>
      </c>
      <c r="N1599" s="31">
        <f>VLOOKUP($C1599,'Four Factors - Home'!$B:$O,13,FALSE)/100</f>
        <v>0.13300000000000001</v>
      </c>
      <c r="O1599" s="31">
        <f>VLOOKUP($C1599,'Four Factors - Home'!$B:$O,14,FALSE)/100</f>
        <v>0.222</v>
      </c>
      <c r="P1599" s="17">
        <f>VLOOKUP($C1599,'Advanced - Home'!B:T,18,FALSE)</f>
        <v>100.53</v>
      </c>
      <c r="Q1599" s="17">
        <f>(P1599+'Advanced - Home'!$S$33)/2</f>
        <v>99.652845567206867</v>
      </c>
      <c r="R1599" s="31">
        <f t="shared" ref="R1599" si="15745">AVERAGE(H1599,L1598)</f>
        <v>0.501</v>
      </c>
      <c r="S1599" s="31">
        <f t="shared" ref="S1599" si="15746">AVERAGE(I1599,M1598)</f>
        <v>0.26400000000000001</v>
      </c>
      <c r="T1599" s="31">
        <f t="shared" ref="T1599" si="15747">AVERAGE(J1599,N1598)</f>
        <v>0.13450000000000001</v>
      </c>
      <c r="U1599" s="31">
        <f t="shared" ref="U1599" si="15748">AVERAGE(K1599,O1598)</f>
        <v>0.20600000000000002</v>
      </c>
      <c r="V1599" s="17">
        <f>Q1599*Q1598/'Advanced - Road'!$S$33</f>
        <v>98.371717218018702</v>
      </c>
      <c r="W1599" s="17">
        <f t="shared" ref="W1599" si="15749">W1598</f>
        <v>98.373767900581214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105</v>
      </c>
      <c r="Z1599" s="19">
        <f t="shared" ref="Z1599" si="15750">-Z1598</f>
        <v>2</v>
      </c>
      <c r="AA1599" s="19">
        <f t="shared" ref="AA1599" si="15751">AA1598</f>
        <v>212</v>
      </c>
      <c r="AB1599" s="4"/>
      <c r="AC1599" s="4"/>
      <c r="AD1599" s="4">
        <f t="shared" si="15421"/>
        <v>105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0.52100000000000002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0.13800000000000001</v>
      </c>
      <c r="K1600" s="32">
        <f>VLOOKUP($C1600,'Four Factors - Road'!$B:$O,10,FALSE)/100</f>
        <v>0.247</v>
      </c>
      <c r="L1600" s="32">
        <f>VLOOKUP($C1600,'Four Factors - Road'!$B:$O,11,FALSE)/100</f>
        <v>0.49299999999999999</v>
      </c>
      <c r="M1600" s="32">
        <f>VLOOKUP($C1600,'Four Factors - Road'!$B:$O,12,FALSE)</f>
        <v>0.26700000000000002</v>
      </c>
      <c r="N1600" s="32">
        <f>VLOOKUP($C1600,'Four Factors - Road'!$B:$O,13,FALSE)/100</f>
        <v>0.14599999999999999</v>
      </c>
      <c r="O1600" s="32">
        <f>VLOOKUP($C1600,'Four Factors - Road'!$B:$O,14,FALSE)/100</f>
        <v>0.22800000000000001</v>
      </c>
      <c r="P1600" s="21">
        <f>VLOOKUP($C1600,'Advanced - Road'!B:T,18,FALSE)</f>
        <v>96.24</v>
      </c>
      <c r="Q1600" s="21">
        <f>(P1600+'Advanced - Road'!$S$33)/2</f>
        <v>97.509904671115351</v>
      </c>
      <c r="R1600" s="32">
        <f t="shared" ref="R1600" si="15753">AVERAGE(H1600,L1601)</f>
        <v>0.51350000000000007</v>
      </c>
      <c r="S1600" s="32">
        <f t="shared" ref="S1600" si="15754">AVERAGE(I1600,M1601)</f>
        <v>0.26350000000000001</v>
      </c>
      <c r="T1600" s="32">
        <f t="shared" ref="T1600" si="15755">AVERAGE(J1600,N1601)</f>
        <v>0.13400000000000001</v>
      </c>
      <c r="U1600" s="32">
        <f t="shared" ref="U1600" si="15756">AVERAGE(K1600,O1601)</f>
        <v>0.25800000000000001</v>
      </c>
      <c r="V1600" s="21">
        <f>Q1600*Q1601/'Advanced - Home'!$S$33</f>
        <v>97.191196291348149</v>
      </c>
      <c r="W1600" s="21">
        <f t="shared" ref="W1600" si="15757">AVERAGE(V1600:V1601)</f>
        <v>97.189170302702422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0.51700000000000002</v>
      </c>
      <c r="I1601" s="32">
        <f>VLOOKUP($C1601,'Four Factors - Home'!$B:$O,8,FALSE)</f>
        <v>0.23</v>
      </c>
      <c r="J1601" s="32">
        <f>VLOOKUP($C1601,'Four Factors - Home'!$B:$O,9,FALSE)/100</f>
        <v>0.14300000000000002</v>
      </c>
      <c r="K1601" s="32">
        <f>VLOOKUP($C1601,'Four Factors - Home'!$B:$O,10,FALSE)/100</f>
        <v>0.26700000000000002</v>
      </c>
      <c r="L1601" s="32">
        <f>VLOOKUP($C1601,'Four Factors - Home'!$B:$O,11,FALSE)/100</f>
        <v>0.50600000000000001</v>
      </c>
      <c r="M1601" s="32">
        <f>VLOOKUP($C1601,'Four Factors - Home'!$B:$O,12,FALSE)</f>
        <v>0.26500000000000001</v>
      </c>
      <c r="N1601" s="32">
        <f>VLOOKUP($C1601,'Four Factors - Home'!$B:$O,13,FALSE)/100</f>
        <v>0.13</v>
      </c>
      <c r="O1601" s="32">
        <f>VLOOKUP($C1601,'Four Factors - Home'!$B:$O,14,FALSE)/100</f>
        <v>0.26899999999999996</v>
      </c>
      <c r="P1601" s="21">
        <f>VLOOKUP($C1601,'Advanced - Home'!B:T,18,FALSE)</f>
        <v>98.13</v>
      </c>
      <c r="Q1601" s="21">
        <f>(P1601+'Advanced - Home'!$S$33)/2</f>
        <v>98.45284556720685</v>
      </c>
      <c r="R1601" s="32">
        <f t="shared" ref="R1601" si="15765">AVERAGE(H1601,L1600)</f>
        <v>0.505</v>
      </c>
      <c r="S1601" s="32">
        <f t="shared" ref="S1601" si="15766">AVERAGE(I1601,M1600)</f>
        <v>0.2485</v>
      </c>
      <c r="T1601" s="32">
        <f t="shared" ref="T1601" si="15767">AVERAGE(J1601,N1600)</f>
        <v>0.14450000000000002</v>
      </c>
      <c r="U1601" s="32">
        <f t="shared" ref="U1601" si="15768">AVERAGE(K1601,O1600)</f>
        <v>0.2475</v>
      </c>
      <c r="V1601" s="21">
        <f>Q1601*Q1600/'Advanced - Road'!$S$33</f>
        <v>97.187144314056695</v>
      </c>
      <c r="W1601" s="21">
        <f t="shared" ref="W1601" si="15769">W1600</f>
        <v>97.189170302702422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0.52100000000000002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0.13800000000000001</v>
      </c>
      <c r="K1602" s="31">
        <f>VLOOKUP($C1602,'Four Factors - Road'!$B:$O,10,FALSE)/100</f>
        <v>0.247</v>
      </c>
      <c r="L1602" s="31">
        <f>VLOOKUP($C1602,'Four Factors - Road'!$B:$O,11,FALSE)/100</f>
        <v>0.49299999999999999</v>
      </c>
      <c r="M1602" s="31">
        <f>VLOOKUP($C1602,'Four Factors - Road'!$B:$O,12,FALSE)</f>
        <v>0.26700000000000002</v>
      </c>
      <c r="N1602" s="31">
        <f>VLOOKUP($C1602,'Four Factors - Road'!$B:$O,13,FALSE)/100</f>
        <v>0.14599999999999999</v>
      </c>
      <c r="O1602" s="31">
        <f>VLOOKUP($C1602,'Four Factors - Road'!$B:$O,14,FALSE)/100</f>
        <v>0.22800000000000001</v>
      </c>
      <c r="P1602" s="17">
        <f>VLOOKUP($C1602,'Advanced - Road'!B:T,18,FALSE)</f>
        <v>96.24</v>
      </c>
      <c r="Q1602" s="17">
        <f>(P1602+'Advanced - Road'!$S$33)/2</f>
        <v>97.509904671115351</v>
      </c>
      <c r="R1602" s="31">
        <f t="shared" ref="R1602" si="15773">AVERAGE(H1602,L1603)</f>
        <v>0.51049999999999995</v>
      </c>
      <c r="S1602" s="31">
        <f t="shared" ref="S1602" si="15774">AVERAGE(I1602,M1603)</f>
        <v>0.26600000000000001</v>
      </c>
      <c r="T1602" s="31">
        <f t="shared" ref="T1602" si="15775">AVERAGE(J1602,N1603)</f>
        <v>0.13650000000000001</v>
      </c>
      <c r="U1602" s="31">
        <f t="shared" ref="U1602" si="15776">AVERAGE(K1602,O1603)</f>
        <v>0.23549999999999999</v>
      </c>
      <c r="V1602" s="17">
        <f>Q1602*Q1603/'Advanced - Home'!$S$33</f>
        <v>98.291907837474852</v>
      </c>
      <c r="W1602" s="17">
        <f t="shared" ref="W1602" si="15777">AVERAGE(V1602:V1603)</f>
        <v>98.289858904064786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0</v>
      </c>
      <c r="AA1602" s="19">
        <f t="shared" ref="AA1602" si="15779">Y1602+Y1603</f>
        <v>214</v>
      </c>
      <c r="AB1602" s="4">
        <f t="shared" ref="AB1602" si="15780">D1602-Z1602</f>
        <v>0</v>
      </c>
      <c r="AC1602" s="4">
        <f t="shared" ref="AC1602" si="15781">AA1602-E1602</f>
        <v>214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0.52</v>
      </c>
      <c r="I1603" s="31">
        <f>VLOOKUP($C1603,'Four Factors - Home'!$B:$O,8,FALSE)</f>
        <v>0.30199999999999999</v>
      </c>
      <c r="J1603" s="31">
        <f>VLOOKUP($C1603,'Four Factors - Home'!$B:$O,9,FALSE)/100</f>
        <v>0.14599999999999999</v>
      </c>
      <c r="K1603" s="31">
        <f>VLOOKUP($C1603,'Four Factors - Home'!$B:$O,10,FALSE)/100</f>
        <v>0.27300000000000002</v>
      </c>
      <c r="L1603" s="31">
        <f>VLOOKUP($C1603,'Four Factors - Home'!$B:$O,11,FALSE)/100</f>
        <v>0.5</v>
      </c>
      <c r="M1603" s="31">
        <f>VLOOKUP($C1603,'Four Factors - Home'!$B:$O,12,FALSE)</f>
        <v>0.27</v>
      </c>
      <c r="N1603" s="31">
        <f>VLOOKUP($C1603,'Four Factors - Home'!$B:$O,13,FALSE)/100</f>
        <v>0.13500000000000001</v>
      </c>
      <c r="O1603" s="31">
        <f>VLOOKUP($C1603,'Four Factors - Home'!$B:$O,14,FALSE)/100</f>
        <v>0.22399999999999998</v>
      </c>
      <c r="P1603" s="17">
        <f>VLOOKUP($C1603,'Advanced - Home'!B:T,18,FALSE)</f>
        <v>100.36</v>
      </c>
      <c r="Q1603" s="17">
        <f>(P1603+'Advanced - Home'!$S$33)/2</f>
        <v>99.567845567206859</v>
      </c>
      <c r="R1603" s="31">
        <f t="shared" ref="R1603" si="15785">AVERAGE(H1603,L1602)</f>
        <v>0.50649999999999995</v>
      </c>
      <c r="S1603" s="31">
        <f t="shared" ref="S1603" si="15786">AVERAGE(I1603,M1602)</f>
        <v>0.28449999999999998</v>
      </c>
      <c r="T1603" s="31">
        <f t="shared" ref="T1603" si="15787">AVERAGE(J1603,N1602)</f>
        <v>0.14599999999999999</v>
      </c>
      <c r="U1603" s="31">
        <f t="shared" ref="U1603" si="15788">AVERAGE(K1603,O1602)</f>
        <v>0.2505</v>
      </c>
      <c r="V1603" s="17">
        <f>Q1603*Q1602/'Advanced - Road'!$S$33</f>
        <v>98.28780997065472</v>
      </c>
      <c r="W1603" s="17">
        <f t="shared" ref="W1603" si="15789">W1602</f>
        <v>98.289858904064786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107</v>
      </c>
      <c r="Z1603" s="19">
        <f t="shared" ref="Z1603" si="15790">-Z1602</f>
        <v>0</v>
      </c>
      <c r="AA1603" s="19">
        <f t="shared" ref="AA1603" si="15791">AA1602</f>
        <v>214</v>
      </c>
      <c r="AB1603" s="4"/>
      <c r="AC1603" s="4"/>
      <c r="AD1603" s="4">
        <f t="shared" si="15421"/>
        <v>107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0.52100000000000002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0.13800000000000001</v>
      </c>
      <c r="K1604" s="32">
        <f>VLOOKUP($C1604,'Four Factors - Road'!$B:$O,10,FALSE)/100</f>
        <v>0.247</v>
      </c>
      <c r="L1604" s="32">
        <f>VLOOKUP($C1604,'Four Factors - Road'!$B:$O,11,FALSE)/100</f>
        <v>0.49299999999999999</v>
      </c>
      <c r="M1604" s="32">
        <f>VLOOKUP($C1604,'Four Factors - Road'!$B:$O,12,FALSE)</f>
        <v>0.26700000000000002</v>
      </c>
      <c r="N1604" s="32">
        <f>VLOOKUP($C1604,'Four Factors - Road'!$B:$O,13,FALSE)/100</f>
        <v>0.14599999999999999</v>
      </c>
      <c r="O1604" s="32">
        <f>VLOOKUP($C1604,'Four Factors - Road'!$B:$O,14,FALSE)/100</f>
        <v>0.22800000000000001</v>
      </c>
      <c r="P1604" s="21">
        <f>VLOOKUP($C1604,'Advanced - Road'!B:T,18,FALSE)</f>
        <v>96.24</v>
      </c>
      <c r="Q1604" s="21">
        <f>(P1604+'Advanced - Road'!$S$33)/2</f>
        <v>97.509904671115351</v>
      </c>
      <c r="R1604" s="32">
        <f t="shared" ref="R1604" si="15793">AVERAGE(H1604,L1605)</f>
        <v>0.51449999999999996</v>
      </c>
      <c r="S1604" s="32">
        <f t="shared" ref="S1604" si="15794">AVERAGE(I1604,M1605)</f>
        <v>0.26600000000000001</v>
      </c>
      <c r="T1604" s="32">
        <f t="shared" ref="T1604" si="15795">AVERAGE(J1604,N1605)</f>
        <v>0.13800000000000001</v>
      </c>
      <c r="U1604" s="32">
        <f t="shared" ref="U1604" si="15796">AVERAGE(K1604,O1605)</f>
        <v>0.23749999999999999</v>
      </c>
      <c r="V1604" s="21">
        <f>Q1604*Q1605/'Advanced - Home'!$S$33</f>
        <v>96.954271832989065</v>
      </c>
      <c r="W1604" s="21">
        <f t="shared" ref="W1604" si="15797">AVERAGE(V1604:V1605)</f>
        <v>96.952250783126686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106</v>
      </c>
      <c r="Z1604" s="23">
        <f t="shared" ref="Z1604" si="15798">Y1605-Y1604</f>
        <v>-5</v>
      </c>
      <c r="AA1604" s="23">
        <f t="shared" ref="AA1604" si="15799">Y1604+Y1605</f>
        <v>207</v>
      </c>
      <c r="AB1604" s="22">
        <f t="shared" ref="AB1604" si="15800">D1604-Z1604</f>
        <v>5</v>
      </c>
      <c r="AC1604" s="22">
        <f t="shared" ref="AC1604" si="15801">AA1604-E1604</f>
        <v>207</v>
      </c>
      <c r="AD1604" s="22">
        <f t="shared" si="15421"/>
        <v>106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0.47499999999999998</v>
      </c>
      <c r="I1605" s="32">
        <f>VLOOKUP($C1605,'Four Factors - Home'!$B:$O,8,FALSE)</f>
        <v>0.26700000000000002</v>
      </c>
      <c r="J1605" s="32">
        <f>VLOOKUP($C1605,'Four Factors - Home'!$B:$O,9,FALSE)/100</f>
        <v>0.13100000000000001</v>
      </c>
      <c r="K1605" s="32">
        <f>VLOOKUP($C1605,'Four Factors - Home'!$B:$O,10,FALSE)/100</f>
        <v>0.23199999999999998</v>
      </c>
      <c r="L1605" s="32">
        <f>VLOOKUP($C1605,'Four Factors - Home'!$B:$O,11,FALSE)/100</f>
        <v>0.50800000000000001</v>
      </c>
      <c r="M1605" s="32">
        <f>VLOOKUP($C1605,'Four Factors - Home'!$B:$O,12,FALSE)</f>
        <v>0.27</v>
      </c>
      <c r="N1605" s="32">
        <f>VLOOKUP($C1605,'Four Factors - Home'!$B:$O,13,FALSE)/100</f>
        <v>0.13800000000000001</v>
      </c>
      <c r="O1605" s="32">
        <f>VLOOKUP($C1605,'Four Factors - Home'!$B:$O,14,FALSE)/100</f>
        <v>0.22800000000000001</v>
      </c>
      <c r="P1605" s="21">
        <f>VLOOKUP($C1605,'Advanced - Home'!B:T,18,FALSE)</f>
        <v>97.65</v>
      </c>
      <c r="Q1605" s="21">
        <f>(P1605+'Advanced - Home'!$S$33)/2</f>
        <v>98.21284556720687</v>
      </c>
      <c r="R1605" s="32">
        <f t="shared" ref="R1605" si="15805">AVERAGE(H1605,L1604)</f>
        <v>0.48399999999999999</v>
      </c>
      <c r="S1605" s="32">
        <f t="shared" ref="S1605" si="15806">AVERAGE(I1605,M1604)</f>
        <v>0.26700000000000002</v>
      </c>
      <c r="T1605" s="32">
        <f t="shared" ref="T1605" si="15807">AVERAGE(J1605,N1604)</f>
        <v>0.13850000000000001</v>
      </c>
      <c r="U1605" s="32">
        <f t="shared" ref="U1605" si="15808">AVERAGE(K1605,O1604)</f>
        <v>0.22999999999999998</v>
      </c>
      <c r="V1605" s="21">
        <f>Q1605*Q1604/'Advanced - Road'!$S$33</f>
        <v>96.950229733264322</v>
      </c>
      <c r="W1605" s="21">
        <f t="shared" ref="W1605" si="15809">W1604</f>
        <v>96.952250783126686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5</v>
      </c>
      <c r="AA1605" s="23">
        <f t="shared" ref="AA1605" si="15811">AA1604</f>
        <v>207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0.52100000000000002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0.13800000000000001</v>
      </c>
      <c r="K1606" s="31">
        <f>VLOOKUP($C1606,'Four Factors - Road'!$B:$O,10,FALSE)/100</f>
        <v>0.247</v>
      </c>
      <c r="L1606" s="31">
        <f>VLOOKUP($C1606,'Four Factors - Road'!$B:$O,11,FALSE)/100</f>
        <v>0.49299999999999999</v>
      </c>
      <c r="M1606" s="31">
        <f>VLOOKUP($C1606,'Four Factors - Road'!$B:$O,12,FALSE)</f>
        <v>0.26700000000000002</v>
      </c>
      <c r="N1606" s="31">
        <f>VLOOKUP($C1606,'Four Factors - Road'!$B:$O,13,FALSE)/100</f>
        <v>0.14599999999999999</v>
      </c>
      <c r="O1606" s="31">
        <f>VLOOKUP($C1606,'Four Factors - Road'!$B:$O,14,FALSE)/100</f>
        <v>0.22800000000000001</v>
      </c>
      <c r="P1606" s="17">
        <f>VLOOKUP($C1606,'Advanced - Road'!B:T,18,FALSE)</f>
        <v>96.24</v>
      </c>
      <c r="Q1606" s="17">
        <f>(P1606+'Advanced - Road'!$S$33)/2</f>
        <v>97.509904671115351</v>
      </c>
      <c r="R1606" s="31">
        <f t="shared" ref="R1606" si="15813">AVERAGE(H1606,L1607)</f>
        <v>0.50700000000000001</v>
      </c>
      <c r="S1606" s="31">
        <f t="shared" ref="S1606" si="15814">AVERAGE(I1606,M1607)</f>
        <v>0.28649999999999998</v>
      </c>
      <c r="T1606" s="31">
        <f t="shared" ref="T1606" si="15815">AVERAGE(J1606,N1607)</f>
        <v>0.14050000000000001</v>
      </c>
      <c r="U1606" s="31">
        <f t="shared" ref="U1606" si="15816">AVERAGE(K1606,O1607)</f>
        <v>0.23949999999999999</v>
      </c>
      <c r="V1606" s="17">
        <f>Q1606*Q1607/'Advanced - Home'!$S$33</f>
        <v>98.454793402596735</v>
      </c>
      <c r="W1606" s="17">
        <f t="shared" ref="W1606" si="15817">AVERAGE(V1606:V1607)</f>
        <v>98.452741073773112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107</v>
      </c>
      <c r="Z1606" s="19">
        <f t="shared" ref="Z1606" si="15818">Y1607-Y1606</f>
        <v>-4</v>
      </c>
      <c r="AA1606" s="19">
        <f t="shared" ref="AA1606" si="15819">Y1606+Y1607</f>
        <v>210</v>
      </c>
      <c r="AB1606" s="4">
        <f t="shared" ref="AB1606" si="15820">D1606-Z1606</f>
        <v>4</v>
      </c>
      <c r="AC1606" s="4">
        <f t="shared" ref="AC1606" si="15821">AA1606-E1606</f>
        <v>210</v>
      </c>
      <c r="AD1606" s="4">
        <f t="shared" si="15421"/>
        <v>107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0.50900000000000001</v>
      </c>
      <c r="I1607" s="31">
        <f>VLOOKUP($C1607,'Four Factors - Home'!$B:$O,8,FALSE)</f>
        <v>0.26500000000000001</v>
      </c>
      <c r="J1607" s="31">
        <f>VLOOKUP($C1607,'Four Factors - Home'!$B:$O,9,FALSE)/100</f>
        <v>0.16500000000000001</v>
      </c>
      <c r="K1607" s="31">
        <f>VLOOKUP($C1607,'Four Factors - Home'!$B:$O,10,FALSE)/100</f>
        <v>0.217</v>
      </c>
      <c r="L1607" s="31">
        <f>VLOOKUP($C1607,'Four Factors - Home'!$B:$O,11,FALSE)/100</f>
        <v>0.49299999999999999</v>
      </c>
      <c r="M1607" s="31">
        <f>VLOOKUP($C1607,'Four Factors - Home'!$B:$O,12,FALSE)</f>
        <v>0.311</v>
      </c>
      <c r="N1607" s="31">
        <f>VLOOKUP($C1607,'Four Factors - Home'!$B:$O,13,FALSE)/100</f>
        <v>0.14300000000000002</v>
      </c>
      <c r="O1607" s="31">
        <f>VLOOKUP($C1607,'Four Factors - Home'!$B:$O,14,FALSE)/100</f>
        <v>0.23199999999999998</v>
      </c>
      <c r="P1607" s="17">
        <f>VLOOKUP($C1607,'Advanced - Home'!B:T,18,FALSE)</f>
        <v>100.69</v>
      </c>
      <c r="Q1607" s="17">
        <f>(P1607+'Advanced - Home'!$S$33)/2</f>
        <v>99.732845567206851</v>
      </c>
      <c r="R1607" s="31">
        <f t="shared" ref="R1607" si="15825">AVERAGE(H1607,L1606)</f>
        <v>0.501</v>
      </c>
      <c r="S1607" s="31">
        <f t="shared" ref="S1607" si="15826">AVERAGE(I1607,M1606)</f>
        <v>0.26600000000000001</v>
      </c>
      <c r="T1607" s="31">
        <f t="shared" ref="T1607" si="15827">AVERAGE(J1607,N1606)</f>
        <v>0.1555</v>
      </c>
      <c r="U1607" s="31">
        <f t="shared" ref="U1607" si="15828">AVERAGE(K1607,O1606)</f>
        <v>0.2225</v>
      </c>
      <c r="V1607" s="17">
        <f>Q1607*Q1606/'Advanced - Road'!$S$33</f>
        <v>98.450688744949488</v>
      </c>
      <c r="W1607" s="17">
        <f t="shared" ref="W1607" si="15829">W1606</f>
        <v>98.452741073773112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103</v>
      </c>
      <c r="Z1607" s="19">
        <f t="shared" ref="Z1607" si="15830">-Z1606</f>
        <v>4</v>
      </c>
      <c r="AA1607" s="19">
        <f t="shared" ref="AA1607" si="15831">AA1606</f>
        <v>210</v>
      </c>
      <c r="AB1607" s="4"/>
      <c r="AC1607" s="4"/>
      <c r="AD1607" s="4">
        <f t="shared" si="15421"/>
        <v>103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0.52100000000000002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0.13800000000000001</v>
      </c>
      <c r="K1608" s="32">
        <f>VLOOKUP($C1608,'Four Factors - Road'!$B:$O,10,FALSE)/100</f>
        <v>0.247</v>
      </c>
      <c r="L1608" s="32">
        <f>VLOOKUP($C1608,'Four Factors - Road'!$B:$O,11,FALSE)/100</f>
        <v>0.49299999999999999</v>
      </c>
      <c r="M1608" s="32">
        <f>VLOOKUP($C1608,'Four Factors - Road'!$B:$O,12,FALSE)</f>
        <v>0.26700000000000002</v>
      </c>
      <c r="N1608" s="32">
        <f>VLOOKUP($C1608,'Four Factors - Road'!$B:$O,13,FALSE)/100</f>
        <v>0.14599999999999999</v>
      </c>
      <c r="O1608" s="32">
        <f>VLOOKUP($C1608,'Four Factors - Road'!$B:$O,14,FALSE)/100</f>
        <v>0.22800000000000001</v>
      </c>
      <c r="P1608" s="21">
        <f>VLOOKUP($C1608,'Advanced - Road'!B:T,18,FALSE)</f>
        <v>96.24</v>
      </c>
      <c r="Q1608" s="21">
        <f>(P1608+'Advanced - Road'!$S$33)/2</f>
        <v>97.509904671115351</v>
      </c>
      <c r="R1608" s="32">
        <f t="shared" ref="R1608" si="15833">AVERAGE(H1608,L1609)</f>
        <v>0.51750000000000007</v>
      </c>
      <c r="S1608" s="32">
        <f t="shared" ref="S1608" si="15834">AVERAGE(I1608,M1609)</f>
        <v>0.29949999999999999</v>
      </c>
      <c r="T1608" s="32">
        <f t="shared" ref="T1608" si="15835">AVERAGE(J1608,N1609)</f>
        <v>0.14050000000000001</v>
      </c>
      <c r="U1608" s="32">
        <f t="shared" ref="U1608" si="15836">AVERAGE(K1608,O1609)</f>
        <v>0.23399999999999999</v>
      </c>
      <c r="V1608" s="21">
        <f>Q1608*Q1609/'Advanced - Home'!$S$33</f>
        <v>99.466658276838771</v>
      </c>
      <c r="W1608" s="21">
        <f t="shared" ref="W1608" si="15837">AVERAGE(V1608:V1609)</f>
        <v>99.464584855294561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0.49700000000000005</v>
      </c>
      <c r="I1609" s="32">
        <f>VLOOKUP($C1609,'Four Factors - Home'!$B:$O,8,FALSE)</f>
        <v>0.29599999999999999</v>
      </c>
      <c r="J1609" s="32">
        <f>VLOOKUP($C1609,'Four Factors - Home'!$B:$O,9,FALSE)/100</f>
        <v>0.151</v>
      </c>
      <c r="K1609" s="32">
        <f>VLOOKUP($C1609,'Four Factors - Home'!$B:$O,10,FALSE)/100</f>
        <v>0.26500000000000001</v>
      </c>
      <c r="L1609" s="32">
        <f>VLOOKUP($C1609,'Four Factors - Home'!$B:$O,11,FALSE)/100</f>
        <v>0.51400000000000001</v>
      </c>
      <c r="M1609" s="32">
        <f>VLOOKUP($C1609,'Four Factors - Home'!$B:$O,12,FALSE)</f>
        <v>0.33700000000000002</v>
      </c>
      <c r="N1609" s="32">
        <f>VLOOKUP($C1609,'Four Factors - Home'!$B:$O,13,FALSE)/100</f>
        <v>0.14300000000000002</v>
      </c>
      <c r="O1609" s="32">
        <f>VLOOKUP($C1609,'Four Factors - Home'!$B:$O,14,FALSE)/100</f>
        <v>0.221</v>
      </c>
      <c r="P1609" s="21">
        <f>VLOOKUP($C1609,'Advanced - Home'!B:T,18,FALSE)</f>
        <v>102.74</v>
      </c>
      <c r="Q1609" s="21">
        <f>(P1609+'Advanced - Home'!$S$33)/2</f>
        <v>100.75784556720686</v>
      </c>
      <c r="R1609" s="32">
        <f t="shared" ref="R1609" si="15845">AVERAGE(H1609,L1608)</f>
        <v>0.495</v>
      </c>
      <c r="S1609" s="32">
        <f t="shared" ref="S1609" si="15846">AVERAGE(I1609,M1608)</f>
        <v>0.28149999999999997</v>
      </c>
      <c r="T1609" s="32">
        <f t="shared" ref="T1609" si="15847">AVERAGE(J1609,N1608)</f>
        <v>0.14849999999999999</v>
      </c>
      <c r="U1609" s="32">
        <f t="shared" ref="U1609" si="15848">AVERAGE(K1609,O1608)</f>
        <v>0.2465</v>
      </c>
      <c r="V1609" s="21">
        <f>Q1609*Q1608/'Advanced - Road'!$S$33</f>
        <v>99.462511433750365</v>
      </c>
      <c r="W1609" s="21">
        <f t="shared" ref="W1609" si="15849">W1608</f>
        <v>99.464584855294561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0.52100000000000002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0.13800000000000001</v>
      </c>
      <c r="K1610" s="31">
        <f>VLOOKUP($C1610,'Four Factors - Road'!$B:$O,10,FALSE)/100</f>
        <v>0.247</v>
      </c>
      <c r="L1610" s="31">
        <f>VLOOKUP($C1610,'Four Factors - Road'!$B:$O,11,FALSE)/100</f>
        <v>0.49299999999999999</v>
      </c>
      <c r="M1610" s="31">
        <f>VLOOKUP($C1610,'Four Factors - Road'!$B:$O,12,FALSE)</f>
        <v>0.26700000000000002</v>
      </c>
      <c r="N1610" s="31">
        <f>VLOOKUP($C1610,'Four Factors - Road'!$B:$O,13,FALSE)/100</f>
        <v>0.14599999999999999</v>
      </c>
      <c r="O1610" s="31">
        <f>VLOOKUP($C1610,'Four Factors - Road'!$B:$O,14,FALSE)/100</f>
        <v>0.22800000000000001</v>
      </c>
      <c r="P1610" s="17">
        <f>VLOOKUP($C1610,'Advanced - Road'!B:T,18,FALSE)</f>
        <v>96.24</v>
      </c>
      <c r="Q1610" s="17">
        <f>(P1610+'Advanced - Road'!$S$33)/2</f>
        <v>97.509904671115351</v>
      </c>
      <c r="R1610" s="31">
        <f t="shared" ref="R1610" si="15853">AVERAGE(H1610,L1611)</f>
        <v>0.51449999999999996</v>
      </c>
      <c r="S1610" s="31">
        <f t="shared" ref="S1610" si="15854">AVERAGE(I1610,M1611)</f>
        <v>0.28900000000000003</v>
      </c>
      <c r="T1610" s="31">
        <f t="shared" ref="T1610" si="15855">AVERAGE(J1610,N1611)</f>
        <v>0.13400000000000001</v>
      </c>
      <c r="U1610" s="31">
        <f t="shared" ref="U1610" si="15856">AVERAGE(K1610,O1611)</f>
        <v>0.23749999999999999</v>
      </c>
      <c r="V1610" s="17">
        <f>Q1610*Q1611/'Advanced - Home'!$S$33</f>
        <v>97.61568594590824</v>
      </c>
      <c r="W1610" s="17">
        <f t="shared" ref="W1610" si="15857">AVERAGE(V1610:V1611)</f>
        <v>97.613651108608991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108</v>
      </c>
      <c r="Z1610" s="19">
        <f t="shared" ref="Z1610" si="15858">Y1611-Y1610</f>
        <v>-2</v>
      </c>
      <c r="AA1610" s="19">
        <f t="shared" ref="AA1610" si="15859">Y1610+Y1611</f>
        <v>214</v>
      </c>
      <c r="AB1610" s="4">
        <f t="shared" ref="AB1610" si="15860">D1610-Z1610</f>
        <v>2</v>
      </c>
      <c r="AC1610" s="4">
        <f t="shared" ref="AC1610" si="15861">AA1610-E1610</f>
        <v>214</v>
      </c>
      <c r="AD1610" s="4">
        <f t="shared" si="15421"/>
        <v>108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0.13600000000000001</v>
      </c>
      <c r="K1611" s="31">
        <f>VLOOKUP($C1611,'Four Factors - Home'!$B:$O,10,FALSE)/100</f>
        <v>0.23100000000000001</v>
      </c>
      <c r="L1611" s="31">
        <f>VLOOKUP($C1611,'Four Factors - Home'!$B:$O,11,FALSE)/100</f>
        <v>0.50800000000000001</v>
      </c>
      <c r="M1611" s="31">
        <f>VLOOKUP($C1611,'Four Factors - Home'!$B:$O,12,FALSE)</f>
        <v>0.316</v>
      </c>
      <c r="N1611" s="31">
        <f>VLOOKUP($C1611,'Four Factors - Home'!$B:$O,13,FALSE)/100</f>
        <v>0.13</v>
      </c>
      <c r="O1611" s="31">
        <f>VLOOKUP($C1611,'Four Factors - Home'!$B:$O,14,FALSE)/100</f>
        <v>0.22800000000000001</v>
      </c>
      <c r="P1611" s="17">
        <f>VLOOKUP($C1611,'Advanced - Home'!B:T,18,FALSE)</f>
        <v>98.99</v>
      </c>
      <c r="Q1611" s="17">
        <f>(P1611+'Advanced - Home'!$S$33)/2</f>
        <v>98.882845567206857</v>
      </c>
      <c r="R1611" s="31">
        <f t="shared" ref="R1611" si="15865">AVERAGE(H1611,L1610)</f>
        <v>0.51200000000000001</v>
      </c>
      <c r="S1611" s="31">
        <f t="shared" ref="S1611" si="15866">AVERAGE(I1611,M1610)</f>
        <v>0.26700000000000002</v>
      </c>
      <c r="T1611" s="31">
        <f t="shared" ref="T1611" si="15867">AVERAGE(J1611,N1610)</f>
        <v>0.14100000000000001</v>
      </c>
      <c r="U1611" s="31">
        <f t="shared" ref="U1611" si="15868">AVERAGE(K1611,O1610)</f>
        <v>0.22950000000000001</v>
      </c>
      <c r="V1611" s="17">
        <f>Q1611*Q1610/'Advanced - Road'!$S$33</f>
        <v>97.611616271309757</v>
      </c>
      <c r="W1611" s="17">
        <f t="shared" ref="W1611" si="15869">W1610</f>
        <v>97.613651108608991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2</v>
      </c>
      <c r="AA1611" s="19">
        <f t="shared" ref="AA1611" si="15871">AA1610</f>
        <v>214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0.52100000000000002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0.13800000000000001</v>
      </c>
      <c r="K1612" s="32">
        <f>VLOOKUP($C1612,'Four Factors - Road'!$B:$O,10,FALSE)/100</f>
        <v>0.247</v>
      </c>
      <c r="L1612" s="32">
        <f>VLOOKUP($C1612,'Four Factors - Road'!$B:$O,11,FALSE)/100</f>
        <v>0.49299999999999999</v>
      </c>
      <c r="M1612" s="32">
        <f>VLOOKUP($C1612,'Four Factors - Road'!$B:$O,12,FALSE)</f>
        <v>0.26700000000000002</v>
      </c>
      <c r="N1612" s="32">
        <f>VLOOKUP($C1612,'Four Factors - Road'!$B:$O,13,FALSE)/100</f>
        <v>0.14599999999999999</v>
      </c>
      <c r="O1612" s="32">
        <f>VLOOKUP($C1612,'Four Factors - Road'!$B:$O,14,FALSE)/100</f>
        <v>0.22800000000000001</v>
      </c>
      <c r="P1612" s="21">
        <f>VLOOKUP($C1612,'Advanced - Road'!B:T,18,FALSE)</f>
        <v>96.24</v>
      </c>
      <c r="Q1612" s="21">
        <f>(P1612+'Advanced - Road'!$S$33)/2</f>
        <v>97.509904671115351</v>
      </c>
      <c r="R1612" s="32">
        <f t="shared" ref="R1612" si="15873">AVERAGE(H1612,L1613)</f>
        <v>0.52400000000000002</v>
      </c>
      <c r="S1612" s="32">
        <f t="shared" ref="S1612" si="15874">AVERAGE(I1612,M1613)</f>
        <v>0.27749999999999997</v>
      </c>
      <c r="T1612" s="32">
        <f t="shared" ref="T1612" si="15875">AVERAGE(J1612,N1613)</f>
        <v>0.14050000000000001</v>
      </c>
      <c r="U1612" s="32">
        <f t="shared" ref="U1612" si="15876">AVERAGE(K1612,O1613)</f>
        <v>0.23799999999999999</v>
      </c>
      <c r="V1612" s="21">
        <f>Q1612*Q1613/'Advanced - Home'!$S$33</f>
        <v>96.998695168931377</v>
      </c>
      <c r="W1612" s="21">
        <f t="shared" ref="W1612" si="15877">AVERAGE(V1612:V1613)</f>
        <v>96.996673193047116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-4</v>
      </c>
      <c r="AA1612" s="23">
        <f t="shared" ref="AA1612" si="15879">Y1612+Y1613</f>
        <v>212</v>
      </c>
      <c r="AB1612" s="22">
        <f t="shared" ref="AB1612" si="15880">D1612-Z1612</f>
        <v>4</v>
      </c>
      <c r="AC1612" s="22">
        <f t="shared" ref="AC1612" si="15881">AA1612-E1612</f>
        <v>212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0.52900000000000003</v>
      </c>
      <c r="I1613" s="32">
        <f>VLOOKUP($C1613,'Four Factors - Home'!$B:$O,8,FALSE)</f>
        <v>0.29299999999999998</v>
      </c>
      <c r="J1613" s="32">
        <f>VLOOKUP($C1613,'Four Factors - Home'!$B:$O,9,FALSE)/100</f>
        <v>0.154</v>
      </c>
      <c r="K1613" s="32">
        <f>VLOOKUP($C1613,'Four Factors - Home'!$B:$O,10,FALSE)/100</f>
        <v>0.20300000000000001</v>
      </c>
      <c r="L1613" s="32">
        <f>VLOOKUP($C1613,'Four Factors - Home'!$B:$O,11,FALSE)/100</f>
        <v>0.52700000000000002</v>
      </c>
      <c r="M1613" s="32">
        <f>VLOOKUP($C1613,'Four Factors - Home'!$B:$O,12,FALSE)</f>
        <v>0.29299999999999998</v>
      </c>
      <c r="N1613" s="32">
        <f>VLOOKUP($C1613,'Four Factors - Home'!$B:$O,13,FALSE)/100</f>
        <v>0.14300000000000002</v>
      </c>
      <c r="O1613" s="32">
        <f>VLOOKUP($C1613,'Four Factors - Home'!$B:$O,14,FALSE)/100</f>
        <v>0.22899999999999998</v>
      </c>
      <c r="P1613" s="21">
        <f>VLOOKUP($C1613,'Advanced - Home'!B:T,18,FALSE)</f>
        <v>97.74</v>
      </c>
      <c r="Q1613" s="21">
        <f>(P1613+'Advanced - Home'!$S$33)/2</f>
        <v>98.257845567206857</v>
      </c>
      <c r="R1613" s="32">
        <f t="shared" ref="R1613" si="15885">AVERAGE(H1613,L1612)</f>
        <v>0.51100000000000001</v>
      </c>
      <c r="S1613" s="32">
        <f t="shared" ref="S1613" si="15886">AVERAGE(I1613,M1612)</f>
        <v>0.28000000000000003</v>
      </c>
      <c r="T1613" s="32">
        <f t="shared" ref="T1613" si="15887">AVERAGE(J1613,N1612)</f>
        <v>0.15</v>
      </c>
      <c r="U1613" s="32">
        <f t="shared" ref="U1613" si="15888">AVERAGE(K1613,O1612)</f>
        <v>0.21550000000000002</v>
      </c>
      <c r="V1613" s="21">
        <f>Q1613*Q1612/'Advanced - Road'!$S$33</f>
        <v>96.994651217162868</v>
      </c>
      <c r="W1613" s="21">
        <f t="shared" ref="W1613" si="15889">W1612</f>
        <v>96.996673193047116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104</v>
      </c>
      <c r="Z1613" s="23">
        <f t="shared" ref="Z1613" si="15890">-Z1612</f>
        <v>4</v>
      </c>
      <c r="AA1613" s="23">
        <f t="shared" ref="AA1613" si="15891">AA1612</f>
        <v>212</v>
      </c>
      <c r="AB1613" s="22"/>
      <c r="AC1613" s="22"/>
      <c r="AD1613" s="22">
        <f t="shared" si="15421"/>
        <v>104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0.52100000000000002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0.13800000000000001</v>
      </c>
      <c r="K1614" s="31">
        <f>VLOOKUP($C1614,'Four Factors - Road'!$B:$O,10,FALSE)/100</f>
        <v>0.247</v>
      </c>
      <c r="L1614" s="31">
        <f>VLOOKUP($C1614,'Four Factors - Road'!$B:$O,11,FALSE)/100</f>
        <v>0.49299999999999999</v>
      </c>
      <c r="M1614" s="31">
        <f>VLOOKUP($C1614,'Four Factors - Road'!$B:$O,12,FALSE)</f>
        <v>0.26700000000000002</v>
      </c>
      <c r="N1614" s="31">
        <f>VLOOKUP($C1614,'Four Factors - Road'!$B:$O,13,FALSE)/100</f>
        <v>0.14599999999999999</v>
      </c>
      <c r="O1614" s="31">
        <f>VLOOKUP($C1614,'Four Factors - Road'!$B:$O,14,FALSE)/100</f>
        <v>0.22800000000000001</v>
      </c>
      <c r="P1614" s="17">
        <f>VLOOKUP($C1614,'Advanced - Road'!B:T,18,FALSE)</f>
        <v>96.24</v>
      </c>
      <c r="Q1614" s="17">
        <f>(P1614+'Advanced - Road'!$S$33)/2</f>
        <v>97.509904671115351</v>
      </c>
      <c r="R1614" s="31">
        <f t="shared" ref="R1614" si="15893">AVERAGE(H1614,L1615)</f>
        <v>0.505</v>
      </c>
      <c r="S1614" s="31">
        <f t="shared" ref="S1614" si="15894">AVERAGE(I1614,M1615)</f>
        <v>0.25750000000000001</v>
      </c>
      <c r="T1614" s="31">
        <f t="shared" ref="T1614" si="15895">AVERAGE(J1614,N1615)</f>
        <v>0.14400000000000002</v>
      </c>
      <c r="U1614" s="31">
        <f t="shared" ref="U1614" si="15896">AVERAGE(K1614,O1615)</f>
        <v>0.23049999999999998</v>
      </c>
      <c r="V1614" s="17">
        <f>Q1614*Q1615/'Advanced - Home'!$S$33</f>
        <v>96.860489234888576</v>
      </c>
      <c r="W1614" s="17">
        <f t="shared" ref="W1614" si="15897">AVERAGE(V1614:V1615)</f>
        <v>96.85847013996127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0.53500000000000003</v>
      </c>
      <c r="I1615" s="31">
        <f>VLOOKUP($C1615,'Four Factors - Home'!$B:$O,8,FALSE)</f>
        <v>0.28199999999999997</v>
      </c>
      <c r="J1615" s="31">
        <f>VLOOKUP($C1615,'Four Factors - Home'!$B:$O,9,FALSE)/100</f>
        <v>0.13900000000000001</v>
      </c>
      <c r="K1615" s="31">
        <f>VLOOKUP($C1615,'Four Factors - Home'!$B:$O,10,FALSE)/100</f>
        <v>0.22500000000000001</v>
      </c>
      <c r="L1615" s="31">
        <f>VLOOKUP($C1615,'Four Factors - Home'!$B:$O,11,FALSE)/100</f>
        <v>0.48899999999999999</v>
      </c>
      <c r="M1615" s="31">
        <f>VLOOKUP($C1615,'Four Factors - Home'!$B:$O,12,FALSE)</f>
        <v>0.253</v>
      </c>
      <c r="N1615" s="31">
        <f>VLOOKUP($C1615,'Four Factors - Home'!$B:$O,13,FALSE)/100</f>
        <v>0.15</v>
      </c>
      <c r="O1615" s="31">
        <f>VLOOKUP($C1615,'Four Factors - Home'!$B:$O,14,FALSE)/100</f>
        <v>0.214</v>
      </c>
      <c r="P1615" s="17">
        <f>VLOOKUP($C1615,'Advanced - Home'!B:T,18,FALSE)</f>
        <v>97.46</v>
      </c>
      <c r="Q1615" s="17">
        <f>(P1615+'Advanced - Home'!$S$33)/2</f>
        <v>98.117845567206857</v>
      </c>
      <c r="R1615" s="31">
        <f t="shared" ref="R1615" si="15905">AVERAGE(H1615,L1614)</f>
        <v>0.51400000000000001</v>
      </c>
      <c r="S1615" s="31">
        <f t="shared" ref="S1615" si="15906">AVERAGE(I1615,M1614)</f>
        <v>0.27449999999999997</v>
      </c>
      <c r="T1615" s="31">
        <f t="shared" ref="T1615" si="15907">AVERAGE(J1615,N1614)</f>
        <v>0.14250000000000002</v>
      </c>
      <c r="U1615" s="31">
        <f t="shared" ref="U1615" si="15908">AVERAGE(K1615,O1614)</f>
        <v>0.22650000000000001</v>
      </c>
      <c r="V1615" s="17">
        <f>Q1615*Q1614/'Advanced - Road'!$S$33</f>
        <v>96.856451045033978</v>
      </c>
      <c r="W1615" s="17">
        <f t="shared" ref="W1615" si="15909">W1614</f>
        <v>96.85847013996127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0.52100000000000002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0.13800000000000001</v>
      </c>
      <c r="K1616" s="32">
        <f>VLOOKUP($C1616,'Four Factors - Road'!$B:$O,10,FALSE)/100</f>
        <v>0.247</v>
      </c>
      <c r="L1616" s="32">
        <f>VLOOKUP($C1616,'Four Factors - Road'!$B:$O,11,FALSE)/100</f>
        <v>0.49299999999999999</v>
      </c>
      <c r="M1616" s="32">
        <f>VLOOKUP($C1616,'Four Factors - Road'!$B:$O,12,FALSE)</f>
        <v>0.26700000000000002</v>
      </c>
      <c r="N1616" s="32">
        <f>VLOOKUP($C1616,'Four Factors - Road'!$B:$O,13,FALSE)/100</f>
        <v>0.14599999999999999</v>
      </c>
      <c r="O1616" s="32">
        <f>VLOOKUP($C1616,'Four Factors - Road'!$B:$O,14,FALSE)/100</f>
        <v>0.22800000000000001</v>
      </c>
      <c r="P1616" s="21">
        <f>VLOOKUP($C1616,'Advanced - Road'!B:T,18,FALSE)</f>
        <v>96.24</v>
      </c>
      <c r="Q1616" s="21">
        <f>(P1616+'Advanced - Road'!$S$33)/2</f>
        <v>97.509904671115351</v>
      </c>
      <c r="R1616" s="32">
        <f t="shared" ref="R1616" si="15913">AVERAGE(H1616,L1617)</f>
        <v>0.51200000000000001</v>
      </c>
      <c r="S1616" s="32">
        <f t="shared" ref="S1616" si="15914">AVERAGE(I1616,M1617)</f>
        <v>0.26550000000000001</v>
      </c>
      <c r="T1616" s="32">
        <f t="shared" ref="T1616" si="15915">AVERAGE(J1616,N1617)</f>
        <v>0.14000000000000001</v>
      </c>
      <c r="U1616" s="32">
        <f t="shared" ref="U1616" si="15916">AVERAGE(K1616,O1617)</f>
        <v>0.24299999999999999</v>
      </c>
      <c r="V1616" s="21">
        <f>Q1616*Q1617/'Advanced - Home'!$S$33</f>
        <v>96.880232939751821</v>
      </c>
      <c r="W1616" s="21">
        <f t="shared" ref="W1616" si="15917">AVERAGE(V1616:V1617)</f>
        <v>96.878213433259248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</v>
      </c>
      <c r="J1617" s="32">
        <f>VLOOKUP($C1617,'Four Factors - Home'!$B:$O,9,FALSE)/100</f>
        <v>0.129</v>
      </c>
      <c r="K1617" s="32">
        <f>VLOOKUP($C1617,'Four Factors - Home'!$B:$O,10,FALSE)/100</f>
        <v>0.26700000000000002</v>
      </c>
      <c r="L1617" s="32">
        <f>VLOOKUP($C1617,'Four Factors - Home'!$B:$O,11,FALSE)/100</f>
        <v>0.503</v>
      </c>
      <c r="M1617" s="32">
        <f>VLOOKUP($C1617,'Four Factors - Home'!$B:$O,12,FALSE)</f>
        <v>0.26900000000000002</v>
      </c>
      <c r="N1617" s="32">
        <f>VLOOKUP($C1617,'Four Factors - Home'!$B:$O,13,FALSE)/100</f>
        <v>0.14199999999999999</v>
      </c>
      <c r="O1617" s="32">
        <f>VLOOKUP($C1617,'Four Factors - Home'!$B:$O,14,FALSE)/100</f>
        <v>0.23899999999999999</v>
      </c>
      <c r="P1617" s="21">
        <f>VLOOKUP($C1617,'Advanced - Home'!B:T,18,FALSE)</f>
        <v>97.5</v>
      </c>
      <c r="Q1617" s="21">
        <f>(P1617+'Advanced - Home'!$S$33)/2</f>
        <v>98.137845567206853</v>
      </c>
      <c r="R1617" s="32">
        <f t="shared" ref="R1617" si="15925">AVERAGE(H1617,L1616)</f>
        <v>0.50950000000000006</v>
      </c>
      <c r="S1617" s="32">
        <f t="shared" ref="S1617" si="15926">AVERAGE(I1617,M1616)</f>
        <v>0.28849999999999998</v>
      </c>
      <c r="T1617" s="32">
        <f t="shared" ref="T1617" si="15927">AVERAGE(J1617,N1616)</f>
        <v>0.13750000000000001</v>
      </c>
      <c r="U1617" s="32">
        <f t="shared" ref="U1617" si="15928">AVERAGE(K1617,O1616)</f>
        <v>0.2475</v>
      </c>
      <c r="V1617" s="21">
        <f>Q1617*Q1616/'Advanced - Road'!$S$33</f>
        <v>96.876193926766675</v>
      </c>
      <c r="W1617" s="21">
        <f t="shared" ref="W1617" si="15929">W1616</f>
        <v>96.878213433259248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0.52100000000000002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0.13800000000000001</v>
      </c>
      <c r="K1618" s="31">
        <f>VLOOKUP($C1618,'Four Factors - Road'!$B:$O,10,FALSE)/100</f>
        <v>0.247</v>
      </c>
      <c r="L1618" s="31">
        <f>VLOOKUP($C1618,'Four Factors - Road'!$B:$O,11,FALSE)/100</f>
        <v>0.49299999999999999</v>
      </c>
      <c r="M1618" s="31">
        <f>VLOOKUP($C1618,'Four Factors - Road'!$B:$O,12,FALSE)</f>
        <v>0.26700000000000002</v>
      </c>
      <c r="N1618" s="31">
        <f>VLOOKUP($C1618,'Four Factors - Road'!$B:$O,13,FALSE)/100</f>
        <v>0.14599999999999999</v>
      </c>
      <c r="O1618" s="31">
        <f>VLOOKUP($C1618,'Four Factors - Road'!$B:$O,14,FALSE)/100</f>
        <v>0.22800000000000001</v>
      </c>
      <c r="P1618" s="17">
        <f>VLOOKUP($C1618,'Advanced - Road'!B:T,18,FALSE)</f>
        <v>96.24</v>
      </c>
      <c r="Q1618" s="17">
        <f>(P1618+'Advanced - Road'!$S$33)/2</f>
        <v>97.509904671115351</v>
      </c>
      <c r="R1618" s="31">
        <f t="shared" ref="R1618" si="15933">AVERAGE(H1618,L1619)</f>
        <v>0.504</v>
      </c>
      <c r="S1618" s="31">
        <f t="shared" ref="S1618" si="15934">AVERAGE(I1618,M1619)</f>
        <v>0.2495</v>
      </c>
      <c r="T1618" s="31">
        <f t="shared" ref="T1618" si="15935">AVERAGE(J1618,N1619)</f>
        <v>0.13600000000000001</v>
      </c>
      <c r="U1618" s="31">
        <f t="shared" ref="U1618" si="15936">AVERAGE(K1618,O1619)</f>
        <v>0.22650000000000001</v>
      </c>
      <c r="V1618" s="17">
        <f>Q1618*Q1619/'Advanced - Home'!$S$33</f>
        <v>95.024324682605467</v>
      </c>
      <c r="W1618" s="17">
        <f t="shared" ref="W1618" si="15937">AVERAGE(V1618:V1619)</f>
        <v>95.022343863249176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1</v>
      </c>
      <c r="AA1618" s="19">
        <f t="shared" ref="AA1618" si="15939">Y1618+Y1619</f>
        <v>205</v>
      </c>
      <c r="AB1618" s="4">
        <f t="shared" ref="AB1618" si="15940">D1618-Z1618</f>
        <v>-1</v>
      </c>
      <c r="AC1618" s="4">
        <f t="shared" ref="AC1618" si="15941">AA1618-E1618</f>
        <v>205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0.52600000000000002</v>
      </c>
      <c r="I1619" s="31">
        <f>VLOOKUP($C1619,'Four Factors - Home'!$B:$O,8,FALSE)</f>
        <v>0.307</v>
      </c>
      <c r="J1619" s="31">
        <f>VLOOKUP($C1619,'Four Factors - Home'!$B:$O,9,FALSE)/100</f>
        <v>0.14499999999999999</v>
      </c>
      <c r="K1619" s="31">
        <f>VLOOKUP($C1619,'Four Factors - Home'!$B:$O,10,FALSE)/100</f>
        <v>0.217</v>
      </c>
      <c r="L1619" s="31">
        <f>VLOOKUP($C1619,'Four Factors - Home'!$B:$O,11,FALSE)/100</f>
        <v>0.48700000000000004</v>
      </c>
      <c r="M1619" s="31">
        <f>VLOOKUP($C1619,'Four Factors - Home'!$B:$O,12,FALSE)</f>
        <v>0.23699999999999999</v>
      </c>
      <c r="N1619" s="31">
        <f>VLOOKUP($C1619,'Four Factors - Home'!$B:$O,13,FALSE)/100</f>
        <v>0.13400000000000001</v>
      </c>
      <c r="O1619" s="31">
        <f>VLOOKUP($C1619,'Four Factors - Home'!$B:$O,14,FALSE)/100</f>
        <v>0.20600000000000002</v>
      </c>
      <c r="P1619" s="17">
        <f>VLOOKUP($C1619,'Advanced - Home'!B:T,18,FALSE)</f>
        <v>93.74</v>
      </c>
      <c r="Q1619" s="17">
        <f>(P1619+'Advanced - Home'!$S$33)/2</f>
        <v>96.257845567206857</v>
      </c>
      <c r="R1619" s="31">
        <f t="shared" ref="R1619" si="15945">AVERAGE(H1619,L1618)</f>
        <v>0.50950000000000006</v>
      </c>
      <c r="S1619" s="31">
        <f t="shared" ref="S1619" si="15946">AVERAGE(I1619,M1618)</f>
        <v>0.28700000000000003</v>
      </c>
      <c r="T1619" s="31">
        <f t="shared" ref="T1619" si="15947">AVERAGE(J1619,N1618)</f>
        <v>0.14549999999999999</v>
      </c>
      <c r="U1619" s="31">
        <f t="shared" ref="U1619" si="15948">AVERAGE(K1619,O1618)</f>
        <v>0.2225</v>
      </c>
      <c r="V1619" s="17">
        <f>Q1619*Q1618/'Advanced - Road'!$S$33</f>
        <v>95.020363043892885</v>
      </c>
      <c r="W1619" s="17">
        <f t="shared" ref="W1619" si="15949">W1618</f>
        <v>95.022343863249176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103</v>
      </c>
      <c r="Z1619" s="19">
        <f t="shared" ref="Z1619" si="15950">-Z1618</f>
        <v>-1</v>
      </c>
      <c r="AA1619" s="19">
        <f t="shared" ref="AA1619" si="15951">AA1618</f>
        <v>205</v>
      </c>
      <c r="AB1619" s="4"/>
      <c r="AC1619" s="4"/>
      <c r="AD1619" s="4">
        <f t="shared" si="15421"/>
        <v>103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0.52100000000000002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0.13800000000000001</v>
      </c>
      <c r="K1620" s="32">
        <f>VLOOKUP($C1620,'Four Factors - Road'!$B:$O,10,FALSE)/100</f>
        <v>0.247</v>
      </c>
      <c r="L1620" s="32">
        <f>VLOOKUP($C1620,'Four Factors - Road'!$B:$O,11,FALSE)/100</f>
        <v>0.49299999999999999</v>
      </c>
      <c r="M1620" s="32">
        <f>VLOOKUP($C1620,'Four Factors - Road'!$B:$O,12,FALSE)</f>
        <v>0.26700000000000002</v>
      </c>
      <c r="N1620" s="32">
        <f>VLOOKUP($C1620,'Four Factors - Road'!$B:$O,13,FALSE)/100</f>
        <v>0.14599999999999999</v>
      </c>
      <c r="O1620" s="32">
        <f>VLOOKUP($C1620,'Four Factors - Road'!$B:$O,14,FALSE)/100</f>
        <v>0.22800000000000001</v>
      </c>
      <c r="P1620" s="21">
        <f>VLOOKUP($C1620,'Advanced - Road'!B:T,18,FALSE)</f>
        <v>96.24</v>
      </c>
      <c r="Q1620" s="21">
        <f>(P1620+'Advanced - Road'!$S$33)/2</f>
        <v>97.509904671115351</v>
      </c>
      <c r="R1620" s="32">
        <f t="shared" ref="R1620" si="15953">AVERAGE(H1620,L1621)</f>
        <v>0.52</v>
      </c>
      <c r="S1620" s="32">
        <f t="shared" ref="S1620" si="15954">AVERAGE(I1620,M1621)</f>
        <v>0.27600000000000002</v>
      </c>
      <c r="T1620" s="32">
        <f t="shared" ref="T1620" si="15955">AVERAGE(J1620,N1621)</f>
        <v>0.15000000000000002</v>
      </c>
      <c r="U1620" s="32">
        <f t="shared" ref="U1620" si="15956">AVERAGE(K1620,O1621)</f>
        <v>0.251</v>
      </c>
      <c r="V1620" s="21">
        <f>Q1620*Q1621/'Advanced - Home'!$S$33</f>
        <v>97.763763732382685</v>
      </c>
      <c r="W1620" s="21">
        <f t="shared" ref="W1620" si="15957">AVERAGE(V1620:V1621)</f>
        <v>97.76172580834384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107</v>
      </c>
      <c r="Z1620" s="23">
        <f t="shared" ref="Z1620" si="15958">Y1621-Y1620</f>
        <v>-1</v>
      </c>
      <c r="AA1620" s="23">
        <f t="shared" ref="AA1620" si="15959">Y1620+Y1621</f>
        <v>213</v>
      </c>
      <c r="AB1620" s="22">
        <f t="shared" ref="AB1620" si="15960">D1620-Z1620</f>
        <v>1</v>
      </c>
      <c r="AC1620" s="22">
        <f t="shared" ref="AC1620" si="15961">AA1620-E1620</f>
        <v>213</v>
      </c>
      <c r="AD1620" s="22">
        <f t="shared" si="15421"/>
        <v>107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0.25900000000000001</v>
      </c>
      <c r="J1621" s="32">
        <f>VLOOKUP($C1621,'Four Factors - Home'!$B:$O,9,FALSE)/100</f>
        <v>0.14699999999999999</v>
      </c>
      <c r="K1621" s="32">
        <f>VLOOKUP($C1621,'Four Factors - Home'!$B:$O,10,FALSE)/100</f>
        <v>0.25</v>
      </c>
      <c r="L1621" s="32">
        <f>VLOOKUP($C1621,'Four Factors - Home'!$B:$O,11,FALSE)/100</f>
        <v>0.51900000000000002</v>
      </c>
      <c r="M1621" s="32">
        <f>VLOOKUP($C1621,'Four Factors - Home'!$B:$O,12,FALSE)</f>
        <v>0.28999999999999998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0.255</v>
      </c>
      <c r="P1621" s="21">
        <f>VLOOKUP($C1621,'Advanced - Home'!B:T,18,FALSE)</f>
        <v>99.29</v>
      </c>
      <c r="Q1621" s="21">
        <f>(P1621+'Advanced - Home'!$S$33)/2</f>
        <v>99.032845567206863</v>
      </c>
      <c r="R1621" s="32">
        <f t="shared" ref="R1621" si="15965">AVERAGE(H1621,L1620)</f>
        <v>0.51649999999999996</v>
      </c>
      <c r="S1621" s="32">
        <f t="shared" ref="S1621" si="15966">AVERAGE(I1621,M1620)</f>
        <v>0.26300000000000001</v>
      </c>
      <c r="T1621" s="32">
        <f t="shared" ref="T1621" si="15967">AVERAGE(J1621,N1620)</f>
        <v>0.14649999999999999</v>
      </c>
      <c r="U1621" s="32">
        <f t="shared" ref="U1621" si="15968">AVERAGE(K1621,O1620)</f>
        <v>0.23899999999999999</v>
      </c>
      <c r="V1621" s="21">
        <f>Q1621*Q1620/'Advanced - Road'!$S$33</f>
        <v>97.759687884305009</v>
      </c>
      <c r="W1621" s="21">
        <f t="shared" ref="W1621" si="15969">W1620</f>
        <v>97.76172580834384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1</v>
      </c>
      <c r="AA1621" s="23">
        <f t="shared" ref="AA1621" si="15971">AA1620</f>
        <v>213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0.501</v>
      </c>
      <c r="I1622" s="31">
        <f>VLOOKUP($C1622,'Four Factors - Road'!$B:$O,8,FALSE)</f>
        <v>0.28100000000000003</v>
      </c>
      <c r="J1622" s="31">
        <f>VLOOKUP($C1622,'Four Factors - Road'!$B:$O,9,FALSE)/100</f>
        <v>0.126</v>
      </c>
      <c r="K1622" s="31">
        <f>VLOOKUP($C1622,'Four Factors - Road'!$B:$O,10,FALSE)/100</f>
        <v>0.22600000000000001</v>
      </c>
      <c r="L1622" s="31">
        <f>VLOOKUP($C1622,'Four Factors - Road'!$B:$O,11,FALSE)/100</f>
        <v>0.51700000000000002</v>
      </c>
      <c r="M1622" s="31">
        <f>VLOOKUP($C1622,'Four Factors - Road'!$B:$O,12,FALSE)</f>
        <v>0.311</v>
      </c>
      <c r="N1622" s="31">
        <f>VLOOKUP($C1622,'Four Factors - Road'!$B:$O,13,FALSE)/100</f>
        <v>0.158</v>
      </c>
      <c r="O1622" s="31">
        <f>VLOOKUP($C1622,'Four Factors - Road'!$B:$O,14,FALSE)/100</f>
        <v>0.23399999999999999</v>
      </c>
      <c r="P1622" s="17">
        <f>VLOOKUP($C1622,'Advanced - Road'!B:T,18,FALSE)</f>
        <v>97</v>
      </c>
      <c r="Q1622" s="17">
        <f>(P1622+'Advanced - Road'!$S$33)/2</f>
        <v>97.889904671115346</v>
      </c>
      <c r="R1622" s="31">
        <f t="shared" ref="R1622" si="15973">AVERAGE(H1622,L1623)</f>
        <v>0.51200000000000001</v>
      </c>
      <c r="S1622" s="31">
        <f t="shared" ref="S1622" si="15974">AVERAGE(I1622,M1623)</f>
        <v>0.252</v>
      </c>
      <c r="T1622" s="31">
        <f t="shared" ref="T1622" si="15975">AVERAGE(J1622,N1623)</f>
        <v>0.14300000000000002</v>
      </c>
      <c r="U1622" s="31">
        <f t="shared" ref="U1622" si="15976">AVERAGE(K1622,O1623)</f>
        <v>0.23699999999999999</v>
      </c>
      <c r="V1622" s="17">
        <f>Q1622*Q1623/'Advanced - Home'!$S$33</f>
        <v>98.115022060995045</v>
      </c>
      <c r="W1622" s="17">
        <f t="shared" ref="W1622" si="15977">AVERAGE(V1622:V1623)</f>
        <v>98.112976814838447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0.51200000000000001</v>
      </c>
      <c r="I1623" s="31">
        <f>VLOOKUP($C1623,'Four Factors - Home'!$B:$O,8,FALSE)</f>
        <v>0.30199999999999999</v>
      </c>
      <c r="J1623" s="31">
        <f>VLOOKUP($C1623,'Four Factors - Home'!$B:$O,9,FALSE)/100</f>
        <v>0.152</v>
      </c>
      <c r="K1623" s="31">
        <f>VLOOKUP($C1623,'Four Factors - Home'!$B:$O,10,FALSE)/100</f>
        <v>0.247</v>
      </c>
      <c r="L1623" s="31">
        <f>VLOOKUP($C1623,'Four Factors - Home'!$B:$O,11,FALSE)/100</f>
        <v>0.52300000000000002</v>
      </c>
      <c r="M1623" s="31">
        <f>VLOOKUP($C1623,'Four Factors - Home'!$B:$O,12,FALSE)</f>
        <v>0.223</v>
      </c>
      <c r="N1623" s="31">
        <f>VLOOKUP($C1623,'Four Factors - Home'!$B:$O,13,FALSE)/100</f>
        <v>0.16</v>
      </c>
      <c r="O1623" s="31">
        <f>VLOOKUP($C1623,'Four Factors - Home'!$B:$O,14,FALSE)/100</f>
        <v>0.248</v>
      </c>
      <c r="P1623" s="17">
        <f>VLOOKUP($C1623,'Advanced - Home'!B:T,18,FALSE)</f>
        <v>99.23</v>
      </c>
      <c r="Q1623" s="17">
        <f>(P1623+'Advanced - Home'!$S$33)/2</f>
        <v>99.002845567206862</v>
      </c>
      <c r="R1623" s="31">
        <f t="shared" ref="R1623" si="15985">AVERAGE(H1623,L1622)</f>
        <v>0.51449999999999996</v>
      </c>
      <c r="S1623" s="31">
        <f t="shared" ref="S1623" si="15986">AVERAGE(I1623,M1622)</f>
        <v>0.30649999999999999</v>
      </c>
      <c r="T1623" s="31">
        <f t="shared" ref="T1623" si="15987">AVERAGE(J1623,N1622)</f>
        <v>0.155</v>
      </c>
      <c r="U1623" s="31">
        <f t="shared" ref="U1623" si="15988">AVERAGE(K1623,O1622)</f>
        <v>0.24049999999999999</v>
      </c>
      <c r="V1623" s="17">
        <f>Q1623*Q1622/'Advanced - Road'!$S$33</f>
        <v>98.110931568681835</v>
      </c>
      <c r="W1623" s="17">
        <f t="shared" ref="W1623" si="15989">W1622</f>
        <v>98.112976814838447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0.501</v>
      </c>
      <c r="I1624" s="32">
        <f>VLOOKUP($C1624,'Four Factors - Road'!$B:$O,8,FALSE)</f>
        <v>0.28100000000000003</v>
      </c>
      <c r="J1624" s="32">
        <f>VLOOKUP($C1624,'Four Factors - Road'!$B:$O,9,FALSE)/100</f>
        <v>0.126</v>
      </c>
      <c r="K1624" s="32">
        <f>VLOOKUP($C1624,'Four Factors - Road'!$B:$O,10,FALSE)/100</f>
        <v>0.22600000000000001</v>
      </c>
      <c r="L1624" s="32">
        <f>VLOOKUP($C1624,'Four Factors - Road'!$B:$O,11,FALSE)/100</f>
        <v>0.51700000000000002</v>
      </c>
      <c r="M1624" s="32">
        <f>VLOOKUP($C1624,'Four Factors - Road'!$B:$O,12,FALSE)</f>
        <v>0.311</v>
      </c>
      <c r="N1624" s="32">
        <f>VLOOKUP($C1624,'Four Factors - Road'!$B:$O,13,FALSE)/100</f>
        <v>0.158</v>
      </c>
      <c r="O1624" s="32">
        <f>VLOOKUP($C1624,'Four Factors - Road'!$B:$O,14,FALSE)/100</f>
        <v>0.23399999999999999</v>
      </c>
      <c r="P1624" s="21">
        <f>VLOOKUP($C1624,'Advanced - Road'!B:T,18,FALSE)</f>
        <v>97</v>
      </c>
      <c r="Q1624" s="21">
        <f>(P1624+'Advanced - Road'!$S$33)/2</f>
        <v>97.889904671115346</v>
      </c>
      <c r="R1624" s="32">
        <f t="shared" ref="R1624" si="15993">AVERAGE(H1624,L1625)</f>
        <v>0.50449999999999995</v>
      </c>
      <c r="S1624" s="32">
        <f t="shared" ref="S1624" si="15994">AVERAGE(I1624,M1625)</f>
        <v>0.27900000000000003</v>
      </c>
      <c r="T1624" s="32">
        <f t="shared" ref="T1624" si="15995">AVERAGE(J1624,N1625)</f>
        <v>0.1265</v>
      </c>
      <c r="U1624" s="32">
        <f t="shared" ref="U1624" si="15996">AVERAGE(K1624,O1625)</f>
        <v>0.23449999999999999</v>
      </c>
      <c r="V1624" s="21">
        <f>Q1624*Q1625/'Advanced - Home'!$S$33</f>
        <v>99.918700926263526</v>
      </c>
      <c r="W1624" s="21">
        <f t="shared" ref="W1624" si="15997">AVERAGE(V1624:V1625)</f>
        <v>99.916618081712812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0.499</v>
      </c>
      <c r="I1625" s="32">
        <f>VLOOKUP($C1625,'Four Factors - Home'!$B:$O,8,FALSE)</f>
        <v>0.28399999999999997</v>
      </c>
      <c r="J1625" s="32">
        <f>VLOOKUP($C1625,'Four Factors - Home'!$B:$O,9,FALSE)/100</f>
        <v>0.16600000000000001</v>
      </c>
      <c r="K1625" s="32">
        <f>VLOOKUP($C1625,'Four Factors - Home'!$B:$O,10,FALSE)/100</f>
        <v>0.20399999999999999</v>
      </c>
      <c r="L1625" s="32">
        <f>VLOOKUP($C1625,'Four Factors - Home'!$B:$O,11,FALSE)/100</f>
        <v>0.50800000000000001</v>
      </c>
      <c r="M1625" s="32">
        <f>VLOOKUP($C1625,'Four Factors - Home'!$B:$O,12,FALSE)</f>
        <v>0.27700000000000002</v>
      </c>
      <c r="N1625" s="32">
        <f>VLOOKUP($C1625,'Four Factors - Home'!$B:$O,13,FALSE)/100</f>
        <v>0.127</v>
      </c>
      <c r="O1625" s="32">
        <f>VLOOKUP($C1625,'Four Factors - Home'!$B:$O,14,FALSE)/100</f>
        <v>0.24299999999999999</v>
      </c>
      <c r="P1625" s="21">
        <f>VLOOKUP($C1625,'Advanced - Home'!B:T,18,FALSE)</f>
        <v>102.87</v>
      </c>
      <c r="Q1625" s="21">
        <f>(P1625+'Advanced - Home'!$S$33)/2</f>
        <v>100.82284556720685</v>
      </c>
      <c r="R1625" s="32">
        <f t="shared" ref="R1625" si="16005">AVERAGE(H1625,L1624)</f>
        <v>0.50800000000000001</v>
      </c>
      <c r="S1625" s="32">
        <f t="shared" ref="S1625" si="16006">AVERAGE(I1625,M1624)</f>
        <v>0.29749999999999999</v>
      </c>
      <c r="T1625" s="32">
        <f t="shared" ref="T1625" si="16007">AVERAGE(J1625,N1624)</f>
        <v>0.16200000000000001</v>
      </c>
      <c r="U1625" s="32">
        <f t="shared" ref="U1625" si="16008">AVERAGE(K1625,O1624)</f>
        <v>0.21899999999999997</v>
      </c>
      <c r="V1625" s="21">
        <f>Q1625*Q1624/'Advanced - Road'!$S$33</f>
        <v>99.914535237162099</v>
      </c>
      <c r="W1625" s="21">
        <f t="shared" ref="W1625" si="16009">W1624</f>
        <v>99.916618081712812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0.501</v>
      </c>
      <c r="I1626" s="31">
        <f>VLOOKUP($C1626,'Four Factors - Road'!$B:$O,8,FALSE)</f>
        <v>0.28100000000000003</v>
      </c>
      <c r="J1626" s="31">
        <f>VLOOKUP($C1626,'Four Factors - Road'!$B:$O,9,FALSE)/100</f>
        <v>0.126</v>
      </c>
      <c r="K1626" s="31">
        <f>VLOOKUP($C1626,'Four Factors - Road'!$B:$O,10,FALSE)/100</f>
        <v>0.22600000000000001</v>
      </c>
      <c r="L1626" s="31">
        <f>VLOOKUP($C1626,'Four Factors - Road'!$B:$O,11,FALSE)/100</f>
        <v>0.51700000000000002</v>
      </c>
      <c r="M1626" s="31">
        <f>VLOOKUP($C1626,'Four Factors - Road'!$B:$O,12,FALSE)</f>
        <v>0.311</v>
      </c>
      <c r="N1626" s="31">
        <f>VLOOKUP($C1626,'Four Factors - Road'!$B:$O,13,FALSE)/100</f>
        <v>0.158</v>
      </c>
      <c r="O1626" s="31">
        <f>VLOOKUP($C1626,'Four Factors - Road'!$B:$O,14,FALSE)/100</f>
        <v>0.23399999999999999</v>
      </c>
      <c r="P1626" s="17">
        <f>VLOOKUP($C1626,'Advanced - Road'!B:T,18,FALSE)</f>
        <v>97</v>
      </c>
      <c r="Q1626" s="17">
        <f>(P1626+'Advanced - Road'!$S$33)/2</f>
        <v>97.889904671115346</v>
      </c>
      <c r="R1626" s="31">
        <f t="shared" ref="R1626" si="16013">AVERAGE(H1626,L1627)</f>
        <v>0.5</v>
      </c>
      <c r="S1626" s="31">
        <f t="shared" ref="S1626" si="16014">AVERAGE(I1626,M1627)</f>
        <v>0.26900000000000002</v>
      </c>
      <c r="T1626" s="31">
        <f t="shared" ref="T1626" si="16015">AVERAGE(J1626,N1627)</f>
        <v>0.13150000000000001</v>
      </c>
      <c r="U1626" s="31">
        <f t="shared" ref="U1626" si="16016">AVERAGE(K1626,O1627)</f>
        <v>0.23949999999999999</v>
      </c>
      <c r="V1626" s="17">
        <f>Q1626*Q1627/'Advanced - Home'!$S$33</f>
        <v>98.333049176576949</v>
      </c>
      <c r="W1626" s="17">
        <f t="shared" ref="W1626" si="16017">AVERAGE(V1626:V1627)</f>
        <v>98.330999385559522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107</v>
      </c>
      <c r="Z1626" s="19">
        <f t="shared" ref="Z1626" si="16018">Y1627-Y1626</f>
        <v>1</v>
      </c>
      <c r="AA1626" s="19">
        <f t="shared" ref="AA1626" si="16019">Y1626+Y1627</f>
        <v>215</v>
      </c>
      <c r="AB1626" s="4">
        <f t="shared" ref="AB1626" si="16020">D1626-Z1626</f>
        <v>-1</v>
      </c>
      <c r="AC1626" s="4">
        <f t="shared" ref="AC1626" si="16021">AA1626-E1626</f>
        <v>215</v>
      </c>
      <c r="AD1626" s="4">
        <f t="shared" si="15421"/>
        <v>107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0.53100000000000003</v>
      </c>
      <c r="I1627" s="31">
        <f>VLOOKUP($C1627,'Four Factors - Home'!$B:$O,8,FALSE)</f>
        <v>0.26100000000000001</v>
      </c>
      <c r="J1627" s="31">
        <f>VLOOKUP($C1627,'Four Factors - Home'!$B:$O,9,FALSE)/100</f>
        <v>0.14000000000000001</v>
      </c>
      <c r="K1627" s="31">
        <f>VLOOKUP($C1627,'Four Factors - Home'!$B:$O,10,FALSE)/100</f>
        <v>0.22899999999999998</v>
      </c>
      <c r="L1627" s="31">
        <f>VLOOKUP($C1627,'Four Factors - Home'!$B:$O,11,FALSE)/100</f>
        <v>0.499</v>
      </c>
      <c r="M1627" s="31">
        <f>VLOOKUP($C1627,'Four Factors - Home'!$B:$O,12,FALSE)</f>
        <v>0.25700000000000001</v>
      </c>
      <c r="N1627" s="31">
        <f>VLOOKUP($C1627,'Four Factors - Home'!$B:$O,13,FALSE)/100</f>
        <v>0.13699999999999998</v>
      </c>
      <c r="O1627" s="31">
        <f>VLOOKUP($C1627,'Four Factors - Home'!$B:$O,14,FALSE)/100</f>
        <v>0.253</v>
      </c>
      <c r="P1627" s="17">
        <f>VLOOKUP($C1627,'Advanced - Home'!B:T,18,FALSE)</f>
        <v>99.67</v>
      </c>
      <c r="Q1627" s="17">
        <f>(P1627+'Advanced - Home'!$S$33)/2</f>
        <v>99.222845567206861</v>
      </c>
      <c r="R1627" s="31">
        <f t="shared" ref="R1627" si="16025">AVERAGE(H1627,L1626)</f>
        <v>0.52400000000000002</v>
      </c>
      <c r="S1627" s="31">
        <f t="shared" ref="S1627" si="16026">AVERAGE(I1627,M1626)</f>
        <v>0.28600000000000003</v>
      </c>
      <c r="T1627" s="31">
        <f t="shared" ref="T1627" si="16027">AVERAGE(J1627,N1626)</f>
        <v>0.14900000000000002</v>
      </c>
      <c r="U1627" s="31">
        <f t="shared" ref="U1627" si="16028">AVERAGE(K1627,O1626)</f>
        <v>0.23149999999999998</v>
      </c>
      <c r="V1627" s="17">
        <f>Q1627*Q1626/'Advanced - Road'!$S$33</f>
        <v>98.328949594542081</v>
      </c>
      <c r="W1627" s="17">
        <f t="shared" ref="W1627" si="16029">W1626</f>
        <v>98.330999385559522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-1</v>
      </c>
      <c r="AA1627" s="19">
        <f t="shared" ref="AA1627" si="16031">AA1626</f>
        <v>215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0.501</v>
      </c>
      <c r="I1628" s="32">
        <f>VLOOKUP($C1628,'Four Factors - Road'!$B:$O,8,FALSE)</f>
        <v>0.28100000000000003</v>
      </c>
      <c r="J1628" s="32">
        <f>VLOOKUP($C1628,'Four Factors - Road'!$B:$O,9,FALSE)/100</f>
        <v>0.126</v>
      </c>
      <c r="K1628" s="32">
        <f>VLOOKUP($C1628,'Four Factors - Road'!$B:$O,10,FALSE)/100</f>
        <v>0.22600000000000001</v>
      </c>
      <c r="L1628" s="32">
        <f>VLOOKUP($C1628,'Four Factors - Road'!$B:$O,11,FALSE)/100</f>
        <v>0.51700000000000002</v>
      </c>
      <c r="M1628" s="32">
        <f>VLOOKUP($C1628,'Four Factors - Road'!$B:$O,12,FALSE)</f>
        <v>0.311</v>
      </c>
      <c r="N1628" s="32">
        <f>VLOOKUP($C1628,'Four Factors - Road'!$B:$O,13,FALSE)/100</f>
        <v>0.158</v>
      </c>
      <c r="O1628" s="32">
        <f>VLOOKUP($C1628,'Four Factors - Road'!$B:$O,14,FALSE)/100</f>
        <v>0.23399999999999999</v>
      </c>
      <c r="P1628" s="21">
        <f>VLOOKUP($C1628,'Advanced - Road'!B:T,18,FALSE)</f>
        <v>97</v>
      </c>
      <c r="Q1628" s="21">
        <f>(P1628+'Advanced - Road'!$S$33)/2</f>
        <v>97.889904671115346</v>
      </c>
      <c r="R1628" s="32">
        <f t="shared" ref="R1628" si="16033">AVERAGE(H1628,L1629)</f>
        <v>0.50249999999999995</v>
      </c>
      <c r="S1628" s="32">
        <f t="shared" ref="S1628" si="16034">AVERAGE(I1628,M1629)</f>
        <v>0.23950000000000002</v>
      </c>
      <c r="T1628" s="32">
        <f t="shared" ref="T1628" si="16035">AVERAGE(J1628,N1629)</f>
        <v>0.1285</v>
      </c>
      <c r="U1628" s="32">
        <f t="shared" ref="U1628" si="16036">AVERAGE(K1628,O1629)</f>
        <v>0.21200000000000002</v>
      </c>
      <c r="V1628" s="21">
        <f>Q1628*Q1629/'Advanced - Home'!$S$33</f>
        <v>97.649236859524621</v>
      </c>
      <c r="W1628" s="21">
        <f t="shared" ref="W1628" si="16037">AVERAGE(V1628:V1629)</f>
        <v>97.647201322843415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104</v>
      </c>
      <c r="Z1628" s="23">
        <f t="shared" ref="Z1628" si="16038">Y1629-Y1628</f>
        <v>3</v>
      </c>
      <c r="AA1628" s="23">
        <f t="shared" ref="AA1628" si="16039">Y1628+Y1629</f>
        <v>211</v>
      </c>
      <c r="AB1628" s="22">
        <f t="shared" ref="AB1628" si="16040">D1628-Z1628</f>
        <v>-3</v>
      </c>
      <c r="AC1628" s="22">
        <f t="shared" ref="AC1628" si="16041">AA1628-E1628</f>
        <v>211</v>
      </c>
      <c r="AD1628" s="22">
        <f t="shared" si="15421"/>
        <v>104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0.504</v>
      </c>
      <c r="I1629" s="32">
        <f>VLOOKUP($C1629,'Four Factors - Home'!$B:$O,8,FALSE)</f>
        <v>0.29599999999999999</v>
      </c>
      <c r="J1629" s="32">
        <f>VLOOKUP($C1629,'Four Factors - Home'!$B:$O,9,FALSE)/100</f>
        <v>0.114</v>
      </c>
      <c r="K1629" s="32">
        <f>VLOOKUP($C1629,'Four Factors - Home'!$B:$O,10,FALSE)/100</f>
        <v>0.20499999999999999</v>
      </c>
      <c r="L1629" s="32">
        <f>VLOOKUP($C1629,'Four Factors - Home'!$B:$O,11,FALSE)/100</f>
        <v>0.504</v>
      </c>
      <c r="M1629" s="32">
        <f>VLOOKUP($C1629,'Four Factors - Home'!$B:$O,12,FALSE)</f>
        <v>0.19800000000000001</v>
      </c>
      <c r="N1629" s="32">
        <f>VLOOKUP($C1629,'Four Factors - Home'!$B:$O,13,FALSE)/100</f>
        <v>0.13100000000000001</v>
      </c>
      <c r="O1629" s="32">
        <f>VLOOKUP($C1629,'Four Factors - Home'!$B:$O,14,FALSE)/100</f>
        <v>0.19800000000000001</v>
      </c>
      <c r="P1629" s="21">
        <f>VLOOKUP($C1629,'Advanced - Home'!B:T,18,FALSE)</f>
        <v>98.29</v>
      </c>
      <c r="Q1629" s="21">
        <f>(P1629+'Advanced - Home'!$S$33)/2</f>
        <v>98.532845567206863</v>
      </c>
      <c r="R1629" s="32">
        <f t="shared" ref="R1629" si="16045">AVERAGE(H1629,L1628)</f>
        <v>0.51049999999999995</v>
      </c>
      <c r="S1629" s="32">
        <f t="shared" ref="S1629" si="16046">AVERAGE(I1629,M1628)</f>
        <v>0.30349999999999999</v>
      </c>
      <c r="T1629" s="32">
        <f t="shared" ref="T1629" si="16047">AVERAGE(J1629,N1628)</f>
        <v>0.13600000000000001</v>
      </c>
      <c r="U1629" s="32">
        <f t="shared" ref="U1629" si="16048">AVERAGE(K1629,O1628)</f>
        <v>0.21949999999999997</v>
      </c>
      <c r="V1629" s="21">
        <f>Q1629*Q1628/'Advanced - Road'!$S$33</f>
        <v>97.645165786162195</v>
      </c>
      <c r="W1629" s="21">
        <f t="shared" ref="W1629" si="16049">W1628</f>
        <v>97.647201322843415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-3</v>
      </c>
      <c r="AA1629" s="23">
        <f t="shared" ref="AA1629" si="16051">AA1628</f>
        <v>211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0.501</v>
      </c>
      <c r="I1630" s="31">
        <f>VLOOKUP($C1630,'Four Factors - Road'!$B:$O,8,FALSE)</f>
        <v>0.28100000000000003</v>
      </c>
      <c r="J1630" s="31">
        <f>VLOOKUP($C1630,'Four Factors - Road'!$B:$O,9,FALSE)/100</f>
        <v>0.126</v>
      </c>
      <c r="K1630" s="31">
        <f>VLOOKUP($C1630,'Four Factors - Road'!$B:$O,10,FALSE)/100</f>
        <v>0.22600000000000001</v>
      </c>
      <c r="L1630" s="31">
        <f>VLOOKUP($C1630,'Four Factors - Road'!$B:$O,11,FALSE)/100</f>
        <v>0.51700000000000002</v>
      </c>
      <c r="M1630" s="31">
        <f>VLOOKUP($C1630,'Four Factors - Road'!$B:$O,12,FALSE)</f>
        <v>0.311</v>
      </c>
      <c r="N1630" s="31">
        <f>VLOOKUP($C1630,'Four Factors - Road'!$B:$O,13,FALSE)/100</f>
        <v>0.158</v>
      </c>
      <c r="O1630" s="31">
        <f>VLOOKUP($C1630,'Four Factors - Road'!$B:$O,14,FALSE)/100</f>
        <v>0.23399999999999999</v>
      </c>
      <c r="P1630" s="17">
        <f>VLOOKUP($C1630,'Advanced - Road'!B:T,18,FALSE)</f>
        <v>97</v>
      </c>
      <c r="Q1630" s="17">
        <f>(P1630+'Advanced - Road'!$S$33)/2</f>
        <v>97.889904671115346</v>
      </c>
      <c r="R1630" s="31">
        <f t="shared" ref="R1630" si="16053">AVERAGE(H1630,L1631)</f>
        <v>0.50750000000000006</v>
      </c>
      <c r="S1630" s="31">
        <f t="shared" ref="S1630" si="16054">AVERAGE(I1630,M1631)</f>
        <v>0.254</v>
      </c>
      <c r="T1630" s="31">
        <f t="shared" ref="T1630" si="16055">AVERAGE(J1630,N1631)</f>
        <v>0.13200000000000001</v>
      </c>
      <c r="U1630" s="31">
        <f t="shared" ref="U1630" si="16056">AVERAGE(K1630,O1631)</f>
        <v>0.21850000000000003</v>
      </c>
      <c r="V1630" s="17">
        <f>Q1630*Q1631/'Advanced - Home'!$S$33</f>
        <v>97.242913598667428</v>
      </c>
      <c r="W1630" s="17">
        <f t="shared" ref="W1630" si="16057">AVERAGE(V1630:V1631)</f>
        <v>97.240886531954118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105</v>
      </c>
      <c r="Z1630" s="19">
        <f t="shared" ref="Z1630" si="16059">Y1631-Y1630</f>
        <v>0</v>
      </c>
      <c r="AA1630" s="19">
        <f t="shared" ref="AA1630" si="16060">Y1630+Y1631</f>
        <v>210</v>
      </c>
      <c r="AB1630" s="4">
        <f t="shared" ref="AB1630" si="16061">D1630-Z1630</f>
        <v>0</v>
      </c>
      <c r="AC1630" s="4">
        <f t="shared" ref="AC1630" si="16062">AA1630-E1630</f>
        <v>210</v>
      </c>
      <c r="AD1630" s="4">
        <f t="shared" ref="AD1630:AD1693" si="16063">Y1630-X1630</f>
        <v>105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</v>
      </c>
      <c r="I1631" s="31">
        <f>VLOOKUP($C1631,'Four Factors - Home'!$B:$O,8,FALSE)</f>
        <v>0.27500000000000002</v>
      </c>
      <c r="J1631" s="31">
        <f>VLOOKUP($C1631,'Four Factors - Home'!$B:$O,9,FALSE)/100</f>
        <v>0.13100000000000001</v>
      </c>
      <c r="K1631" s="31">
        <f>VLOOKUP($C1631,'Four Factors - Home'!$B:$O,10,FALSE)/100</f>
        <v>0.28999999999999998</v>
      </c>
      <c r="L1631" s="31">
        <f>VLOOKUP($C1631,'Four Factors - Home'!$B:$O,11,FALSE)/100</f>
        <v>0.51400000000000001</v>
      </c>
      <c r="M1631" s="31">
        <f>VLOOKUP($C1631,'Four Factors - Home'!$B:$O,12,FALSE)</f>
        <v>0.22700000000000001</v>
      </c>
      <c r="N1631" s="31">
        <f>VLOOKUP($C1631,'Four Factors - Home'!$B:$O,13,FALSE)/100</f>
        <v>0.13800000000000001</v>
      </c>
      <c r="O1631" s="31">
        <f>VLOOKUP($C1631,'Four Factors - Home'!$B:$O,14,FALSE)/100</f>
        <v>0.21100000000000002</v>
      </c>
      <c r="P1631" s="17">
        <f>VLOOKUP($C1631,'Advanced - Home'!B:T,18,FALSE)</f>
        <v>97.47</v>
      </c>
      <c r="Q1631" s="17">
        <f>(P1631+'Advanced - Home'!$S$33)/2</f>
        <v>98.122845567206866</v>
      </c>
      <c r="R1631" s="31">
        <f t="shared" ref="R1631" si="16067">AVERAGE(H1631,L1630)</f>
        <v>0.49349999999999999</v>
      </c>
      <c r="S1631" s="31">
        <f t="shared" ref="S1631" si="16068">AVERAGE(I1631,M1630)</f>
        <v>0.29300000000000004</v>
      </c>
      <c r="T1631" s="31">
        <f t="shared" ref="T1631" si="16069">AVERAGE(J1631,N1630)</f>
        <v>0.14450000000000002</v>
      </c>
      <c r="U1631" s="31">
        <f t="shared" ref="U1631" si="16070">AVERAGE(K1631,O1630)</f>
        <v>0.26200000000000001</v>
      </c>
      <c r="V1631" s="17">
        <f>Q1631*Q1630/'Advanced - Road'!$S$33</f>
        <v>97.238859465240822</v>
      </c>
      <c r="W1631" s="17">
        <f t="shared" ref="W1631" si="16071">W1630</f>
        <v>97.240886531954118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105</v>
      </c>
      <c r="Z1631" s="19">
        <f t="shared" ref="Z1631" si="16072">-Z1630</f>
        <v>0</v>
      </c>
      <c r="AA1631" s="19">
        <f t="shared" ref="AA1631" si="16073">AA1630</f>
        <v>210</v>
      </c>
      <c r="AB1631" s="4"/>
      <c r="AC1631" s="4"/>
      <c r="AD1631" s="4">
        <f t="shared" si="16063"/>
        <v>105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0.501</v>
      </c>
      <c r="I1632" s="32">
        <f>VLOOKUP($C1632,'Four Factors - Road'!$B:$O,8,FALSE)</f>
        <v>0.28100000000000003</v>
      </c>
      <c r="J1632" s="32">
        <f>VLOOKUP($C1632,'Four Factors - Road'!$B:$O,9,FALSE)/100</f>
        <v>0.126</v>
      </c>
      <c r="K1632" s="32">
        <f>VLOOKUP($C1632,'Four Factors - Road'!$B:$O,10,FALSE)/100</f>
        <v>0.22600000000000001</v>
      </c>
      <c r="L1632" s="32">
        <f>VLOOKUP($C1632,'Four Factors - Road'!$B:$O,11,FALSE)/100</f>
        <v>0.51700000000000002</v>
      </c>
      <c r="M1632" s="32">
        <f>VLOOKUP($C1632,'Four Factors - Road'!$B:$O,12,FALSE)</f>
        <v>0.311</v>
      </c>
      <c r="N1632" s="32">
        <f>VLOOKUP($C1632,'Four Factors - Road'!$B:$O,13,FALSE)/100</f>
        <v>0.158</v>
      </c>
      <c r="O1632" s="32">
        <f>VLOOKUP($C1632,'Four Factors - Road'!$B:$O,14,FALSE)/100</f>
        <v>0.23399999999999999</v>
      </c>
      <c r="P1632" s="21">
        <f>VLOOKUP($C1632,'Advanced - Road'!B:T,18,FALSE)</f>
        <v>97</v>
      </c>
      <c r="Q1632" s="21">
        <f>(P1632+'Advanced - Road'!$S$33)/2</f>
        <v>97.889904671115346</v>
      </c>
      <c r="R1632" s="32">
        <f t="shared" ref="R1632" si="16075">AVERAGE(H1632,L1633)</f>
        <v>0.4985</v>
      </c>
      <c r="S1632" s="32">
        <f t="shared" ref="S1632" si="16076">AVERAGE(I1632,M1633)</f>
        <v>0.2455</v>
      </c>
      <c r="T1632" s="32">
        <f t="shared" ref="T1632" si="16077">AVERAGE(J1632,N1633)</f>
        <v>0.126</v>
      </c>
      <c r="U1632" s="32">
        <f t="shared" ref="U1632" si="16078">AVERAGE(K1632,O1633)</f>
        <v>0.23100000000000001</v>
      </c>
      <c r="V1632" s="21">
        <f>Q1632*Q1633/'Advanced - Home'!$S$33</f>
        <v>97.753295255597777</v>
      </c>
      <c r="W1632" s="21">
        <f t="shared" ref="W1632" si="16079">AVERAGE(V1632:V1633)</f>
        <v>97.751257549778444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105</v>
      </c>
      <c r="Z1632" s="23">
        <f t="shared" ref="Z1632" si="16080">Y1633-Y1632</f>
        <v>5</v>
      </c>
      <c r="AA1632" s="23">
        <f t="shared" ref="AA1632" si="16081">Y1632+Y1633</f>
        <v>215</v>
      </c>
      <c r="AB1632" s="22">
        <f t="shared" ref="AB1632" si="16082">D1632-Z1632</f>
        <v>-5</v>
      </c>
      <c r="AC1632" s="22">
        <f t="shared" ref="AC1632" si="16083">AA1632-E1632</f>
        <v>215</v>
      </c>
      <c r="AD1632" s="22">
        <f t="shared" si="16063"/>
        <v>105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0.55700000000000005</v>
      </c>
      <c r="I1633" s="32">
        <f>VLOOKUP($C1633,'Four Factors - Home'!$B:$O,8,FALSE)</f>
        <v>0.28000000000000003</v>
      </c>
      <c r="J1633" s="32">
        <f>VLOOKUP($C1633,'Four Factors - Home'!$B:$O,9,FALSE)/100</f>
        <v>0.13</v>
      </c>
      <c r="K1633" s="32">
        <f>VLOOKUP($C1633,'Four Factors - Home'!$B:$O,10,FALSE)/100</f>
        <v>0.23399999999999999</v>
      </c>
      <c r="L1633" s="32">
        <f>VLOOKUP($C1633,'Four Factors - Home'!$B:$O,11,FALSE)/100</f>
        <v>0.496</v>
      </c>
      <c r="M1633" s="32">
        <f>VLOOKUP($C1633,'Four Factors - Home'!$B:$O,12,FALSE)</f>
        <v>0.21</v>
      </c>
      <c r="N1633" s="32">
        <f>VLOOKUP($C1633,'Four Factors - Home'!$B:$O,13,FALSE)/100</f>
        <v>0.126</v>
      </c>
      <c r="O1633" s="32">
        <f>VLOOKUP($C1633,'Four Factors - Home'!$B:$O,14,FALSE)/100</f>
        <v>0.23600000000000002</v>
      </c>
      <c r="P1633" s="21">
        <f>VLOOKUP($C1633,'Advanced - Home'!B:T,18,FALSE)</f>
        <v>98.5</v>
      </c>
      <c r="Q1633" s="21">
        <f>(P1633+'Advanced - Home'!$S$33)/2</f>
        <v>98.637845567206853</v>
      </c>
      <c r="R1633" s="32">
        <f t="shared" ref="R1633" si="16087">AVERAGE(H1633,L1632)</f>
        <v>0.53700000000000003</v>
      </c>
      <c r="S1633" s="32">
        <f t="shared" ref="S1633" si="16088">AVERAGE(I1633,M1632)</f>
        <v>0.29549999999999998</v>
      </c>
      <c r="T1633" s="32">
        <f t="shared" ref="T1633" si="16089">AVERAGE(J1633,N1632)</f>
        <v>0.14400000000000002</v>
      </c>
      <c r="U1633" s="32">
        <f t="shared" ref="U1633" si="16090">AVERAGE(K1633,O1632)</f>
        <v>0.23399999999999999</v>
      </c>
      <c r="V1633" s="21">
        <f>Q1633*Q1632/'Advanced - Road'!$S$33</f>
        <v>97.749219843959111</v>
      </c>
      <c r="W1633" s="21">
        <f t="shared" ref="W1633" si="16091">W1632</f>
        <v>97.751257549778444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110</v>
      </c>
      <c r="Z1633" s="23">
        <f t="shared" ref="Z1633" si="16092">-Z1632</f>
        <v>-5</v>
      </c>
      <c r="AA1633" s="23">
        <f t="shared" ref="AA1633" si="16093">AA1632</f>
        <v>215</v>
      </c>
      <c r="AB1633" s="22"/>
      <c r="AC1633" s="22"/>
      <c r="AD1633" s="22">
        <f t="shared" si="16063"/>
        <v>110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0.501</v>
      </c>
      <c r="I1634" s="31">
        <f>VLOOKUP($C1634,'Four Factors - Road'!$B:$O,8,FALSE)</f>
        <v>0.28100000000000003</v>
      </c>
      <c r="J1634" s="31">
        <f>VLOOKUP($C1634,'Four Factors - Road'!$B:$O,9,FALSE)/100</f>
        <v>0.126</v>
      </c>
      <c r="K1634" s="31">
        <f>VLOOKUP($C1634,'Four Factors - Road'!$B:$O,10,FALSE)/100</f>
        <v>0.22600000000000001</v>
      </c>
      <c r="L1634" s="31">
        <f>VLOOKUP($C1634,'Four Factors - Road'!$B:$O,11,FALSE)/100</f>
        <v>0.51700000000000002</v>
      </c>
      <c r="M1634" s="31">
        <f>VLOOKUP($C1634,'Four Factors - Road'!$B:$O,12,FALSE)</f>
        <v>0.311</v>
      </c>
      <c r="N1634" s="31">
        <f>VLOOKUP($C1634,'Four Factors - Road'!$B:$O,13,FALSE)/100</f>
        <v>0.158</v>
      </c>
      <c r="O1634" s="31">
        <f>VLOOKUP($C1634,'Four Factors - Road'!$B:$O,14,FALSE)/100</f>
        <v>0.23399999999999999</v>
      </c>
      <c r="P1634" s="17">
        <f>VLOOKUP($C1634,'Advanced - Road'!B:T,18,FALSE)</f>
        <v>97</v>
      </c>
      <c r="Q1634" s="17">
        <f>(P1634+'Advanced - Road'!$S$33)/2</f>
        <v>97.889904671115346</v>
      </c>
      <c r="R1634" s="31">
        <f t="shared" ref="R1634" si="16095">AVERAGE(H1634,L1635)</f>
        <v>0.502</v>
      </c>
      <c r="S1634" s="31">
        <f t="shared" ref="S1634" si="16096">AVERAGE(I1634,M1635)</f>
        <v>0.27800000000000002</v>
      </c>
      <c r="T1634" s="31">
        <f t="shared" ref="T1634" si="16097">AVERAGE(J1634,N1635)</f>
        <v>0.14150000000000001</v>
      </c>
      <c r="U1634" s="31">
        <f t="shared" ref="U1634" si="16098">AVERAGE(K1634,O1635)</f>
        <v>0.2235</v>
      </c>
      <c r="V1634" s="17">
        <f>Q1634*Q1635/'Advanced - Home'!$S$33</f>
        <v>95.523472482601022</v>
      </c>
      <c r="W1634" s="17">
        <f t="shared" ref="W1634" si="16099">AVERAGE(V1634:V1635)</f>
        <v>95.521481258312861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102</v>
      </c>
      <c r="Z1634" s="19">
        <f t="shared" ref="Z1634" si="16100">Y1635-Y1634</f>
        <v>2</v>
      </c>
      <c r="AA1634" s="19">
        <f t="shared" ref="AA1634" si="16101">Y1634+Y1635</f>
        <v>206</v>
      </c>
      <c r="AB1634" s="4">
        <f t="shared" ref="AB1634" si="16102">D1634-Z1634</f>
        <v>-2</v>
      </c>
      <c r="AC1634" s="4">
        <f t="shared" ref="AC1634" si="16103">AA1634-E1634</f>
        <v>206</v>
      </c>
      <c r="AD1634" s="4">
        <f t="shared" si="16063"/>
        <v>102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0.51500000000000001</v>
      </c>
      <c r="I1635" s="31">
        <f>VLOOKUP($C1635,'Four Factors - Home'!$B:$O,8,FALSE)</f>
        <v>0.255</v>
      </c>
      <c r="J1635" s="31">
        <f>VLOOKUP($C1635,'Four Factors - Home'!$B:$O,9,FALSE)/100</f>
        <v>0.129</v>
      </c>
      <c r="K1635" s="31">
        <f>VLOOKUP($C1635,'Four Factors - Home'!$B:$O,10,FALSE)/100</f>
        <v>0.188</v>
      </c>
      <c r="L1635" s="31">
        <f>VLOOKUP($C1635,'Four Factors - Home'!$B:$O,11,FALSE)/100</f>
        <v>0.503</v>
      </c>
      <c r="M1635" s="31">
        <f>VLOOKUP($C1635,'Four Factors - Home'!$B:$O,12,FALSE)</f>
        <v>0.27500000000000002</v>
      </c>
      <c r="N1635" s="31">
        <f>VLOOKUP($C1635,'Four Factors - Home'!$B:$O,13,FALSE)/100</f>
        <v>0.157</v>
      </c>
      <c r="O1635" s="31">
        <f>VLOOKUP($C1635,'Four Factors - Home'!$B:$O,14,FALSE)/100</f>
        <v>0.221</v>
      </c>
      <c r="P1635" s="17">
        <f>VLOOKUP($C1635,'Advanced - Home'!B:T,18,FALSE)</f>
        <v>94</v>
      </c>
      <c r="Q1635" s="17">
        <f>(P1635+'Advanced - Home'!$S$33)/2</f>
        <v>96.387845567206853</v>
      </c>
      <c r="R1635" s="31">
        <f t="shared" ref="R1635" si="16107">AVERAGE(H1635,L1634)</f>
        <v>0.51600000000000001</v>
      </c>
      <c r="S1635" s="31">
        <f t="shared" ref="S1635" si="16108">AVERAGE(I1635,M1634)</f>
        <v>0.28300000000000003</v>
      </c>
      <c r="T1635" s="31">
        <f t="shared" ref="T1635" si="16109">AVERAGE(J1635,N1634)</f>
        <v>0.14350000000000002</v>
      </c>
      <c r="U1635" s="31">
        <f t="shared" ref="U1635" si="16110">AVERAGE(K1635,O1634)</f>
        <v>0.21099999999999999</v>
      </c>
      <c r="V1635" s="17">
        <f>Q1635*Q1634/'Advanced - Road'!$S$33</f>
        <v>95.519490034024713</v>
      </c>
      <c r="W1635" s="17">
        <f t="shared" ref="W1635" si="16111">W1634</f>
        <v>95.521481258312861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-2</v>
      </c>
      <c r="AA1635" s="19">
        <f t="shared" ref="AA1635" si="16113">AA1634</f>
        <v>206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0.501</v>
      </c>
      <c r="I1636" s="32">
        <f>VLOOKUP($C1636,'Four Factors - Road'!$B:$O,8,FALSE)</f>
        <v>0.28100000000000003</v>
      </c>
      <c r="J1636" s="32">
        <f>VLOOKUP($C1636,'Four Factors - Road'!$B:$O,9,FALSE)/100</f>
        <v>0.126</v>
      </c>
      <c r="K1636" s="32">
        <f>VLOOKUP($C1636,'Four Factors - Road'!$B:$O,10,FALSE)/100</f>
        <v>0.22600000000000001</v>
      </c>
      <c r="L1636" s="32">
        <f>VLOOKUP($C1636,'Four Factors - Road'!$B:$O,11,FALSE)/100</f>
        <v>0.51700000000000002</v>
      </c>
      <c r="M1636" s="32">
        <f>VLOOKUP($C1636,'Four Factors - Road'!$B:$O,12,FALSE)</f>
        <v>0.311</v>
      </c>
      <c r="N1636" s="32">
        <f>VLOOKUP($C1636,'Four Factors - Road'!$B:$O,13,FALSE)/100</f>
        <v>0.158</v>
      </c>
      <c r="O1636" s="32">
        <f>VLOOKUP($C1636,'Four Factors - Road'!$B:$O,14,FALSE)/100</f>
        <v>0.23399999999999999</v>
      </c>
      <c r="P1636" s="21">
        <f>VLOOKUP($C1636,'Advanced - Road'!B:T,18,FALSE)</f>
        <v>97</v>
      </c>
      <c r="Q1636" s="21">
        <f>(P1636+'Advanced - Road'!$S$33)/2</f>
        <v>97.889904671115346</v>
      </c>
      <c r="R1636" s="32">
        <f t="shared" ref="R1636" si="16115">AVERAGE(H1636,L1637)</f>
        <v>0.51649999999999996</v>
      </c>
      <c r="S1636" s="32">
        <f t="shared" ref="S1636" si="16116">AVERAGE(I1636,M1637)</f>
        <v>0.26800000000000002</v>
      </c>
      <c r="T1636" s="32">
        <f t="shared" ref="T1636" si="16117">AVERAGE(J1636,N1637)</f>
        <v>0.122</v>
      </c>
      <c r="U1636" s="32">
        <f t="shared" ref="U1636" si="16118">AVERAGE(K1636,O1637)</f>
        <v>0.21850000000000003</v>
      </c>
      <c r="V1636" s="21">
        <f>Q1636*Q1637/'Advanced - Home'!$S$33</f>
        <v>98.54612113044108</v>
      </c>
      <c r="W1636" s="21">
        <f t="shared" ref="W1636" si="16119">AVERAGE(V1636:V1637)</f>
        <v>98.544066897855117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109</v>
      </c>
      <c r="Z1636" s="23">
        <f t="shared" ref="Z1636" si="16120">Y1637-Y1636</f>
        <v>1</v>
      </c>
      <c r="AA1636" s="23">
        <f t="shared" ref="AA1636" si="16121">Y1636+Y1637</f>
        <v>219</v>
      </c>
      <c r="AB1636" s="22">
        <f t="shared" ref="AB1636" si="16122">D1636-Z1636</f>
        <v>-1</v>
      </c>
      <c r="AC1636" s="22">
        <f t="shared" ref="AC1636" si="16123">AA1636-E1636</f>
        <v>219</v>
      </c>
      <c r="AD1636" s="22">
        <f t="shared" si="16063"/>
        <v>109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0.54500000000000004</v>
      </c>
      <c r="I1637" s="32">
        <f>VLOOKUP($C1637,'Four Factors - Home'!$B:$O,8,FALSE)</f>
        <v>0.28699999999999998</v>
      </c>
      <c r="J1637" s="32">
        <f>VLOOKUP($C1637,'Four Factors - Home'!$B:$O,9,FALSE)/100</f>
        <v>0.14599999999999999</v>
      </c>
      <c r="K1637" s="32">
        <f>VLOOKUP($C1637,'Four Factors - Home'!$B:$O,10,FALSE)/100</f>
        <v>0.27399999999999997</v>
      </c>
      <c r="L1637" s="32">
        <f>VLOOKUP($C1637,'Four Factors - Home'!$B:$O,11,FALSE)/100</f>
        <v>0.53200000000000003</v>
      </c>
      <c r="M1637" s="32">
        <f>VLOOKUP($C1637,'Four Factors - Home'!$B:$O,12,FALSE)</f>
        <v>0.255</v>
      </c>
      <c r="N1637" s="32">
        <f>VLOOKUP($C1637,'Four Factors - Home'!$B:$O,13,FALSE)/100</f>
        <v>0.11800000000000001</v>
      </c>
      <c r="O1637" s="32">
        <f>VLOOKUP($C1637,'Four Factors - Home'!$B:$O,14,FALSE)/100</f>
        <v>0.21100000000000002</v>
      </c>
      <c r="P1637" s="21">
        <f>VLOOKUP($C1637,'Advanced - Home'!B:T,18,FALSE)</f>
        <v>100.1</v>
      </c>
      <c r="Q1637" s="21">
        <f>(P1637+'Advanced - Home'!$S$33)/2</f>
        <v>99.437845567206864</v>
      </c>
      <c r="R1637" s="32">
        <f t="shared" ref="R1637" si="16127">AVERAGE(H1637,L1636)</f>
        <v>0.53100000000000003</v>
      </c>
      <c r="S1637" s="32">
        <f t="shared" ref="S1637" si="16128">AVERAGE(I1637,M1636)</f>
        <v>0.29899999999999999</v>
      </c>
      <c r="T1637" s="32">
        <f t="shared" ref="T1637" si="16129">AVERAGE(J1637,N1636)</f>
        <v>0.152</v>
      </c>
      <c r="U1637" s="32">
        <f t="shared" ref="U1637" si="16130">AVERAGE(K1637,O1636)</f>
        <v>0.254</v>
      </c>
      <c r="V1637" s="21">
        <f>Q1637*Q1636/'Advanced - Road'!$S$33</f>
        <v>98.542012665269141</v>
      </c>
      <c r="W1637" s="21">
        <f t="shared" ref="W1637" si="16131">W1636</f>
        <v>98.544066897855117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110</v>
      </c>
      <c r="Z1637" s="23">
        <f t="shared" ref="Z1637" si="16132">-Z1636</f>
        <v>-1</v>
      </c>
      <c r="AA1637" s="23">
        <f t="shared" ref="AA1637" si="16133">AA1636</f>
        <v>219</v>
      </c>
      <c r="AB1637" s="22"/>
      <c r="AC1637" s="22"/>
      <c r="AD1637" s="22">
        <f t="shared" si="16063"/>
        <v>110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0.501</v>
      </c>
      <c r="I1638" s="31">
        <f>VLOOKUP($C1638,'Four Factors - Road'!$B:$O,8,FALSE)</f>
        <v>0.28100000000000003</v>
      </c>
      <c r="J1638" s="31">
        <f>VLOOKUP($C1638,'Four Factors - Road'!$B:$O,9,FALSE)/100</f>
        <v>0.126</v>
      </c>
      <c r="K1638" s="31">
        <f>VLOOKUP($C1638,'Four Factors - Road'!$B:$O,10,FALSE)/100</f>
        <v>0.22600000000000001</v>
      </c>
      <c r="L1638" s="31">
        <f>VLOOKUP($C1638,'Four Factors - Road'!$B:$O,11,FALSE)/100</f>
        <v>0.51700000000000002</v>
      </c>
      <c r="M1638" s="31">
        <f>VLOOKUP($C1638,'Four Factors - Road'!$B:$O,12,FALSE)</f>
        <v>0.311</v>
      </c>
      <c r="N1638" s="31">
        <f>VLOOKUP($C1638,'Four Factors - Road'!$B:$O,13,FALSE)/100</f>
        <v>0.158</v>
      </c>
      <c r="O1638" s="31">
        <f>VLOOKUP($C1638,'Four Factors - Road'!$B:$O,14,FALSE)/100</f>
        <v>0.23399999999999999</v>
      </c>
      <c r="P1638" s="17">
        <f>VLOOKUP($C1638,'Advanced - Road'!B:T,18,FALSE)</f>
        <v>97</v>
      </c>
      <c r="Q1638" s="17">
        <f>(P1638+'Advanced - Road'!$S$33)/2</f>
        <v>97.889904671115346</v>
      </c>
      <c r="R1638" s="31">
        <f t="shared" ref="R1638" si="16135">AVERAGE(H1638,L1639)</f>
        <v>0.495</v>
      </c>
      <c r="S1638" s="31">
        <f t="shared" ref="S1638" si="16136">AVERAGE(I1638,M1639)</f>
        <v>0.27350000000000002</v>
      </c>
      <c r="T1638" s="31">
        <f t="shared" ref="T1638" si="16137">AVERAGE(J1638,N1639)</f>
        <v>0.13100000000000001</v>
      </c>
      <c r="U1638" s="31">
        <f t="shared" ref="U1638" si="16138">AVERAGE(K1638,O1639)</f>
        <v>0.20700000000000002</v>
      </c>
      <c r="V1638" s="17">
        <f>Q1638*Q1639/'Advanced - Home'!$S$33</f>
        <v>97.500582007991483</v>
      </c>
      <c r="W1638" s="17">
        <f t="shared" ref="W1638" si="16139">AVERAGE(V1638:V1639)</f>
        <v>97.498549570079021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2</v>
      </c>
      <c r="AA1638" s="19">
        <f t="shared" ref="AA1638" si="16141">Y1638+Y1639</f>
        <v>210</v>
      </c>
      <c r="AB1638" s="4">
        <f t="shared" ref="AB1638" si="16142">D1638-Z1638</f>
        <v>-2</v>
      </c>
      <c r="AC1638" s="4">
        <f t="shared" ref="AC1638" si="16143">AA1638-E1638</f>
        <v>210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</v>
      </c>
      <c r="I1639" s="31">
        <f>VLOOKUP($C1639,'Four Factors - Home'!$B:$O,8,FALSE)</f>
        <v>0.22600000000000001</v>
      </c>
      <c r="J1639" s="31">
        <f>VLOOKUP($C1639,'Four Factors - Home'!$B:$O,9,FALSE)/100</f>
        <v>0.12</v>
      </c>
      <c r="K1639" s="31">
        <f>VLOOKUP($C1639,'Four Factors - Home'!$B:$O,10,FALSE)/100</f>
        <v>0.24100000000000002</v>
      </c>
      <c r="L1639" s="31">
        <f>VLOOKUP($C1639,'Four Factors - Home'!$B:$O,11,FALSE)/100</f>
        <v>0.48899999999999999</v>
      </c>
      <c r="M1639" s="31">
        <f>VLOOKUP($C1639,'Four Factors - Home'!$B:$O,12,FALSE)</f>
        <v>0.26600000000000001</v>
      </c>
      <c r="N1639" s="31">
        <f>VLOOKUP($C1639,'Four Factors - Home'!$B:$O,13,FALSE)/100</f>
        <v>0.13600000000000001</v>
      </c>
      <c r="O1639" s="31">
        <f>VLOOKUP($C1639,'Four Factors - Home'!$B:$O,14,FALSE)/100</f>
        <v>0.188</v>
      </c>
      <c r="P1639" s="17">
        <f>VLOOKUP($C1639,'Advanced - Home'!B:T,18,FALSE)</f>
        <v>97.99</v>
      </c>
      <c r="Q1639" s="17">
        <f>(P1639+'Advanced - Home'!$S$33)/2</f>
        <v>98.382845567206857</v>
      </c>
      <c r="R1639" s="31">
        <f t="shared" ref="R1639" si="16147">AVERAGE(H1639,L1638)</f>
        <v>0.50849999999999995</v>
      </c>
      <c r="S1639" s="31">
        <f t="shared" ref="S1639" si="16148">AVERAGE(I1639,M1638)</f>
        <v>0.26850000000000002</v>
      </c>
      <c r="T1639" s="31">
        <f t="shared" ref="T1639" si="16149">AVERAGE(J1639,N1638)</f>
        <v>0.13900000000000001</v>
      </c>
      <c r="U1639" s="31">
        <f t="shared" ref="U1639" si="16150">AVERAGE(K1639,O1638)</f>
        <v>0.23749999999999999</v>
      </c>
      <c r="V1639" s="17">
        <f>Q1639*Q1638/'Advanced - Road'!$S$33</f>
        <v>97.496517132166559</v>
      </c>
      <c r="W1639" s="17">
        <f t="shared" ref="W1639" si="16151">W1638</f>
        <v>97.498549570079021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106</v>
      </c>
      <c r="Z1639" s="19">
        <f t="shared" ref="Z1639" si="16152">-Z1638</f>
        <v>-2</v>
      </c>
      <c r="AA1639" s="19">
        <f t="shared" ref="AA1639" si="16153">AA1638</f>
        <v>210</v>
      </c>
      <c r="AB1639" s="4"/>
      <c r="AC1639" s="4"/>
      <c r="AD1639" s="4">
        <f t="shared" si="16063"/>
        <v>106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0.501</v>
      </c>
      <c r="I1640" s="32">
        <f>VLOOKUP($C1640,'Four Factors - Road'!$B:$O,8,FALSE)</f>
        <v>0.28100000000000003</v>
      </c>
      <c r="J1640" s="32">
        <f>VLOOKUP($C1640,'Four Factors - Road'!$B:$O,9,FALSE)/100</f>
        <v>0.126</v>
      </c>
      <c r="K1640" s="32">
        <f>VLOOKUP($C1640,'Four Factors - Road'!$B:$O,10,FALSE)/100</f>
        <v>0.22600000000000001</v>
      </c>
      <c r="L1640" s="32">
        <f>VLOOKUP($C1640,'Four Factors - Road'!$B:$O,11,FALSE)/100</f>
        <v>0.51700000000000002</v>
      </c>
      <c r="M1640" s="32">
        <f>VLOOKUP($C1640,'Four Factors - Road'!$B:$O,12,FALSE)</f>
        <v>0.311</v>
      </c>
      <c r="N1640" s="32">
        <f>VLOOKUP($C1640,'Four Factors - Road'!$B:$O,13,FALSE)/100</f>
        <v>0.158</v>
      </c>
      <c r="O1640" s="32">
        <f>VLOOKUP($C1640,'Four Factors - Road'!$B:$O,14,FALSE)/100</f>
        <v>0.23399999999999999</v>
      </c>
      <c r="P1640" s="21">
        <f>VLOOKUP($C1640,'Advanced - Road'!B:T,18,FALSE)</f>
        <v>97</v>
      </c>
      <c r="Q1640" s="21">
        <f>(P1640+'Advanced - Road'!$S$33)/2</f>
        <v>97.889904671115346</v>
      </c>
      <c r="R1640" s="32">
        <f t="shared" ref="R1640" si="16155">AVERAGE(H1640,L1641)</f>
        <v>0.48799999999999999</v>
      </c>
      <c r="S1640" s="32">
        <f t="shared" ref="S1640" si="16156">AVERAGE(I1640,M1641)</f>
        <v>0.26600000000000001</v>
      </c>
      <c r="T1640" s="32">
        <f t="shared" ref="T1640" si="16157">AVERAGE(J1640,N1641)</f>
        <v>0.13550000000000001</v>
      </c>
      <c r="U1640" s="32">
        <f t="shared" ref="U1640" si="16158">AVERAGE(K1640,O1641)</f>
        <v>0.23200000000000001</v>
      </c>
      <c r="V1640" s="21">
        <f>Q1640*Q1641/'Advanced - Home'!$S$33</f>
        <v>99.735359942706012</v>
      </c>
      <c r="W1640" s="21">
        <f t="shared" ref="W1640" si="16159">AVERAGE(V1640:V1641)</f>
        <v>99.733280919970085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105</v>
      </c>
      <c r="Z1640" s="23">
        <f t="shared" ref="Z1640" si="16160">Y1641-Y1640</f>
        <v>8</v>
      </c>
      <c r="AA1640" s="23">
        <f t="shared" ref="AA1640" si="16161">Y1640+Y1641</f>
        <v>218</v>
      </c>
      <c r="AB1640" s="22">
        <f t="shared" ref="AB1640" si="16162">D1640-Z1640</f>
        <v>-8</v>
      </c>
      <c r="AC1640" s="22">
        <f t="shared" ref="AC1640" si="16163">AA1640-E1640</f>
        <v>218</v>
      </c>
      <c r="AD1640" s="22">
        <f t="shared" si="16063"/>
        <v>105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0.58599999999999997</v>
      </c>
      <c r="I1641" s="32">
        <f>VLOOKUP($C1641,'Four Factors - Home'!$B:$O,8,FALSE)</f>
        <v>0.255</v>
      </c>
      <c r="J1641" s="32">
        <f>VLOOKUP($C1641,'Four Factors - Home'!$B:$O,9,FALSE)/100</f>
        <v>0.14300000000000002</v>
      </c>
      <c r="K1641" s="32">
        <f>VLOOKUP($C1641,'Four Factors - Home'!$B:$O,10,FALSE)/100</f>
        <v>0.22600000000000001</v>
      </c>
      <c r="L1641" s="32">
        <f>VLOOKUP($C1641,'Four Factors - Home'!$B:$O,11,FALSE)/100</f>
        <v>0.47499999999999998</v>
      </c>
      <c r="M1641" s="32">
        <f>VLOOKUP($C1641,'Four Factors - Home'!$B:$O,12,FALSE)</f>
        <v>0.251</v>
      </c>
      <c r="N1641" s="32">
        <f>VLOOKUP($C1641,'Four Factors - Home'!$B:$O,13,FALSE)/100</f>
        <v>0.14499999999999999</v>
      </c>
      <c r="O1641" s="32">
        <f>VLOOKUP($C1641,'Four Factors - Home'!$B:$O,14,FALSE)/100</f>
        <v>0.23800000000000002</v>
      </c>
      <c r="P1641" s="21">
        <f>VLOOKUP($C1641,'Advanced - Home'!B:T,18,FALSE)</f>
        <v>102.5</v>
      </c>
      <c r="Q1641" s="21">
        <f>(P1641+'Advanced - Home'!$S$33)/2</f>
        <v>100.63784556720685</v>
      </c>
      <c r="R1641" s="32">
        <f t="shared" ref="R1641" si="16167">AVERAGE(H1641,L1640)</f>
        <v>0.55149999999999999</v>
      </c>
      <c r="S1641" s="32">
        <f t="shared" ref="S1641" si="16168">AVERAGE(I1641,M1640)</f>
        <v>0.28300000000000003</v>
      </c>
      <c r="T1641" s="32">
        <f t="shared" ref="T1641" si="16169">AVERAGE(J1641,N1640)</f>
        <v>0.15050000000000002</v>
      </c>
      <c r="U1641" s="32">
        <f t="shared" ref="U1641" si="16170">AVERAGE(K1641,O1640)</f>
        <v>0.22999999999999998</v>
      </c>
      <c r="V1641" s="21">
        <f>Q1641*Q1640/'Advanced - Road'!$S$33</f>
        <v>99.731201897234158</v>
      </c>
      <c r="W1641" s="21">
        <f t="shared" ref="W1641" si="16171">W1640</f>
        <v>99.733280919970085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113</v>
      </c>
      <c r="Z1641" s="23">
        <f t="shared" ref="Z1641" si="16172">-Z1640</f>
        <v>-8</v>
      </c>
      <c r="AA1641" s="23">
        <f t="shared" ref="AA1641" si="16173">AA1640</f>
        <v>218</v>
      </c>
      <c r="AB1641" s="22"/>
      <c r="AC1641" s="22"/>
      <c r="AD1641" s="22">
        <f t="shared" si="16063"/>
        <v>113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0.501</v>
      </c>
      <c r="I1642" s="31">
        <f>VLOOKUP($C1642,'Four Factors - Road'!$B:$O,8,FALSE)</f>
        <v>0.28100000000000003</v>
      </c>
      <c r="J1642" s="31">
        <f>VLOOKUP($C1642,'Four Factors - Road'!$B:$O,9,FALSE)/100</f>
        <v>0.126</v>
      </c>
      <c r="K1642" s="31">
        <f>VLOOKUP($C1642,'Four Factors - Road'!$B:$O,10,FALSE)/100</f>
        <v>0.22600000000000001</v>
      </c>
      <c r="L1642" s="31">
        <f>VLOOKUP($C1642,'Four Factors - Road'!$B:$O,11,FALSE)/100</f>
        <v>0.51700000000000002</v>
      </c>
      <c r="M1642" s="31">
        <f>VLOOKUP($C1642,'Four Factors - Road'!$B:$O,12,FALSE)</f>
        <v>0.311</v>
      </c>
      <c r="N1642" s="31">
        <f>VLOOKUP($C1642,'Four Factors - Road'!$B:$O,13,FALSE)/100</f>
        <v>0.158</v>
      </c>
      <c r="O1642" s="31">
        <f>VLOOKUP($C1642,'Four Factors - Road'!$B:$O,14,FALSE)/100</f>
        <v>0.23399999999999999</v>
      </c>
      <c r="P1642" s="17">
        <f>VLOOKUP($C1642,'Advanced - Road'!B:T,18,FALSE)</f>
        <v>97</v>
      </c>
      <c r="Q1642" s="17">
        <f>(P1642+'Advanced - Road'!$S$33)/2</f>
        <v>97.889904671115346</v>
      </c>
      <c r="R1642" s="31">
        <f t="shared" ref="R1642" si="16175">AVERAGE(H1642,L1643)</f>
        <v>0.50800000000000001</v>
      </c>
      <c r="S1642" s="31">
        <f t="shared" ref="S1642" si="16176">AVERAGE(I1642,M1643)</f>
        <v>0.25900000000000001</v>
      </c>
      <c r="T1642" s="31">
        <f t="shared" ref="T1642" si="16177">AVERAGE(J1642,N1643)</f>
        <v>0.13950000000000001</v>
      </c>
      <c r="U1642" s="31">
        <f t="shared" ref="U1642" si="16178">AVERAGE(K1642,O1643)</f>
        <v>0.23399999999999999</v>
      </c>
      <c r="V1642" s="17">
        <f>Q1642*Q1643/'Advanced - Home'!$S$33</f>
        <v>99.720494457552704</v>
      </c>
      <c r="W1642" s="17">
        <f t="shared" ref="W1642" si="16179">AVERAGE(V1642:V1643)</f>
        <v>99.718415744693658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107</v>
      </c>
      <c r="Z1642" s="19">
        <f t="shared" ref="Z1642" si="16180">Y1643-Y1642</f>
        <v>5</v>
      </c>
      <c r="AA1642" s="19">
        <f t="shared" ref="AA1642" si="16181">Y1642+Y1643</f>
        <v>219</v>
      </c>
      <c r="AB1642" s="4">
        <f t="shared" ref="AB1642" si="16182">D1642-Z1642</f>
        <v>-5</v>
      </c>
      <c r="AC1642" s="4">
        <f t="shared" ref="AC1642" si="16183">AA1642-E1642</f>
        <v>219</v>
      </c>
      <c r="AD1642" s="4">
        <f t="shared" si="16063"/>
        <v>107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0.54700000000000004</v>
      </c>
      <c r="I1643" s="31">
        <f>VLOOKUP($C1643,'Four Factors - Home'!$B:$O,8,FALSE)</f>
        <v>0.316</v>
      </c>
      <c r="J1643" s="31">
        <f>VLOOKUP($C1643,'Four Factors - Home'!$B:$O,9,FALSE)/100</f>
        <v>0.13500000000000001</v>
      </c>
      <c r="K1643" s="31">
        <f>VLOOKUP($C1643,'Four Factors - Home'!$B:$O,10,FALSE)/100</f>
        <v>0.253</v>
      </c>
      <c r="L1643" s="31">
        <f>VLOOKUP($C1643,'Four Factors - Home'!$B:$O,11,FALSE)/100</f>
        <v>0.51500000000000001</v>
      </c>
      <c r="M1643" s="31">
        <f>VLOOKUP($C1643,'Four Factors - Home'!$B:$O,12,FALSE)</f>
        <v>0.23699999999999999</v>
      </c>
      <c r="N1643" s="31">
        <f>VLOOKUP($C1643,'Four Factors - Home'!$B:$O,13,FALSE)/100</f>
        <v>0.153</v>
      </c>
      <c r="O1643" s="31">
        <f>VLOOKUP($C1643,'Four Factors - Home'!$B:$O,14,FALSE)/100</f>
        <v>0.24199999999999999</v>
      </c>
      <c r="P1643" s="17">
        <f>VLOOKUP($C1643,'Advanced - Home'!B:T,18,FALSE)</f>
        <v>102.47</v>
      </c>
      <c r="Q1643" s="17">
        <f>(P1643+'Advanced - Home'!$S$33)/2</f>
        <v>100.62284556720687</v>
      </c>
      <c r="R1643" s="31">
        <f t="shared" ref="R1643" si="16187">AVERAGE(H1643,L1642)</f>
        <v>0.53200000000000003</v>
      </c>
      <c r="S1643" s="31">
        <f t="shared" ref="S1643" si="16188">AVERAGE(I1643,M1642)</f>
        <v>0.3135</v>
      </c>
      <c r="T1643" s="31">
        <f t="shared" ref="T1643" si="16189">AVERAGE(J1643,N1642)</f>
        <v>0.14650000000000002</v>
      </c>
      <c r="U1643" s="31">
        <f t="shared" ref="U1643" si="16190">AVERAGE(K1643,O1642)</f>
        <v>0.24349999999999999</v>
      </c>
      <c r="V1643" s="17">
        <f>Q1643*Q1642/'Advanced - Road'!$S$33</f>
        <v>99.716337031834598</v>
      </c>
      <c r="W1643" s="17">
        <f t="shared" ref="W1643" si="16191">W1642</f>
        <v>99.718415744693658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-5</v>
      </c>
      <c r="AA1643" s="19">
        <f t="shared" ref="AA1643" si="16193">AA1642</f>
        <v>219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0.501</v>
      </c>
      <c r="I1644" s="32">
        <f>VLOOKUP($C1644,'Four Factors - Road'!$B:$O,8,FALSE)</f>
        <v>0.28100000000000003</v>
      </c>
      <c r="J1644" s="32">
        <f>VLOOKUP($C1644,'Four Factors - Road'!$B:$O,9,FALSE)/100</f>
        <v>0.126</v>
      </c>
      <c r="K1644" s="32">
        <f>VLOOKUP($C1644,'Four Factors - Road'!$B:$O,10,FALSE)/100</f>
        <v>0.22600000000000001</v>
      </c>
      <c r="L1644" s="32">
        <f>VLOOKUP($C1644,'Four Factors - Road'!$B:$O,11,FALSE)/100</f>
        <v>0.51700000000000002</v>
      </c>
      <c r="M1644" s="32">
        <f>VLOOKUP($C1644,'Four Factors - Road'!$B:$O,12,FALSE)</f>
        <v>0.311</v>
      </c>
      <c r="N1644" s="32">
        <f>VLOOKUP($C1644,'Four Factors - Road'!$B:$O,13,FALSE)/100</f>
        <v>0.158</v>
      </c>
      <c r="O1644" s="32">
        <f>VLOOKUP($C1644,'Four Factors - Road'!$B:$O,14,FALSE)/100</f>
        <v>0.23399999999999999</v>
      </c>
      <c r="P1644" s="21">
        <f>VLOOKUP($C1644,'Advanced - Road'!B:T,18,FALSE)</f>
        <v>97</v>
      </c>
      <c r="Q1644" s="21">
        <f>(P1644+'Advanced - Road'!$S$33)/2</f>
        <v>97.889904671115346</v>
      </c>
      <c r="R1644" s="32">
        <f t="shared" ref="R1644" si="16195">AVERAGE(H1644,L1645)</f>
        <v>0.497</v>
      </c>
      <c r="S1644" s="32">
        <f t="shared" ref="S1644" si="16196">AVERAGE(I1644,M1645)</f>
        <v>0.27650000000000002</v>
      </c>
      <c r="T1644" s="32">
        <f t="shared" ref="T1644" si="16197">AVERAGE(J1644,N1645)</f>
        <v>0.13600000000000001</v>
      </c>
      <c r="U1644" s="32">
        <f t="shared" ref="U1644" si="16198">AVERAGE(K1644,O1645)</f>
        <v>0.23249999999999998</v>
      </c>
      <c r="V1644" s="21">
        <f>Q1644*Q1645/'Advanced - Home'!$S$33</f>
        <v>97.550133625169195</v>
      </c>
      <c r="W1644" s="21">
        <f t="shared" ref="W1644" si="16199">AVERAGE(V1644:V1645)</f>
        <v>97.54810015433381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105</v>
      </c>
      <c r="Z1644" s="23">
        <f t="shared" ref="Z1644" si="16200">Y1645-Y1644</f>
        <v>1</v>
      </c>
      <c r="AA1644" s="23">
        <f t="shared" ref="AA1644" si="16201">Y1644+Y1645</f>
        <v>211</v>
      </c>
      <c r="AB1644" s="22">
        <f t="shared" ref="AB1644" si="16202">D1644-Z1644</f>
        <v>-1</v>
      </c>
      <c r="AC1644" s="22">
        <f t="shared" ref="AC1644" si="16203">AA1644-E1644</f>
        <v>211</v>
      </c>
      <c r="AD1644" s="22">
        <f t="shared" si="16063"/>
        <v>105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0.52500000000000002</v>
      </c>
      <c r="I1645" s="32">
        <f>VLOOKUP($C1645,'Four Factors - Home'!$B:$O,8,FALSE)</f>
        <v>0.251</v>
      </c>
      <c r="J1645" s="32">
        <f>VLOOKUP($C1645,'Four Factors - Home'!$B:$O,9,FALSE)/100</f>
        <v>0.129</v>
      </c>
      <c r="K1645" s="32">
        <f>VLOOKUP($C1645,'Four Factors - Home'!$B:$O,10,FALSE)/100</f>
        <v>0.19699999999999998</v>
      </c>
      <c r="L1645" s="32">
        <f>VLOOKUP($C1645,'Four Factors - Home'!$B:$O,11,FALSE)/100</f>
        <v>0.49299999999999999</v>
      </c>
      <c r="M1645" s="32">
        <f>VLOOKUP($C1645,'Four Factors - Home'!$B:$O,12,FALSE)</f>
        <v>0.27200000000000002</v>
      </c>
      <c r="N1645" s="32">
        <f>VLOOKUP($C1645,'Four Factors - Home'!$B:$O,13,FALSE)/100</f>
        <v>0.14599999999999999</v>
      </c>
      <c r="O1645" s="32">
        <f>VLOOKUP($C1645,'Four Factors - Home'!$B:$O,14,FALSE)/100</f>
        <v>0.23899999999999999</v>
      </c>
      <c r="P1645" s="21">
        <f>VLOOKUP($C1645,'Advanced - Home'!B:T,18,FALSE)</f>
        <v>98.09</v>
      </c>
      <c r="Q1645" s="21">
        <f>(P1645+'Advanced - Home'!$S$33)/2</f>
        <v>98.432845567206869</v>
      </c>
      <c r="R1645" s="32">
        <f t="shared" ref="R1645" si="16207">AVERAGE(H1645,L1644)</f>
        <v>0.52100000000000002</v>
      </c>
      <c r="S1645" s="32">
        <f t="shared" ref="S1645" si="16208">AVERAGE(I1645,M1644)</f>
        <v>0.28100000000000003</v>
      </c>
      <c r="T1645" s="32">
        <f t="shared" ref="T1645" si="16209">AVERAGE(J1645,N1644)</f>
        <v>0.14350000000000002</v>
      </c>
      <c r="U1645" s="32">
        <f t="shared" ref="U1645" si="16210">AVERAGE(K1645,O1644)</f>
        <v>0.21549999999999997</v>
      </c>
      <c r="V1645" s="21">
        <f>Q1645*Q1644/'Advanced - Road'!$S$33</f>
        <v>97.546066683498438</v>
      </c>
      <c r="W1645" s="21">
        <f t="shared" ref="W1645" si="16211">W1644</f>
        <v>97.54810015433381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106</v>
      </c>
      <c r="Z1645" s="23">
        <f t="shared" ref="Z1645" si="16212">-Z1644</f>
        <v>-1</v>
      </c>
      <c r="AA1645" s="23">
        <f t="shared" ref="AA1645" si="16213">AA1644</f>
        <v>211</v>
      </c>
      <c r="AB1645" s="22"/>
      <c r="AC1645" s="22"/>
      <c r="AD1645" s="22">
        <f t="shared" si="16063"/>
        <v>106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0.501</v>
      </c>
      <c r="I1646" s="31">
        <f>VLOOKUP($C1646,'Four Factors - Road'!$B:$O,8,FALSE)</f>
        <v>0.28100000000000003</v>
      </c>
      <c r="J1646" s="31">
        <f>VLOOKUP($C1646,'Four Factors - Road'!$B:$O,9,FALSE)/100</f>
        <v>0.126</v>
      </c>
      <c r="K1646" s="31">
        <f>VLOOKUP($C1646,'Four Factors - Road'!$B:$O,10,FALSE)/100</f>
        <v>0.22600000000000001</v>
      </c>
      <c r="L1646" s="31">
        <f>VLOOKUP($C1646,'Four Factors - Road'!$B:$O,11,FALSE)/100</f>
        <v>0.51700000000000002</v>
      </c>
      <c r="M1646" s="31">
        <f>VLOOKUP($C1646,'Four Factors - Road'!$B:$O,12,FALSE)</f>
        <v>0.311</v>
      </c>
      <c r="N1646" s="31">
        <f>VLOOKUP($C1646,'Four Factors - Road'!$B:$O,13,FALSE)/100</f>
        <v>0.158</v>
      </c>
      <c r="O1646" s="31">
        <f>VLOOKUP($C1646,'Four Factors - Road'!$B:$O,14,FALSE)/100</f>
        <v>0.23399999999999999</v>
      </c>
      <c r="P1646" s="17">
        <f>VLOOKUP($C1646,'Advanced - Road'!B:T,18,FALSE)</f>
        <v>97</v>
      </c>
      <c r="Q1646" s="17">
        <f>(P1646+'Advanced - Road'!$S$33)/2</f>
        <v>97.889904671115346</v>
      </c>
      <c r="R1646" s="31">
        <f t="shared" ref="R1646" si="16215">AVERAGE(H1646,L1647)</f>
        <v>0.49399999999999999</v>
      </c>
      <c r="S1646" s="31">
        <f t="shared" ref="S1646" si="16216">AVERAGE(I1646,M1647)</f>
        <v>0.27900000000000003</v>
      </c>
      <c r="T1646" s="31">
        <f t="shared" ref="T1646" si="16217">AVERAGE(J1646,N1647)</f>
        <v>0.13650000000000001</v>
      </c>
      <c r="U1646" s="31">
        <f t="shared" ref="U1646" si="16218">AVERAGE(K1646,O1647)</f>
        <v>0.23049999999999998</v>
      </c>
      <c r="V1646" s="17">
        <f>Q1646*Q1647/'Advanced - Home'!$S$33</f>
        <v>97.688878153266771</v>
      </c>
      <c r="W1646" s="17">
        <f t="shared" ref="W1646" si="16219">AVERAGE(V1646:V1647)</f>
        <v>97.686841790247229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104</v>
      </c>
      <c r="Z1646" s="19">
        <f t="shared" ref="Z1646" si="16220">Y1647-Y1646</f>
        <v>5</v>
      </c>
      <c r="AA1646" s="19">
        <f t="shared" ref="AA1646" si="16221">Y1646+Y1647</f>
        <v>213</v>
      </c>
      <c r="AB1646" s="4">
        <f t="shared" ref="AB1646" si="16222">D1646-Z1646</f>
        <v>-5</v>
      </c>
      <c r="AC1646" s="4">
        <f t="shared" ref="AC1646" si="16223">AA1646-E1646</f>
        <v>213</v>
      </c>
      <c r="AD1646" s="4">
        <f t="shared" si="16063"/>
        <v>104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0.31</v>
      </c>
      <c r="J1647" s="31">
        <f>VLOOKUP($C1647,'Four Factors - Home'!$B:$O,9,FALSE)/100</f>
        <v>0.13600000000000001</v>
      </c>
      <c r="K1647" s="31">
        <f>VLOOKUP($C1647,'Four Factors - Home'!$B:$O,10,FALSE)/100</f>
        <v>0.21600000000000003</v>
      </c>
      <c r="L1647" s="31">
        <f>VLOOKUP($C1647,'Four Factors - Home'!$B:$O,11,FALSE)/100</f>
        <v>0.48700000000000004</v>
      </c>
      <c r="M1647" s="31">
        <f>VLOOKUP($C1647,'Four Factors - Home'!$B:$O,12,FALSE)</f>
        <v>0.27700000000000002</v>
      </c>
      <c r="N1647" s="31">
        <f>VLOOKUP($C1647,'Four Factors - Home'!$B:$O,13,FALSE)/100</f>
        <v>0.14699999999999999</v>
      </c>
      <c r="O1647" s="31">
        <f>VLOOKUP($C1647,'Four Factors - Home'!$B:$O,14,FALSE)/100</f>
        <v>0.23499999999999999</v>
      </c>
      <c r="P1647" s="17">
        <f>VLOOKUP($C1647,'Advanced - Home'!B:T,18,FALSE)</f>
        <v>98.37</v>
      </c>
      <c r="Q1647" s="17">
        <f>(P1647+'Advanced - Home'!$S$33)/2</f>
        <v>98.572845567206855</v>
      </c>
      <c r="R1647" s="31">
        <f t="shared" ref="R1647" si="16227">AVERAGE(H1647,L1646)</f>
        <v>0.52849999999999997</v>
      </c>
      <c r="S1647" s="31">
        <f t="shared" ref="S1647" si="16228">AVERAGE(I1647,M1646)</f>
        <v>0.3105</v>
      </c>
      <c r="T1647" s="31">
        <f t="shared" ref="T1647" si="16229">AVERAGE(J1647,N1646)</f>
        <v>0.14700000000000002</v>
      </c>
      <c r="U1647" s="31">
        <f t="shared" ref="U1647" si="16230">AVERAGE(K1647,O1646)</f>
        <v>0.22500000000000001</v>
      </c>
      <c r="V1647" s="17">
        <f>Q1647*Q1646/'Advanced - Road'!$S$33</f>
        <v>97.684805427227687</v>
      </c>
      <c r="W1647" s="17">
        <f t="shared" ref="W1647" si="16231">W1646</f>
        <v>97.686841790247229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-5</v>
      </c>
      <c r="AA1647" s="19">
        <f t="shared" ref="AA1647" si="16233">AA1646</f>
        <v>213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0.501</v>
      </c>
      <c r="I1648" s="32">
        <f>VLOOKUP($C1648,'Four Factors - Road'!$B:$O,8,FALSE)</f>
        <v>0.28100000000000003</v>
      </c>
      <c r="J1648" s="32">
        <f>VLOOKUP($C1648,'Four Factors - Road'!$B:$O,9,FALSE)/100</f>
        <v>0.126</v>
      </c>
      <c r="K1648" s="32">
        <f>VLOOKUP($C1648,'Four Factors - Road'!$B:$O,10,FALSE)/100</f>
        <v>0.22600000000000001</v>
      </c>
      <c r="L1648" s="32">
        <f>VLOOKUP($C1648,'Four Factors - Road'!$B:$O,11,FALSE)/100</f>
        <v>0.51700000000000002</v>
      </c>
      <c r="M1648" s="32">
        <f>VLOOKUP($C1648,'Four Factors - Road'!$B:$O,12,FALSE)</f>
        <v>0.311</v>
      </c>
      <c r="N1648" s="32">
        <f>VLOOKUP($C1648,'Four Factors - Road'!$B:$O,13,FALSE)/100</f>
        <v>0.158</v>
      </c>
      <c r="O1648" s="32">
        <f>VLOOKUP($C1648,'Four Factors - Road'!$B:$O,14,FALSE)/100</f>
        <v>0.23399999999999999</v>
      </c>
      <c r="P1648" s="21">
        <f>VLOOKUP($C1648,'Advanced - Road'!B:T,18,FALSE)</f>
        <v>97</v>
      </c>
      <c r="Q1648" s="21">
        <f>(P1648+'Advanced - Road'!$S$33)/2</f>
        <v>97.889904671115346</v>
      </c>
      <c r="R1648" s="32">
        <f t="shared" ref="R1648" si="16235">AVERAGE(H1648,L1649)</f>
        <v>0.51800000000000002</v>
      </c>
      <c r="S1648" s="32">
        <f t="shared" ref="S1648" si="16236">AVERAGE(I1648,M1649)</f>
        <v>0.27900000000000003</v>
      </c>
      <c r="T1648" s="32">
        <f t="shared" ref="T1648" si="16237">AVERAGE(J1648,N1649)</f>
        <v>0.13450000000000001</v>
      </c>
      <c r="U1648" s="32">
        <f t="shared" ref="U1648" si="16238">AVERAGE(K1648,O1649)</f>
        <v>0.22899999999999998</v>
      </c>
      <c r="V1648" s="21">
        <f>Q1648*Q1649/'Advanced - Home'!$S$33</f>
        <v>98.699731143691977</v>
      </c>
      <c r="W1648" s="21">
        <f t="shared" ref="W1648" si="16239">AVERAGE(V1648:V1649)</f>
        <v>98.697673709044977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0.51800000000000002</v>
      </c>
      <c r="I1649" s="32">
        <f>VLOOKUP($C1649,'Four Factors - Home'!$B:$O,8,FALSE)</f>
        <v>0.26300000000000001</v>
      </c>
      <c r="J1649" s="32">
        <f>VLOOKUP($C1649,'Four Factors - Home'!$B:$O,9,FALSE)/100</f>
        <v>0.14499999999999999</v>
      </c>
      <c r="K1649" s="32">
        <f>VLOOKUP($C1649,'Four Factors - Home'!$B:$O,10,FALSE)/100</f>
        <v>0.26100000000000001</v>
      </c>
      <c r="L1649" s="32">
        <f>VLOOKUP($C1649,'Four Factors - Home'!$B:$O,11,FALSE)/100</f>
        <v>0.53500000000000003</v>
      </c>
      <c r="M1649" s="32">
        <f>VLOOKUP($C1649,'Four Factors - Home'!$B:$O,12,FALSE)</f>
        <v>0.27700000000000002</v>
      </c>
      <c r="N1649" s="32">
        <f>VLOOKUP($C1649,'Four Factors - Home'!$B:$O,13,FALSE)/100</f>
        <v>0.14300000000000002</v>
      </c>
      <c r="O1649" s="32">
        <f>VLOOKUP($C1649,'Four Factors - Home'!$B:$O,14,FALSE)/100</f>
        <v>0.23199999999999998</v>
      </c>
      <c r="P1649" s="21">
        <f>VLOOKUP($C1649,'Advanced - Home'!B:T,18,FALSE)</f>
        <v>100.41</v>
      </c>
      <c r="Q1649" s="21">
        <f>(P1649+'Advanced - Home'!$S$33)/2</f>
        <v>99.592845567206865</v>
      </c>
      <c r="R1649" s="32">
        <f t="shared" ref="R1649" si="16247">AVERAGE(H1649,L1648)</f>
        <v>0.51750000000000007</v>
      </c>
      <c r="S1649" s="32">
        <f t="shared" ref="S1649" si="16248">AVERAGE(I1649,M1648)</f>
        <v>0.28700000000000003</v>
      </c>
      <c r="T1649" s="32">
        <f t="shared" ref="T1649" si="16249">AVERAGE(J1649,N1648)</f>
        <v>0.1515</v>
      </c>
      <c r="U1649" s="32">
        <f t="shared" ref="U1649" si="16250">AVERAGE(K1649,O1648)</f>
        <v>0.2475</v>
      </c>
      <c r="V1649" s="21">
        <f>Q1649*Q1648/'Advanced - Road'!$S$33</f>
        <v>98.695616274397963</v>
      </c>
      <c r="W1649" s="21">
        <f t="shared" ref="W1649" si="16251">W1648</f>
        <v>98.697673709044977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0.501</v>
      </c>
      <c r="I1650" s="31">
        <f>VLOOKUP($C1650,'Four Factors - Road'!$B:$O,8,FALSE)</f>
        <v>0.28100000000000003</v>
      </c>
      <c r="J1650" s="31">
        <f>VLOOKUP($C1650,'Four Factors - Road'!$B:$O,9,FALSE)/100</f>
        <v>0.126</v>
      </c>
      <c r="K1650" s="31">
        <f>VLOOKUP($C1650,'Four Factors - Road'!$B:$O,10,FALSE)/100</f>
        <v>0.22600000000000001</v>
      </c>
      <c r="L1650" s="31">
        <f>VLOOKUP($C1650,'Four Factors - Road'!$B:$O,11,FALSE)/100</f>
        <v>0.51700000000000002</v>
      </c>
      <c r="M1650" s="31">
        <f>VLOOKUP($C1650,'Four Factors - Road'!$B:$O,12,FALSE)</f>
        <v>0.311</v>
      </c>
      <c r="N1650" s="31">
        <f>VLOOKUP($C1650,'Four Factors - Road'!$B:$O,13,FALSE)/100</f>
        <v>0.158</v>
      </c>
      <c r="O1650" s="31">
        <f>VLOOKUP($C1650,'Four Factors - Road'!$B:$O,14,FALSE)/100</f>
        <v>0.23399999999999999</v>
      </c>
      <c r="P1650" s="17">
        <f>VLOOKUP($C1650,'Advanced - Road'!B:T,18,FALSE)</f>
        <v>97</v>
      </c>
      <c r="Q1650" s="17">
        <f>(P1650+'Advanced - Road'!$S$33)/2</f>
        <v>97.889904671115346</v>
      </c>
      <c r="R1650" s="31">
        <f t="shared" ref="R1650" si="16255">AVERAGE(H1650,L1651)</f>
        <v>0.496</v>
      </c>
      <c r="S1650" s="31">
        <f t="shared" ref="S1650" si="16256">AVERAGE(I1650,M1651)</f>
        <v>0.3175</v>
      </c>
      <c r="T1650" s="31">
        <f t="shared" ref="T1650" si="16257">AVERAGE(J1650,N1651)</f>
        <v>0.14000000000000001</v>
      </c>
      <c r="U1650" s="31">
        <f t="shared" ref="U1650" si="16258">AVERAGE(K1650,O1651)</f>
        <v>0.219</v>
      </c>
      <c r="V1650" s="17">
        <f>Q1650*Q1651/'Advanced - Home'!$S$33</f>
        <v>96.390625783210879</v>
      </c>
      <c r="W1650" s="17">
        <f t="shared" ref="W1650" si="16259">AVERAGE(V1650:V1651)</f>
        <v>96.38861648277171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-1</v>
      </c>
      <c r="AA1650" s="19">
        <f t="shared" ref="AA1650" si="16261">Y1650+Y1651</f>
        <v>207</v>
      </c>
      <c r="AB1650" s="4">
        <f t="shared" ref="AB1650" si="16262">D1650-Z1650</f>
        <v>1</v>
      </c>
      <c r="AC1650" s="4">
        <f t="shared" ref="AC1650" si="16263">AA1650-E1650</f>
        <v>207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0.47299999999999998</v>
      </c>
      <c r="I1651" s="31">
        <f>VLOOKUP($C1651,'Four Factors - Home'!$B:$O,8,FALSE)</f>
        <v>0.30299999999999999</v>
      </c>
      <c r="J1651" s="31">
        <f>VLOOKUP($C1651,'Four Factors - Home'!$B:$O,9,FALSE)/100</f>
        <v>0.14000000000000001</v>
      </c>
      <c r="K1651" s="31">
        <f>VLOOKUP($C1651,'Four Factors - Home'!$B:$O,10,FALSE)/100</f>
        <v>0.26500000000000001</v>
      </c>
      <c r="L1651" s="31">
        <f>VLOOKUP($C1651,'Four Factors - Home'!$B:$O,11,FALSE)/100</f>
        <v>0.49099999999999999</v>
      </c>
      <c r="M1651" s="31">
        <f>VLOOKUP($C1651,'Four Factors - Home'!$B:$O,12,FALSE)</f>
        <v>0.35399999999999998</v>
      </c>
      <c r="N1651" s="31">
        <f>VLOOKUP($C1651,'Four Factors - Home'!$B:$O,13,FALSE)/100</f>
        <v>0.154</v>
      </c>
      <c r="O1651" s="31">
        <f>VLOOKUP($C1651,'Four Factors - Home'!$B:$O,14,FALSE)/100</f>
        <v>0.21199999999999999</v>
      </c>
      <c r="P1651" s="17">
        <f>VLOOKUP($C1651,'Advanced - Home'!B:T,18,FALSE)</f>
        <v>95.75</v>
      </c>
      <c r="Q1651" s="17">
        <f>(P1651+'Advanced - Home'!$S$33)/2</f>
        <v>97.262845567206853</v>
      </c>
      <c r="R1651" s="31">
        <f t="shared" ref="R1651" si="16267">AVERAGE(H1651,L1650)</f>
        <v>0.495</v>
      </c>
      <c r="S1651" s="31">
        <f t="shared" ref="S1651" si="16268">AVERAGE(I1651,M1650)</f>
        <v>0.307</v>
      </c>
      <c r="T1651" s="31">
        <f t="shared" ref="T1651" si="16269">AVERAGE(J1651,N1650)</f>
        <v>0.14900000000000002</v>
      </c>
      <c r="U1651" s="31">
        <f t="shared" ref="U1651" si="16270">AVERAGE(K1651,O1650)</f>
        <v>0.2495</v>
      </c>
      <c r="V1651" s="17">
        <f>Q1651*Q1650/'Advanced - Road'!$S$33</f>
        <v>96.38660718233254</v>
      </c>
      <c r="W1651" s="17">
        <f t="shared" ref="W1651" si="16271">W1650</f>
        <v>96.38861648277171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103</v>
      </c>
      <c r="Z1651" s="19">
        <f t="shared" ref="Z1651" si="16272">-Z1650</f>
        <v>1</v>
      </c>
      <c r="AA1651" s="19">
        <f t="shared" ref="AA1651" si="16273">AA1650</f>
        <v>207</v>
      </c>
      <c r="AB1651" s="4"/>
      <c r="AC1651" s="4"/>
      <c r="AD1651" s="4">
        <f t="shared" si="16063"/>
        <v>103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0.501</v>
      </c>
      <c r="I1652" s="32">
        <f>VLOOKUP($C1652,'Four Factors - Road'!$B:$O,8,FALSE)</f>
        <v>0.28100000000000003</v>
      </c>
      <c r="J1652" s="32">
        <f>VLOOKUP($C1652,'Four Factors - Road'!$B:$O,9,FALSE)/100</f>
        <v>0.126</v>
      </c>
      <c r="K1652" s="32">
        <f>VLOOKUP($C1652,'Four Factors - Road'!$B:$O,10,FALSE)/100</f>
        <v>0.22600000000000001</v>
      </c>
      <c r="L1652" s="32">
        <f>VLOOKUP($C1652,'Four Factors - Road'!$B:$O,11,FALSE)/100</f>
        <v>0.51700000000000002</v>
      </c>
      <c r="M1652" s="32">
        <f>VLOOKUP($C1652,'Four Factors - Road'!$B:$O,12,FALSE)</f>
        <v>0.311</v>
      </c>
      <c r="N1652" s="32">
        <f>VLOOKUP($C1652,'Four Factors - Road'!$B:$O,13,FALSE)/100</f>
        <v>0.158</v>
      </c>
      <c r="O1652" s="32">
        <f>VLOOKUP($C1652,'Four Factors - Road'!$B:$O,14,FALSE)/100</f>
        <v>0.23399999999999999</v>
      </c>
      <c r="P1652" s="21">
        <f>VLOOKUP($C1652,'Advanced - Road'!B:T,18,FALSE)</f>
        <v>97</v>
      </c>
      <c r="Q1652" s="21">
        <f>(P1652+'Advanced - Road'!$S$33)/2</f>
        <v>97.889904671115346</v>
      </c>
      <c r="R1652" s="32">
        <f t="shared" ref="R1652" si="16275">AVERAGE(H1652,L1653)</f>
        <v>0.496</v>
      </c>
      <c r="S1652" s="32">
        <f t="shared" ref="S1652" si="16276">AVERAGE(I1652,M1653)</f>
        <v>0.27300000000000002</v>
      </c>
      <c r="T1652" s="32">
        <f t="shared" ref="T1652" si="16277">AVERAGE(J1652,N1653)</f>
        <v>0.13</v>
      </c>
      <c r="U1652" s="32">
        <f t="shared" ref="U1652" si="16278">AVERAGE(K1652,O1653)</f>
        <v>0.22600000000000001</v>
      </c>
      <c r="V1652" s="21">
        <f>Q1652*Q1653/'Advanced - Home'!$S$33</f>
        <v>97.495626846273723</v>
      </c>
      <c r="W1652" s="21">
        <f t="shared" ref="W1652" si="16279">AVERAGE(V1652:V1653)</f>
        <v>97.493594511653555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0.53700000000000003</v>
      </c>
      <c r="I1653" s="32">
        <f>VLOOKUP($C1653,'Four Factors - Home'!$B:$O,8,FALSE)</f>
        <v>0.27100000000000002</v>
      </c>
      <c r="J1653" s="32">
        <f>VLOOKUP($C1653,'Four Factors - Home'!$B:$O,9,FALSE)/100</f>
        <v>0.13800000000000001</v>
      </c>
      <c r="K1653" s="32">
        <f>VLOOKUP($C1653,'Four Factors - Home'!$B:$O,10,FALSE)/100</f>
        <v>0.22699999999999998</v>
      </c>
      <c r="L1653" s="32">
        <f>VLOOKUP($C1653,'Four Factors - Home'!$B:$O,11,FALSE)/100</f>
        <v>0.49099999999999999</v>
      </c>
      <c r="M1653" s="32">
        <f>VLOOKUP($C1653,'Four Factors - Home'!$B:$O,12,FALSE)</f>
        <v>0.26500000000000001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0.22600000000000001</v>
      </c>
      <c r="P1653" s="21">
        <f>VLOOKUP($C1653,'Advanced - Home'!B:T,18,FALSE)</f>
        <v>97.98</v>
      </c>
      <c r="Q1653" s="21">
        <f>(P1653+'Advanced - Home'!$S$33)/2</f>
        <v>98.377845567206862</v>
      </c>
      <c r="R1653" s="32">
        <f t="shared" ref="R1653" si="16287">AVERAGE(H1653,L1652)</f>
        <v>0.52700000000000002</v>
      </c>
      <c r="S1653" s="32">
        <f t="shared" ref="S1653" si="16288">AVERAGE(I1653,M1652)</f>
        <v>0.29100000000000004</v>
      </c>
      <c r="T1653" s="32">
        <f t="shared" ref="T1653" si="16289">AVERAGE(J1653,N1652)</f>
        <v>0.14800000000000002</v>
      </c>
      <c r="U1653" s="32">
        <f t="shared" ref="U1653" si="16290">AVERAGE(K1653,O1652)</f>
        <v>0.23049999999999998</v>
      </c>
      <c r="V1653" s="21">
        <f>Q1653*Q1652/'Advanced - Road'!$S$33</f>
        <v>97.491562177033373</v>
      </c>
      <c r="W1653" s="21">
        <f t="shared" ref="W1653" si="16291">W1652</f>
        <v>97.493594511653555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0.501</v>
      </c>
      <c r="I1654" s="31">
        <f>VLOOKUP($C1654,'Four Factors - Road'!$B:$O,8,FALSE)</f>
        <v>0.28100000000000003</v>
      </c>
      <c r="J1654" s="31">
        <f>VLOOKUP($C1654,'Four Factors - Road'!$B:$O,9,FALSE)/100</f>
        <v>0.126</v>
      </c>
      <c r="K1654" s="31">
        <f>VLOOKUP($C1654,'Four Factors - Road'!$B:$O,10,FALSE)/100</f>
        <v>0.22600000000000001</v>
      </c>
      <c r="L1654" s="31">
        <f>VLOOKUP($C1654,'Four Factors - Road'!$B:$O,11,FALSE)/100</f>
        <v>0.51700000000000002</v>
      </c>
      <c r="M1654" s="31">
        <f>VLOOKUP($C1654,'Four Factors - Road'!$B:$O,12,FALSE)</f>
        <v>0.311</v>
      </c>
      <c r="N1654" s="31">
        <f>VLOOKUP($C1654,'Four Factors - Road'!$B:$O,13,FALSE)/100</f>
        <v>0.158</v>
      </c>
      <c r="O1654" s="31">
        <f>VLOOKUP($C1654,'Four Factors - Road'!$B:$O,14,FALSE)/100</f>
        <v>0.23399999999999999</v>
      </c>
      <c r="P1654" s="17">
        <f>VLOOKUP($C1654,'Advanced - Road'!B:T,18,FALSE)</f>
        <v>97</v>
      </c>
      <c r="Q1654" s="17">
        <f>(P1654+'Advanced - Road'!$S$33)/2</f>
        <v>97.889904671115346</v>
      </c>
      <c r="R1654" s="31">
        <f t="shared" ref="R1654" si="16295">AVERAGE(H1654,L1655)</f>
        <v>0.51100000000000001</v>
      </c>
      <c r="S1654" s="31">
        <f t="shared" ref="S1654" si="16296">AVERAGE(I1654,M1655)</f>
        <v>0.28900000000000003</v>
      </c>
      <c r="T1654" s="31">
        <f t="shared" ref="T1654" si="16297">AVERAGE(J1654,N1655)</f>
        <v>0.14450000000000002</v>
      </c>
      <c r="U1654" s="31">
        <f t="shared" ref="U1654" si="16298">AVERAGE(K1654,O1655)</f>
        <v>0.22999999999999998</v>
      </c>
      <c r="V1654" s="17">
        <f>Q1654*Q1655/'Advanced - Home'!$S$33</f>
        <v>97.490671684555963</v>
      </c>
      <c r="W1654" s="17">
        <f t="shared" ref="W1654" si="16299">AVERAGE(V1654:V1655)</f>
        <v>97.488639453228075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106</v>
      </c>
      <c r="Z1654" s="19">
        <f t="shared" ref="Z1654" si="16300">Y1655-Y1654</f>
        <v>1</v>
      </c>
      <c r="AA1654" s="19">
        <f t="shared" ref="AA1654" si="16301">Y1654+Y1655</f>
        <v>213</v>
      </c>
      <c r="AB1654" s="4">
        <f t="shared" ref="AB1654" si="16302">D1654-Z1654</f>
        <v>-1</v>
      </c>
      <c r="AC1654" s="4">
        <f t="shared" ref="AC1654" si="16303">AA1654-E1654</f>
        <v>213</v>
      </c>
      <c r="AD1654" s="4">
        <f t="shared" si="16063"/>
        <v>106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0.53400000000000003</v>
      </c>
      <c r="I1655" s="31">
        <f>VLOOKUP($C1655,'Four Factors - Home'!$B:$O,8,FALSE)</f>
        <v>0.30099999999999999</v>
      </c>
      <c r="J1655" s="31">
        <f>VLOOKUP($C1655,'Four Factors - Home'!$B:$O,9,FALSE)/100</f>
        <v>0.14199999999999999</v>
      </c>
      <c r="K1655" s="31">
        <f>VLOOKUP($C1655,'Four Factors - Home'!$B:$O,10,FALSE)/100</f>
        <v>0.214</v>
      </c>
      <c r="L1655" s="31">
        <f>VLOOKUP($C1655,'Four Factors - Home'!$B:$O,11,FALSE)/100</f>
        <v>0.52100000000000002</v>
      </c>
      <c r="M1655" s="31">
        <f>VLOOKUP($C1655,'Four Factors - Home'!$B:$O,12,FALSE)</f>
        <v>0.29699999999999999</v>
      </c>
      <c r="N1655" s="31">
        <f>VLOOKUP($C1655,'Four Factors - Home'!$B:$O,13,FALSE)/100</f>
        <v>0.16300000000000001</v>
      </c>
      <c r="O1655" s="31">
        <f>VLOOKUP($C1655,'Four Factors - Home'!$B:$O,14,FALSE)/100</f>
        <v>0.23399999999999999</v>
      </c>
      <c r="P1655" s="17">
        <f>VLOOKUP($C1655,'Advanced - Home'!B:T,18,FALSE)</f>
        <v>97.97</v>
      </c>
      <c r="Q1655" s="17">
        <f>(P1655+'Advanced - Home'!$S$33)/2</f>
        <v>98.372845567206866</v>
      </c>
      <c r="R1655" s="31">
        <f t="shared" ref="R1655" si="16307">AVERAGE(H1655,L1654)</f>
        <v>0.52550000000000008</v>
      </c>
      <c r="S1655" s="31">
        <f t="shared" ref="S1655" si="16308">AVERAGE(I1655,M1654)</f>
        <v>0.30599999999999999</v>
      </c>
      <c r="T1655" s="31">
        <f t="shared" ref="T1655" si="16309">AVERAGE(J1655,N1654)</f>
        <v>0.15</v>
      </c>
      <c r="U1655" s="31">
        <f t="shared" ref="U1655" si="16310">AVERAGE(K1655,O1654)</f>
        <v>0.22399999999999998</v>
      </c>
      <c r="V1655" s="17">
        <f>Q1655*Q1654/'Advanced - Road'!$S$33</f>
        <v>97.486607221900201</v>
      </c>
      <c r="W1655" s="17">
        <f t="shared" ref="W1655" si="16311">W1654</f>
        <v>97.488639453228075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107</v>
      </c>
      <c r="Z1655" s="19">
        <f t="shared" ref="Z1655" si="16312">-Z1654</f>
        <v>-1</v>
      </c>
      <c r="AA1655" s="19">
        <f t="shared" ref="AA1655" si="16313">AA1654</f>
        <v>213</v>
      </c>
      <c r="AB1655" s="4"/>
      <c r="AC1655" s="4"/>
      <c r="AD1655" s="4">
        <f t="shared" si="16063"/>
        <v>107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0.501</v>
      </c>
      <c r="I1656" s="32">
        <f>VLOOKUP($C1656,'Four Factors - Road'!$B:$O,8,FALSE)</f>
        <v>0.28100000000000003</v>
      </c>
      <c r="J1656" s="32">
        <f>VLOOKUP($C1656,'Four Factors - Road'!$B:$O,9,FALSE)/100</f>
        <v>0.126</v>
      </c>
      <c r="K1656" s="32">
        <f>VLOOKUP($C1656,'Four Factors - Road'!$B:$O,10,FALSE)/100</f>
        <v>0.22600000000000001</v>
      </c>
      <c r="L1656" s="32">
        <f>VLOOKUP($C1656,'Four Factors - Road'!$B:$O,11,FALSE)/100</f>
        <v>0.51700000000000002</v>
      </c>
      <c r="M1656" s="32">
        <f>VLOOKUP($C1656,'Four Factors - Road'!$B:$O,12,FALSE)</f>
        <v>0.311</v>
      </c>
      <c r="N1656" s="32">
        <f>VLOOKUP($C1656,'Four Factors - Road'!$B:$O,13,FALSE)/100</f>
        <v>0.158</v>
      </c>
      <c r="O1656" s="32">
        <f>VLOOKUP($C1656,'Four Factors - Road'!$B:$O,14,FALSE)/100</f>
        <v>0.23399999999999999</v>
      </c>
      <c r="P1656" s="21">
        <f>VLOOKUP($C1656,'Advanced - Road'!B:T,18,FALSE)</f>
        <v>97</v>
      </c>
      <c r="Q1656" s="21">
        <f>(P1656+'Advanced - Road'!$S$33)/2</f>
        <v>97.889904671115346</v>
      </c>
      <c r="R1656" s="32">
        <f t="shared" ref="R1656" si="16315">AVERAGE(H1656,L1657)</f>
        <v>0.51350000000000007</v>
      </c>
      <c r="S1656" s="32">
        <f t="shared" ref="S1656" si="16316">AVERAGE(I1656,M1657)</f>
        <v>0.27650000000000002</v>
      </c>
      <c r="T1656" s="32">
        <f t="shared" ref="T1656" si="16317">AVERAGE(J1656,N1657)</f>
        <v>0.13900000000000001</v>
      </c>
      <c r="U1656" s="32">
        <f t="shared" ref="U1656" si="16318">AVERAGE(K1656,O1657)</f>
        <v>0.2215</v>
      </c>
      <c r="V1656" s="21">
        <f>Q1656*Q1657/'Advanced - Home'!$S$33</f>
        <v>96.915872925294551</v>
      </c>
      <c r="W1656" s="21">
        <f t="shared" ref="W1656" si="16319">AVERAGE(V1656:V1657)</f>
        <v>96.913852675872477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105</v>
      </c>
      <c r="Z1656" s="23">
        <f t="shared" ref="Z1656" si="16320">Y1657-Y1656</f>
        <v>2</v>
      </c>
      <c r="AA1656" s="23">
        <f t="shared" ref="AA1656" si="16321">Y1656+Y1657</f>
        <v>212</v>
      </c>
      <c r="AB1656" s="22">
        <f t="shared" ref="AB1656" si="16322">D1656-Z1656</f>
        <v>-2</v>
      </c>
      <c r="AC1656" s="22">
        <f t="shared" ref="AC1656" si="16323">AA1656-E1656</f>
        <v>212</v>
      </c>
      <c r="AD1656" s="22">
        <f t="shared" si="16063"/>
        <v>105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0.29299999999999998</v>
      </c>
      <c r="J1657" s="32">
        <f>VLOOKUP($C1657,'Four Factors - Home'!$B:$O,9,FALSE)/100</f>
        <v>0.14899999999999999</v>
      </c>
      <c r="K1657" s="32">
        <f>VLOOKUP($C1657,'Four Factors - Home'!$B:$O,10,FALSE)/100</f>
        <v>0.27100000000000002</v>
      </c>
      <c r="L1657" s="32">
        <f>VLOOKUP($C1657,'Four Factors - Home'!$B:$O,11,FALSE)/100</f>
        <v>0.52600000000000002</v>
      </c>
      <c r="M1657" s="32">
        <f>VLOOKUP($C1657,'Four Factors - Home'!$B:$O,12,FALSE)</f>
        <v>0.27200000000000002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96.81</v>
      </c>
      <c r="Q1657" s="21">
        <f>(P1657+'Advanced - Home'!$S$33)/2</f>
        <v>97.792845567206854</v>
      </c>
      <c r="R1657" s="32">
        <f t="shared" ref="R1657" si="16327">AVERAGE(H1657,L1656)</f>
        <v>0.52049999999999996</v>
      </c>
      <c r="S1657" s="32">
        <f t="shared" ref="S1657" si="16328">AVERAGE(I1657,M1656)</f>
        <v>0.30199999999999999</v>
      </c>
      <c r="T1657" s="32">
        <f t="shared" ref="T1657" si="16329">AVERAGE(J1657,N1656)</f>
        <v>0.1535</v>
      </c>
      <c r="U1657" s="32">
        <f t="shared" ref="U1657" si="16330">AVERAGE(K1657,O1656)</f>
        <v>0.2525</v>
      </c>
      <c r="V1657" s="21">
        <f>Q1657*Q1656/'Advanced - Road'!$S$33</f>
        <v>96.911832426450417</v>
      </c>
      <c r="W1657" s="21">
        <f t="shared" ref="W1657" si="16331">W1656</f>
        <v>96.913852675872477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-2</v>
      </c>
      <c r="AA1657" s="23">
        <f t="shared" ref="AA1657" si="16333">AA1656</f>
        <v>212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0.501</v>
      </c>
      <c r="I1658" s="31">
        <f>VLOOKUP($C1658,'Four Factors - Road'!$B:$O,8,FALSE)</f>
        <v>0.28100000000000003</v>
      </c>
      <c r="J1658" s="31">
        <f>VLOOKUP($C1658,'Four Factors - Road'!$B:$O,9,FALSE)/100</f>
        <v>0.126</v>
      </c>
      <c r="K1658" s="31">
        <f>VLOOKUP($C1658,'Four Factors - Road'!$B:$O,10,FALSE)/100</f>
        <v>0.22600000000000001</v>
      </c>
      <c r="L1658" s="31">
        <f>VLOOKUP($C1658,'Four Factors - Road'!$B:$O,11,FALSE)/100</f>
        <v>0.51700000000000002</v>
      </c>
      <c r="M1658" s="31">
        <f>VLOOKUP($C1658,'Four Factors - Road'!$B:$O,12,FALSE)</f>
        <v>0.311</v>
      </c>
      <c r="N1658" s="31">
        <f>VLOOKUP($C1658,'Four Factors - Road'!$B:$O,13,FALSE)/100</f>
        <v>0.158</v>
      </c>
      <c r="O1658" s="31">
        <f>VLOOKUP($C1658,'Four Factors - Road'!$B:$O,14,FALSE)/100</f>
        <v>0.23399999999999999</v>
      </c>
      <c r="P1658" s="17">
        <f>VLOOKUP($C1658,'Advanced - Road'!B:T,18,FALSE)</f>
        <v>97</v>
      </c>
      <c r="Q1658" s="17">
        <f>(P1658+'Advanced - Road'!$S$33)/2</f>
        <v>97.889904671115346</v>
      </c>
      <c r="R1658" s="31">
        <f t="shared" ref="R1658" si="16335">AVERAGE(H1658,L1659)</f>
        <v>0.50150000000000006</v>
      </c>
      <c r="S1658" s="31">
        <f t="shared" ref="S1658" si="16336">AVERAGE(I1658,M1659)</f>
        <v>0.26350000000000001</v>
      </c>
      <c r="T1658" s="31">
        <f t="shared" ref="T1658" si="16337">AVERAGE(J1658,N1659)</f>
        <v>0.1295</v>
      </c>
      <c r="U1658" s="31">
        <f t="shared" ref="U1658" si="16338">AVERAGE(K1658,O1659)</f>
        <v>0.224</v>
      </c>
      <c r="V1658" s="17">
        <f>Q1658*Q1659/'Advanced - Home'!$S$33</f>
        <v>98.759193084305224</v>
      </c>
      <c r="W1658" s="17">
        <f t="shared" ref="W1658" si="16339">AVERAGE(V1658:V1659)</f>
        <v>98.757134410150712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0</v>
      </c>
      <c r="AA1658" s="19">
        <f t="shared" ref="AA1658" si="16341">Y1658+Y1659</f>
        <v>214</v>
      </c>
      <c r="AB1658" s="4">
        <f t="shared" ref="AB1658" si="16342">D1658-Z1658</f>
        <v>0</v>
      </c>
      <c r="AC1658" s="4">
        <f t="shared" ref="AC1658" si="16343">AA1658-E1658</f>
        <v>214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0.50900000000000001</v>
      </c>
      <c r="I1659" s="31">
        <f>VLOOKUP($C1659,'Four Factors - Home'!$B:$O,8,FALSE)</f>
        <v>0.26100000000000001</v>
      </c>
      <c r="J1659" s="31">
        <f>VLOOKUP($C1659,'Four Factors - Home'!$B:$O,9,FALSE)/100</f>
        <v>0.12300000000000001</v>
      </c>
      <c r="K1659" s="31">
        <f>VLOOKUP($C1659,'Four Factors - Home'!$B:$O,10,FALSE)/100</f>
        <v>0.184</v>
      </c>
      <c r="L1659" s="31">
        <f>VLOOKUP($C1659,'Four Factors - Home'!$B:$O,11,FALSE)/100</f>
        <v>0.502</v>
      </c>
      <c r="M1659" s="31">
        <f>VLOOKUP($C1659,'Four Factors - Home'!$B:$O,12,FALSE)</f>
        <v>0.246</v>
      </c>
      <c r="N1659" s="31">
        <f>VLOOKUP($C1659,'Four Factors - Home'!$B:$O,13,FALSE)/100</f>
        <v>0.13300000000000001</v>
      </c>
      <c r="O1659" s="31">
        <f>VLOOKUP($C1659,'Four Factors - Home'!$B:$O,14,FALSE)/100</f>
        <v>0.222</v>
      </c>
      <c r="P1659" s="17">
        <f>VLOOKUP($C1659,'Advanced - Home'!B:T,18,FALSE)</f>
        <v>100.53</v>
      </c>
      <c r="Q1659" s="17">
        <f>(P1659+'Advanced - Home'!$S$33)/2</f>
        <v>99.652845567206867</v>
      </c>
      <c r="R1659" s="31">
        <f t="shared" ref="R1659" si="16347">AVERAGE(H1659,L1658)</f>
        <v>0.51300000000000001</v>
      </c>
      <c r="S1659" s="31">
        <f t="shared" ref="S1659" si="16348">AVERAGE(I1659,M1658)</f>
        <v>0.28600000000000003</v>
      </c>
      <c r="T1659" s="31">
        <f t="shared" ref="T1659" si="16349">AVERAGE(J1659,N1658)</f>
        <v>0.14050000000000001</v>
      </c>
      <c r="U1659" s="31">
        <f t="shared" ref="U1659" si="16350">AVERAGE(K1659,O1658)</f>
        <v>0.20899999999999999</v>
      </c>
      <c r="V1659" s="17">
        <f>Q1659*Q1658/'Advanced - Road'!$S$33</f>
        <v>98.755075735996215</v>
      </c>
      <c r="W1659" s="17">
        <f t="shared" ref="W1659" si="16351">W1658</f>
        <v>98.757134410150712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0</v>
      </c>
      <c r="AA1659" s="19">
        <f t="shared" ref="AA1659" si="16353">AA1658</f>
        <v>214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0.501</v>
      </c>
      <c r="I1660" s="32">
        <f>VLOOKUP($C1660,'Four Factors - Road'!$B:$O,8,FALSE)</f>
        <v>0.28100000000000003</v>
      </c>
      <c r="J1660" s="32">
        <f>VLOOKUP($C1660,'Four Factors - Road'!$B:$O,9,FALSE)/100</f>
        <v>0.126</v>
      </c>
      <c r="K1660" s="32">
        <f>VLOOKUP($C1660,'Four Factors - Road'!$B:$O,10,FALSE)/100</f>
        <v>0.22600000000000001</v>
      </c>
      <c r="L1660" s="32">
        <f>VLOOKUP($C1660,'Four Factors - Road'!$B:$O,11,FALSE)/100</f>
        <v>0.51700000000000002</v>
      </c>
      <c r="M1660" s="32">
        <f>VLOOKUP($C1660,'Four Factors - Road'!$B:$O,12,FALSE)</f>
        <v>0.311</v>
      </c>
      <c r="N1660" s="32">
        <f>VLOOKUP($C1660,'Four Factors - Road'!$B:$O,13,FALSE)/100</f>
        <v>0.158</v>
      </c>
      <c r="O1660" s="32">
        <f>VLOOKUP($C1660,'Four Factors - Road'!$B:$O,14,FALSE)/100</f>
        <v>0.23399999999999999</v>
      </c>
      <c r="P1660" s="21">
        <f>VLOOKUP($C1660,'Advanced - Road'!B:T,18,FALSE)</f>
        <v>97</v>
      </c>
      <c r="Q1660" s="21">
        <f>(P1660+'Advanced - Road'!$S$33)/2</f>
        <v>97.889904671115346</v>
      </c>
      <c r="R1660" s="32">
        <f t="shared" ref="R1660" si="16355">AVERAGE(H1660,L1661)</f>
        <v>0.50350000000000006</v>
      </c>
      <c r="S1660" s="32">
        <f t="shared" ref="S1660" si="16356">AVERAGE(I1660,M1661)</f>
        <v>0.27300000000000002</v>
      </c>
      <c r="T1660" s="32">
        <f t="shared" ref="T1660" si="16357">AVERAGE(J1660,N1661)</f>
        <v>0.128</v>
      </c>
      <c r="U1660" s="32">
        <f t="shared" ref="U1660" si="16358">AVERAGE(K1660,O1661)</f>
        <v>0.2475</v>
      </c>
      <c r="V1660" s="21">
        <f>Q1660*Q1661/'Advanced - Home'!$S$33</f>
        <v>97.569954272040263</v>
      </c>
      <c r="W1660" s="21">
        <f t="shared" ref="W1660" si="16359">AVERAGE(V1660:V1661)</f>
        <v>97.567920388035731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107</v>
      </c>
      <c r="Z1660" s="23">
        <f t="shared" ref="Z1660" si="16360">Y1661-Y1660</f>
        <v>-1</v>
      </c>
      <c r="AA1660" s="23">
        <f t="shared" ref="AA1660" si="16361">Y1660+Y1661</f>
        <v>213</v>
      </c>
      <c r="AB1660" s="22">
        <f t="shared" ref="AB1660" si="16362">D1660-Z1660</f>
        <v>1</v>
      </c>
      <c r="AC1660" s="22">
        <f t="shared" ref="AC1660" si="16363">AA1660-E1660</f>
        <v>213</v>
      </c>
      <c r="AD1660" s="22">
        <f t="shared" si="16063"/>
        <v>107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0.51700000000000002</v>
      </c>
      <c r="I1661" s="32">
        <f>VLOOKUP($C1661,'Four Factors - Home'!$B:$O,8,FALSE)</f>
        <v>0.23</v>
      </c>
      <c r="J1661" s="32">
        <f>VLOOKUP($C1661,'Four Factors - Home'!$B:$O,9,FALSE)/100</f>
        <v>0.14300000000000002</v>
      </c>
      <c r="K1661" s="32">
        <f>VLOOKUP($C1661,'Four Factors - Home'!$B:$O,10,FALSE)/100</f>
        <v>0.26700000000000002</v>
      </c>
      <c r="L1661" s="32">
        <f>VLOOKUP($C1661,'Four Factors - Home'!$B:$O,11,FALSE)/100</f>
        <v>0.50600000000000001</v>
      </c>
      <c r="M1661" s="32">
        <f>VLOOKUP($C1661,'Four Factors - Home'!$B:$O,12,FALSE)</f>
        <v>0.26500000000000001</v>
      </c>
      <c r="N1661" s="32">
        <f>VLOOKUP($C1661,'Four Factors - Home'!$B:$O,13,FALSE)/100</f>
        <v>0.13</v>
      </c>
      <c r="O1661" s="32">
        <f>VLOOKUP($C1661,'Four Factors - Home'!$B:$O,14,FALSE)/100</f>
        <v>0.26899999999999996</v>
      </c>
      <c r="P1661" s="21">
        <f>VLOOKUP($C1661,'Advanced - Home'!B:T,18,FALSE)</f>
        <v>98.13</v>
      </c>
      <c r="Q1661" s="21">
        <f>(P1661+'Advanced - Home'!$S$33)/2</f>
        <v>98.45284556720685</v>
      </c>
      <c r="R1661" s="32">
        <f t="shared" ref="R1661" si="16367">AVERAGE(H1661,L1660)</f>
        <v>0.51700000000000002</v>
      </c>
      <c r="S1661" s="32">
        <f t="shared" ref="S1661" si="16368">AVERAGE(I1661,M1660)</f>
        <v>0.27050000000000002</v>
      </c>
      <c r="T1661" s="32">
        <f t="shared" ref="T1661" si="16369">AVERAGE(J1661,N1660)</f>
        <v>0.15050000000000002</v>
      </c>
      <c r="U1661" s="32">
        <f t="shared" ref="U1661" si="16370">AVERAGE(K1661,O1660)</f>
        <v>0.2505</v>
      </c>
      <c r="V1661" s="21">
        <f>Q1661*Q1660/'Advanced - Road'!$S$33</f>
        <v>97.565886504031184</v>
      </c>
      <c r="W1661" s="21">
        <f t="shared" ref="W1661" si="16371">W1660</f>
        <v>97.567920388035731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106</v>
      </c>
      <c r="Z1661" s="23">
        <f t="shared" ref="Z1661" si="16372">-Z1660</f>
        <v>1</v>
      </c>
      <c r="AA1661" s="23">
        <f t="shared" ref="AA1661" si="16373">AA1660</f>
        <v>213</v>
      </c>
      <c r="AB1661" s="22"/>
      <c r="AC1661" s="22"/>
      <c r="AD1661" s="22">
        <f t="shared" si="16063"/>
        <v>106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0.501</v>
      </c>
      <c r="I1662" s="31">
        <f>VLOOKUP($C1662,'Four Factors - Road'!$B:$O,8,FALSE)</f>
        <v>0.28100000000000003</v>
      </c>
      <c r="J1662" s="31">
        <f>VLOOKUP($C1662,'Four Factors - Road'!$B:$O,9,FALSE)/100</f>
        <v>0.126</v>
      </c>
      <c r="K1662" s="31">
        <f>VLOOKUP($C1662,'Four Factors - Road'!$B:$O,10,FALSE)/100</f>
        <v>0.22600000000000001</v>
      </c>
      <c r="L1662" s="31">
        <f>VLOOKUP($C1662,'Four Factors - Road'!$B:$O,11,FALSE)/100</f>
        <v>0.51700000000000002</v>
      </c>
      <c r="M1662" s="31">
        <f>VLOOKUP($C1662,'Four Factors - Road'!$B:$O,12,FALSE)</f>
        <v>0.311</v>
      </c>
      <c r="N1662" s="31">
        <f>VLOOKUP($C1662,'Four Factors - Road'!$B:$O,13,FALSE)/100</f>
        <v>0.158</v>
      </c>
      <c r="O1662" s="31">
        <f>VLOOKUP($C1662,'Four Factors - Road'!$B:$O,14,FALSE)/100</f>
        <v>0.23399999999999999</v>
      </c>
      <c r="P1662" s="17">
        <f>VLOOKUP($C1662,'Advanced - Road'!B:T,18,FALSE)</f>
        <v>97</v>
      </c>
      <c r="Q1662" s="17">
        <f>(P1662+'Advanced - Road'!$S$33)/2</f>
        <v>97.889904671115346</v>
      </c>
      <c r="R1662" s="31">
        <f t="shared" ref="R1662" si="16375">AVERAGE(H1662,L1663)</f>
        <v>0.50049999999999994</v>
      </c>
      <c r="S1662" s="31">
        <f t="shared" ref="S1662" si="16376">AVERAGE(I1662,M1663)</f>
        <v>0.27550000000000002</v>
      </c>
      <c r="T1662" s="31">
        <f t="shared" ref="T1662" si="16377">AVERAGE(J1662,N1663)</f>
        <v>0.1305</v>
      </c>
      <c r="U1662" s="31">
        <f t="shared" ref="U1662" si="16378">AVERAGE(K1662,O1663)</f>
        <v>0.22499999999999998</v>
      </c>
      <c r="V1662" s="17">
        <f>Q1662*Q1663/'Advanced - Home'!$S$33</f>
        <v>98.674955335103107</v>
      </c>
      <c r="W1662" s="17">
        <f t="shared" ref="W1662" si="16379">AVERAGE(V1662:V1663)</f>
        <v>98.672898416917562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0.52</v>
      </c>
      <c r="I1663" s="31">
        <f>VLOOKUP($C1663,'Four Factors - Home'!$B:$O,8,FALSE)</f>
        <v>0.30199999999999999</v>
      </c>
      <c r="J1663" s="31">
        <f>VLOOKUP($C1663,'Four Factors - Home'!$B:$O,9,FALSE)/100</f>
        <v>0.14599999999999999</v>
      </c>
      <c r="K1663" s="31">
        <f>VLOOKUP($C1663,'Four Factors - Home'!$B:$O,10,FALSE)/100</f>
        <v>0.27300000000000002</v>
      </c>
      <c r="L1663" s="31">
        <f>VLOOKUP($C1663,'Four Factors - Home'!$B:$O,11,FALSE)/100</f>
        <v>0.5</v>
      </c>
      <c r="M1663" s="31">
        <f>VLOOKUP($C1663,'Four Factors - Home'!$B:$O,12,FALSE)</f>
        <v>0.27</v>
      </c>
      <c r="N1663" s="31">
        <f>VLOOKUP($C1663,'Four Factors - Home'!$B:$O,13,FALSE)/100</f>
        <v>0.13500000000000001</v>
      </c>
      <c r="O1663" s="31">
        <f>VLOOKUP($C1663,'Four Factors - Home'!$B:$O,14,FALSE)/100</f>
        <v>0.22399999999999998</v>
      </c>
      <c r="P1663" s="17">
        <f>VLOOKUP($C1663,'Advanced - Home'!B:T,18,FALSE)</f>
        <v>100.36</v>
      </c>
      <c r="Q1663" s="17">
        <f>(P1663+'Advanced - Home'!$S$33)/2</f>
        <v>99.567845567206859</v>
      </c>
      <c r="R1663" s="31">
        <f t="shared" ref="R1663" si="16387">AVERAGE(H1663,L1662)</f>
        <v>0.51849999999999996</v>
      </c>
      <c r="S1663" s="31">
        <f t="shared" ref="S1663" si="16388">AVERAGE(I1663,M1662)</f>
        <v>0.30649999999999999</v>
      </c>
      <c r="T1663" s="31">
        <f t="shared" ref="T1663" si="16389">AVERAGE(J1663,N1662)</f>
        <v>0.152</v>
      </c>
      <c r="U1663" s="31">
        <f t="shared" ref="U1663" si="16390">AVERAGE(K1663,O1662)</f>
        <v>0.2535</v>
      </c>
      <c r="V1663" s="17">
        <f>Q1663*Q1662/'Advanced - Road'!$S$33</f>
        <v>98.670841498732017</v>
      </c>
      <c r="W1663" s="17">
        <f t="shared" ref="W1663" si="16391">W1662</f>
        <v>98.672898416917562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0.501</v>
      </c>
      <c r="I1664" s="32">
        <f>VLOOKUP($C1664,'Four Factors - Road'!$B:$O,8,FALSE)</f>
        <v>0.28100000000000003</v>
      </c>
      <c r="J1664" s="32">
        <f>VLOOKUP($C1664,'Four Factors - Road'!$B:$O,9,FALSE)/100</f>
        <v>0.126</v>
      </c>
      <c r="K1664" s="32">
        <f>VLOOKUP($C1664,'Four Factors - Road'!$B:$O,10,FALSE)/100</f>
        <v>0.22600000000000001</v>
      </c>
      <c r="L1664" s="32">
        <f>VLOOKUP($C1664,'Four Factors - Road'!$B:$O,11,FALSE)/100</f>
        <v>0.51700000000000002</v>
      </c>
      <c r="M1664" s="32">
        <f>VLOOKUP($C1664,'Four Factors - Road'!$B:$O,12,FALSE)</f>
        <v>0.311</v>
      </c>
      <c r="N1664" s="32">
        <f>VLOOKUP($C1664,'Four Factors - Road'!$B:$O,13,FALSE)/100</f>
        <v>0.158</v>
      </c>
      <c r="O1664" s="32">
        <f>VLOOKUP($C1664,'Four Factors - Road'!$B:$O,14,FALSE)/100</f>
        <v>0.23399999999999999</v>
      </c>
      <c r="P1664" s="21">
        <f>VLOOKUP($C1664,'Advanced - Road'!B:T,18,FALSE)</f>
        <v>97</v>
      </c>
      <c r="Q1664" s="21">
        <f>(P1664+'Advanced - Road'!$S$33)/2</f>
        <v>97.889904671115346</v>
      </c>
      <c r="R1664" s="32">
        <f t="shared" ref="R1664" si="16395">AVERAGE(H1664,L1665)</f>
        <v>0.50449999999999995</v>
      </c>
      <c r="S1664" s="32">
        <f t="shared" ref="S1664" si="16396">AVERAGE(I1664,M1665)</f>
        <v>0.27550000000000002</v>
      </c>
      <c r="T1664" s="32">
        <f t="shared" ref="T1664" si="16397">AVERAGE(J1664,N1665)</f>
        <v>0.13200000000000001</v>
      </c>
      <c r="U1664" s="32">
        <f t="shared" ref="U1664" si="16398">AVERAGE(K1664,O1665)</f>
        <v>0.22700000000000001</v>
      </c>
      <c r="V1664" s="21">
        <f>Q1664*Q1665/'Advanced - Home'!$S$33</f>
        <v>97.332106509587305</v>
      </c>
      <c r="W1664" s="21">
        <f t="shared" ref="W1664" si="16399">AVERAGE(V1664:V1665)</f>
        <v>97.330077583612749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0.47499999999999998</v>
      </c>
      <c r="I1665" s="32">
        <f>VLOOKUP($C1665,'Four Factors - Home'!$B:$O,8,FALSE)</f>
        <v>0.26700000000000002</v>
      </c>
      <c r="J1665" s="32">
        <f>VLOOKUP($C1665,'Four Factors - Home'!$B:$O,9,FALSE)/100</f>
        <v>0.13100000000000001</v>
      </c>
      <c r="K1665" s="32">
        <f>VLOOKUP($C1665,'Four Factors - Home'!$B:$O,10,FALSE)/100</f>
        <v>0.23199999999999998</v>
      </c>
      <c r="L1665" s="32">
        <f>VLOOKUP($C1665,'Four Factors - Home'!$B:$O,11,FALSE)/100</f>
        <v>0.50800000000000001</v>
      </c>
      <c r="M1665" s="32">
        <f>VLOOKUP($C1665,'Four Factors - Home'!$B:$O,12,FALSE)</f>
        <v>0.27</v>
      </c>
      <c r="N1665" s="32">
        <f>VLOOKUP($C1665,'Four Factors - Home'!$B:$O,13,FALSE)/100</f>
        <v>0.13800000000000001</v>
      </c>
      <c r="O1665" s="32">
        <f>VLOOKUP($C1665,'Four Factors - Home'!$B:$O,14,FALSE)/100</f>
        <v>0.22800000000000001</v>
      </c>
      <c r="P1665" s="21">
        <f>VLOOKUP($C1665,'Advanced - Home'!B:T,18,FALSE)</f>
        <v>97.65</v>
      </c>
      <c r="Q1665" s="21">
        <f>(P1665+'Advanced - Home'!$S$33)/2</f>
        <v>98.21284556720687</v>
      </c>
      <c r="R1665" s="32">
        <f t="shared" ref="R1665" si="16407">AVERAGE(H1665,L1664)</f>
        <v>0.496</v>
      </c>
      <c r="S1665" s="32">
        <f t="shared" ref="S1665" si="16408">AVERAGE(I1665,M1664)</f>
        <v>0.28900000000000003</v>
      </c>
      <c r="T1665" s="32">
        <f t="shared" ref="T1665" si="16409">AVERAGE(J1665,N1664)</f>
        <v>0.14450000000000002</v>
      </c>
      <c r="U1665" s="32">
        <f t="shared" ref="U1665" si="16410">AVERAGE(K1665,O1664)</f>
        <v>0.23299999999999998</v>
      </c>
      <c r="V1665" s="21">
        <f>Q1665*Q1664/'Advanced - Road'!$S$33</f>
        <v>97.328048657638192</v>
      </c>
      <c r="W1665" s="21">
        <f t="shared" ref="W1665" si="16411">W1664</f>
        <v>97.330077583612749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0.501</v>
      </c>
      <c r="I1666" s="31">
        <f>VLOOKUP($C1666,'Four Factors - Road'!$B:$O,8,FALSE)</f>
        <v>0.28100000000000003</v>
      </c>
      <c r="J1666" s="31">
        <f>VLOOKUP($C1666,'Four Factors - Road'!$B:$O,9,FALSE)/100</f>
        <v>0.126</v>
      </c>
      <c r="K1666" s="31">
        <f>VLOOKUP($C1666,'Four Factors - Road'!$B:$O,10,FALSE)/100</f>
        <v>0.22600000000000001</v>
      </c>
      <c r="L1666" s="31">
        <f>VLOOKUP($C1666,'Four Factors - Road'!$B:$O,11,FALSE)/100</f>
        <v>0.51700000000000002</v>
      </c>
      <c r="M1666" s="31">
        <f>VLOOKUP($C1666,'Four Factors - Road'!$B:$O,12,FALSE)</f>
        <v>0.311</v>
      </c>
      <c r="N1666" s="31">
        <f>VLOOKUP($C1666,'Four Factors - Road'!$B:$O,13,FALSE)/100</f>
        <v>0.158</v>
      </c>
      <c r="O1666" s="31">
        <f>VLOOKUP($C1666,'Four Factors - Road'!$B:$O,14,FALSE)/100</f>
        <v>0.23399999999999999</v>
      </c>
      <c r="P1666" s="17">
        <f>VLOOKUP($C1666,'Advanced - Road'!B:T,18,FALSE)</f>
        <v>97</v>
      </c>
      <c r="Q1666" s="17">
        <f>(P1666+'Advanced - Road'!$S$33)/2</f>
        <v>97.889904671115346</v>
      </c>
      <c r="R1666" s="31">
        <f t="shared" ref="R1666" si="16415">AVERAGE(H1666,L1667)</f>
        <v>0.497</v>
      </c>
      <c r="S1666" s="31">
        <f t="shared" ref="S1666" si="16416">AVERAGE(I1666,M1667)</f>
        <v>0.29600000000000004</v>
      </c>
      <c r="T1666" s="31">
        <f t="shared" ref="T1666" si="16417">AVERAGE(J1666,N1667)</f>
        <v>0.13450000000000001</v>
      </c>
      <c r="U1666" s="31">
        <f t="shared" ref="U1666" si="16418">AVERAGE(K1666,O1667)</f>
        <v>0.22899999999999998</v>
      </c>
      <c r="V1666" s="17">
        <f>Q1666*Q1667/'Advanced - Home'!$S$33</f>
        <v>98.838475671789524</v>
      </c>
      <c r="W1666" s="17">
        <f t="shared" ref="W1666" si="16419">AVERAGE(V1666:V1667)</f>
        <v>98.836415344958368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107</v>
      </c>
      <c r="Z1666" s="19">
        <f t="shared" ref="Z1666" si="16420">Y1667-Y1666</f>
        <v>-2</v>
      </c>
      <c r="AA1666" s="19">
        <f t="shared" ref="AA1666" si="16421">Y1666+Y1667</f>
        <v>212</v>
      </c>
      <c r="AB1666" s="4">
        <f t="shared" ref="AB1666" si="16422">D1666-Z1666</f>
        <v>2</v>
      </c>
      <c r="AC1666" s="4">
        <f t="shared" ref="AC1666" si="16423">AA1666-E1666</f>
        <v>212</v>
      </c>
      <c r="AD1666" s="4">
        <f t="shared" si="16063"/>
        <v>107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0.50900000000000001</v>
      </c>
      <c r="I1667" s="31">
        <f>VLOOKUP($C1667,'Four Factors - Home'!$B:$O,8,FALSE)</f>
        <v>0.26500000000000001</v>
      </c>
      <c r="J1667" s="31">
        <f>VLOOKUP($C1667,'Four Factors - Home'!$B:$O,9,FALSE)/100</f>
        <v>0.16500000000000001</v>
      </c>
      <c r="K1667" s="31">
        <f>VLOOKUP($C1667,'Four Factors - Home'!$B:$O,10,FALSE)/100</f>
        <v>0.217</v>
      </c>
      <c r="L1667" s="31">
        <f>VLOOKUP($C1667,'Four Factors - Home'!$B:$O,11,FALSE)/100</f>
        <v>0.49299999999999999</v>
      </c>
      <c r="M1667" s="31">
        <f>VLOOKUP($C1667,'Four Factors - Home'!$B:$O,12,FALSE)</f>
        <v>0.311</v>
      </c>
      <c r="N1667" s="31">
        <f>VLOOKUP($C1667,'Four Factors - Home'!$B:$O,13,FALSE)/100</f>
        <v>0.14300000000000002</v>
      </c>
      <c r="O1667" s="31">
        <f>VLOOKUP($C1667,'Four Factors - Home'!$B:$O,14,FALSE)/100</f>
        <v>0.23199999999999998</v>
      </c>
      <c r="P1667" s="17">
        <f>VLOOKUP($C1667,'Advanced - Home'!B:T,18,FALSE)</f>
        <v>100.69</v>
      </c>
      <c r="Q1667" s="17">
        <f>(P1667+'Advanced - Home'!$S$33)/2</f>
        <v>99.732845567206851</v>
      </c>
      <c r="R1667" s="31">
        <f t="shared" ref="R1667" si="16427">AVERAGE(H1667,L1666)</f>
        <v>0.51300000000000001</v>
      </c>
      <c r="S1667" s="31">
        <f t="shared" ref="S1667" si="16428">AVERAGE(I1667,M1666)</f>
        <v>0.28800000000000003</v>
      </c>
      <c r="T1667" s="31">
        <f t="shared" ref="T1667" si="16429">AVERAGE(J1667,N1666)</f>
        <v>0.1615</v>
      </c>
      <c r="U1667" s="31">
        <f t="shared" ref="U1667" si="16430">AVERAGE(K1667,O1666)</f>
        <v>0.22549999999999998</v>
      </c>
      <c r="V1667" s="17">
        <f>Q1667*Q1666/'Advanced - Road'!$S$33</f>
        <v>98.834355018127198</v>
      </c>
      <c r="W1667" s="17">
        <f t="shared" ref="W1667" si="16431">W1666</f>
        <v>98.836415344958368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2</v>
      </c>
      <c r="AA1667" s="19">
        <f t="shared" ref="AA1667" si="16433">AA1666</f>
        <v>212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0.501</v>
      </c>
      <c r="I1668" s="32">
        <f>VLOOKUP($C1668,'Four Factors - Road'!$B:$O,8,FALSE)</f>
        <v>0.28100000000000003</v>
      </c>
      <c r="J1668" s="32">
        <f>VLOOKUP($C1668,'Four Factors - Road'!$B:$O,9,FALSE)/100</f>
        <v>0.126</v>
      </c>
      <c r="K1668" s="32">
        <f>VLOOKUP($C1668,'Four Factors - Road'!$B:$O,10,FALSE)/100</f>
        <v>0.22600000000000001</v>
      </c>
      <c r="L1668" s="32">
        <f>VLOOKUP($C1668,'Four Factors - Road'!$B:$O,11,FALSE)/100</f>
        <v>0.51700000000000002</v>
      </c>
      <c r="M1668" s="32">
        <f>VLOOKUP($C1668,'Four Factors - Road'!$B:$O,12,FALSE)</f>
        <v>0.311</v>
      </c>
      <c r="N1668" s="32">
        <f>VLOOKUP($C1668,'Four Factors - Road'!$B:$O,13,FALSE)/100</f>
        <v>0.158</v>
      </c>
      <c r="O1668" s="32">
        <f>VLOOKUP($C1668,'Four Factors - Road'!$B:$O,14,FALSE)/100</f>
        <v>0.23399999999999999</v>
      </c>
      <c r="P1668" s="21">
        <f>VLOOKUP($C1668,'Advanced - Road'!B:T,18,FALSE)</f>
        <v>97</v>
      </c>
      <c r="Q1668" s="21">
        <f>(P1668+'Advanced - Road'!$S$33)/2</f>
        <v>97.889904671115346</v>
      </c>
      <c r="R1668" s="32">
        <f t="shared" ref="R1668" si="16435">AVERAGE(H1668,L1669)</f>
        <v>0.50750000000000006</v>
      </c>
      <c r="S1668" s="32">
        <f t="shared" ref="S1668" si="16436">AVERAGE(I1668,M1669)</f>
        <v>0.30900000000000005</v>
      </c>
      <c r="T1668" s="32">
        <f t="shared" ref="T1668" si="16437">AVERAGE(J1668,N1669)</f>
        <v>0.13450000000000001</v>
      </c>
      <c r="U1668" s="32">
        <f t="shared" ref="U1668" si="16438">AVERAGE(K1668,O1669)</f>
        <v>0.2235</v>
      </c>
      <c r="V1668" s="21">
        <f>Q1668*Q1669/'Advanced - Home'!$S$33</f>
        <v>99.854283823932491</v>
      </c>
      <c r="W1668" s="21">
        <f t="shared" ref="W1668" si="16439">AVERAGE(V1668:V1669)</f>
        <v>99.852202322181569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109</v>
      </c>
      <c r="Z1668" s="23">
        <f t="shared" ref="Z1668" si="16440">Y1669-Y1668</f>
        <v>-1</v>
      </c>
      <c r="AA1668" s="23">
        <f t="shared" ref="AA1668" si="16441">Y1668+Y1669</f>
        <v>217</v>
      </c>
      <c r="AB1668" s="22">
        <f t="shared" ref="AB1668" si="16442">D1668-Z1668</f>
        <v>1</v>
      </c>
      <c r="AC1668" s="22">
        <f t="shared" ref="AC1668" si="16443">AA1668-E1668</f>
        <v>217</v>
      </c>
      <c r="AD1668" s="22">
        <f t="shared" si="16063"/>
        <v>109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0.49700000000000005</v>
      </c>
      <c r="I1669" s="32">
        <f>VLOOKUP($C1669,'Four Factors - Home'!$B:$O,8,FALSE)</f>
        <v>0.29599999999999999</v>
      </c>
      <c r="J1669" s="32">
        <f>VLOOKUP($C1669,'Four Factors - Home'!$B:$O,9,FALSE)/100</f>
        <v>0.151</v>
      </c>
      <c r="K1669" s="32">
        <f>VLOOKUP($C1669,'Four Factors - Home'!$B:$O,10,FALSE)/100</f>
        <v>0.26500000000000001</v>
      </c>
      <c r="L1669" s="32">
        <f>VLOOKUP($C1669,'Four Factors - Home'!$B:$O,11,FALSE)/100</f>
        <v>0.51400000000000001</v>
      </c>
      <c r="M1669" s="32">
        <f>VLOOKUP($C1669,'Four Factors - Home'!$B:$O,12,FALSE)</f>
        <v>0.33700000000000002</v>
      </c>
      <c r="N1669" s="32">
        <f>VLOOKUP($C1669,'Four Factors - Home'!$B:$O,13,FALSE)/100</f>
        <v>0.14300000000000002</v>
      </c>
      <c r="O1669" s="32">
        <f>VLOOKUP($C1669,'Four Factors - Home'!$B:$O,14,FALSE)/100</f>
        <v>0.221</v>
      </c>
      <c r="P1669" s="21">
        <f>VLOOKUP($C1669,'Advanced - Home'!B:T,18,FALSE)</f>
        <v>102.74</v>
      </c>
      <c r="Q1669" s="21">
        <f>(P1669+'Advanced - Home'!$S$33)/2</f>
        <v>100.75784556720686</v>
      </c>
      <c r="R1669" s="32">
        <f t="shared" ref="R1669" si="16447">AVERAGE(H1669,L1668)</f>
        <v>0.50700000000000001</v>
      </c>
      <c r="S1669" s="32">
        <f t="shared" ref="S1669" si="16448">AVERAGE(I1669,M1668)</f>
        <v>0.30349999999999999</v>
      </c>
      <c r="T1669" s="32">
        <f t="shared" ref="T1669" si="16449">AVERAGE(J1669,N1668)</f>
        <v>0.1545</v>
      </c>
      <c r="U1669" s="32">
        <f t="shared" ref="U1669" si="16450">AVERAGE(K1669,O1668)</f>
        <v>0.2495</v>
      </c>
      <c r="V1669" s="21">
        <f>Q1669*Q1668/'Advanced - Road'!$S$33</f>
        <v>99.850120820430647</v>
      </c>
      <c r="W1669" s="21">
        <f t="shared" ref="W1669" si="16451">W1668</f>
        <v>99.852202322181569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1</v>
      </c>
      <c r="AA1669" s="23">
        <f t="shared" ref="AA1669" si="16453">AA1668</f>
        <v>217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0.501</v>
      </c>
      <c r="I1670" s="31">
        <f>VLOOKUP($C1670,'Four Factors - Road'!$B:$O,8,FALSE)</f>
        <v>0.28100000000000003</v>
      </c>
      <c r="J1670" s="31">
        <f>VLOOKUP($C1670,'Four Factors - Road'!$B:$O,9,FALSE)/100</f>
        <v>0.126</v>
      </c>
      <c r="K1670" s="31">
        <f>VLOOKUP($C1670,'Four Factors - Road'!$B:$O,10,FALSE)/100</f>
        <v>0.22600000000000001</v>
      </c>
      <c r="L1670" s="31">
        <f>VLOOKUP($C1670,'Four Factors - Road'!$B:$O,11,FALSE)/100</f>
        <v>0.51700000000000002</v>
      </c>
      <c r="M1670" s="31">
        <f>VLOOKUP($C1670,'Four Factors - Road'!$B:$O,12,FALSE)</f>
        <v>0.311</v>
      </c>
      <c r="N1670" s="31">
        <f>VLOOKUP($C1670,'Four Factors - Road'!$B:$O,13,FALSE)/100</f>
        <v>0.158</v>
      </c>
      <c r="O1670" s="31">
        <f>VLOOKUP($C1670,'Four Factors - Road'!$B:$O,14,FALSE)/100</f>
        <v>0.23399999999999999</v>
      </c>
      <c r="P1670" s="17">
        <f>VLOOKUP($C1670,'Advanced - Road'!B:T,18,FALSE)</f>
        <v>97</v>
      </c>
      <c r="Q1670" s="17">
        <f>(P1670+'Advanced - Road'!$S$33)/2</f>
        <v>97.889904671115346</v>
      </c>
      <c r="R1670" s="31">
        <f t="shared" ref="R1670" si="16455">AVERAGE(H1670,L1671)</f>
        <v>0.50449999999999995</v>
      </c>
      <c r="S1670" s="31">
        <f t="shared" ref="S1670" si="16456">AVERAGE(I1670,M1671)</f>
        <v>0.29849999999999999</v>
      </c>
      <c r="T1670" s="31">
        <f t="shared" ref="T1670" si="16457">AVERAGE(J1670,N1671)</f>
        <v>0.128</v>
      </c>
      <c r="U1670" s="31">
        <f t="shared" ref="U1670" si="16458">AVERAGE(K1670,O1671)</f>
        <v>0.22700000000000001</v>
      </c>
      <c r="V1670" s="17">
        <f>Q1670*Q1671/'Advanced - Home'!$S$33</f>
        <v>97.996098179768538</v>
      </c>
      <c r="W1670" s="17">
        <f t="shared" ref="W1670" si="16459">AVERAGE(V1670:V1671)</f>
        <v>97.994055412626921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0</v>
      </c>
      <c r="AA1670" s="19">
        <f t="shared" ref="AA1670" si="16461">Y1670+Y1671</f>
        <v>216</v>
      </c>
      <c r="AB1670" s="4">
        <f t="shared" ref="AB1670" si="16462">D1670-Z1670</f>
        <v>0</v>
      </c>
      <c r="AC1670" s="4">
        <f t="shared" ref="AC1670" si="16463">AA1670-E1670</f>
        <v>216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0.13600000000000001</v>
      </c>
      <c r="K1671" s="31">
        <f>VLOOKUP($C1671,'Four Factors - Home'!$B:$O,10,FALSE)/100</f>
        <v>0.23100000000000001</v>
      </c>
      <c r="L1671" s="31">
        <f>VLOOKUP($C1671,'Four Factors - Home'!$B:$O,11,FALSE)/100</f>
        <v>0.50800000000000001</v>
      </c>
      <c r="M1671" s="31">
        <f>VLOOKUP($C1671,'Four Factors - Home'!$B:$O,12,FALSE)</f>
        <v>0.316</v>
      </c>
      <c r="N1671" s="31">
        <f>VLOOKUP($C1671,'Four Factors - Home'!$B:$O,13,FALSE)/100</f>
        <v>0.13</v>
      </c>
      <c r="O1671" s="31">
        <f>VLOOKUP($C1671,'Four Factors - Home'!$B:$O,14,FALSE)/100</f>
        <v>0.22800000000000001</v>
      </c>
      <c r="P1671" s="17">
        <f>VLOOKUP($C1671,'Advanced - Home'!B:T,18,FALSE)</f>
        <v>98.99</v>
      </c>
      <c r="Q1671" s="17">
        <f>(P1671+'Advanced - Home'!$S$33)/2</f>
        <v>98.882845567206857</v>
      </c>
      <c r="R1671" s="31">
        <f t="shared" ref="R1671" si="16467">AVERAGE(H1671,L1670)</f>
        <v>0.52400000000000002</v>
      </c>
      <c r="S1671" s="31">
        <f t="shared" ref="S1671" si="16468">AVERAGE(I1671,M1670)</f>
        <v>0.28900000000000003</v>
      </c>
      <c r="T1671" s="31">
        <f t="shared" ref="T1671" si="16469">AVERAGE(J1671,N1670)</f>
        <v>0.14700000000000002</v>
      </c>
      <c r="U1671" s="31">
        <f t="shared" ref="U1671" si="16470">AVERAGE(K1671,O1670)</f>
        <v>0.23249999999999998</v>
      </c>
      <c r="V1671" s="17">
        <f>Q1671*Q1670/'Advanced - Road'!$S$33</f>
        <v>97.992012645485318</v>
      </c>
      <c r="W1671" s="17">
        <f t="shared" ref="W1671" si="16471">W1670</f>
        <v>97.994055412626921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108</v>
      </c>
      <c r="Z1671" s="19">
        <f t="shared" ref="Z1671" si="16472">-Z1670</f>
        <v>0</v>
      </c>
      <c r="AA1671" s="19">
        <f t="shared" ref="AA1671" si="16473">AA1670</f>
        <v>216</v>
      </c>
      <c r="AB1671" s="4"/>
      <c r="AC1671" s="4"/>
      <c r="AD1671" s="4">
        <f t="shared" si="16063"/>
        <v>108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0.501</v>
      </c>
      <c r="I1672" s="32">
        <f>VLOOKUP($C1672,'Four Factors - Road'!$B:$O,8,FALSE)</f>
        <v>0.28100000000000003</v>
      </c>
      <c r="J1672" s="32">
        <f>VLOOKUP($C1672,'Four Factors - Road'!$B:$O,9,FALSE)/100</f>
        <v>0.126</v>
      </c>
      <c r="K1672" s="32">
        <f>VLOOKUP($C1672,'Four Factors - Road'!$B:$O,10,FALSE)/100</f>
        <v>0.22600000000000001</v>
      </c>
      <c r="L1672" s="32">
        <f>VLOOKUP($C1672,'Four Factors - Road'!$B:$O,11,FALSE)/100</f>
        <v>0.51700000000000002</v>
      </c>
      <c r="M1672" s="32">
        <f>VLOOKUP($C1672,'Four Factors - Road'!$B:$O,12,FALSE)</f>
        <v>0.311</v>
      </c>
      <c r="N1672" s="32">
        <f>VLOOKUP($C1672,'Four Factors - Road'!$B:$O,13,FALSE)/100</f>
        <v>0.158</v>
      </c>
      <c r="O1672" s="32">
        <f>VLOOKUP($C1672,'Four Factors - Road'!$B:$O,14,FALSE)/100</f>
        <v>0.23399999999999999</v>
      </c>
      <c r="P1672" s="21">
        <f>VLOOKUP($C1672,'Advanced - Road'!B:T,18,FALSE)</f>
        <v>97</v>
      </c>
      <c r="Q1672" s="21">
        <f>(P1672+'Advanced - Road'!$S$33)/2</f>
        <v>97.889904671115346</v>
      </c>
      <c r="R1672" s="32">
        <f t="shared" ref="R1672" si="16475">AVERAGE(H1672,L1673)</f>
        <v>0.51400000000000001</v>
      </c>
      <c r="S1672" s="32">
        <f t="shared" ref="S1672" si="16476">AVERAGE(I1672,M1673)</f>
        <v>0.28700000000000003</v>
      </c>
      <c r="T1672" s="32">
        <f t="shared" ref="T1672" si="16477">AVERAGE(J1672,N1673)</f>
        <v>0.13450000000000001</v>
      </c>
      <c r="U1672" s="32">
        <f t="shared" ref="U1672" si="16478">AVERAGE(K1672,O1673)</f>
        <v>0.22749999999999998</v>
      </c>
      <c r="V1672" s="21">
        <f>Q1672*Q1673/'Advanced - Home'!$S$33</f>
        <v>97.376702965047215</v>
      </c>
      <c r="W1672" s="21">
        <f t="shared" ref="W1672" si="16479">AVERAGE(V1672:V1673)</f>
        <v>97.374673109442043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107</v>
      </c>
      <c r="Z1672" s="23">
        <f t="shared" ref="Z1672" si="16480">Y1673-Y1672</f>
        <v>-1</v>
      </c>
      <c r="AA1672" s="23">
        <f t="shared" ref="AA1672" si="16481">Y1672+Y1673</f>
        <v>213</v>
      </c>
      <c r="AB1672" s="22">
        <f t="shared" ref="AB1672" si="16482">D1672-Z1672</f>
        <v>1</v>
      </c>
      <c r="AC1672" s="22">
        <f t="shared" ref="AC1672" si="16483">AA1672-E1672</f>
        <v>213</v>
      </c>
      <c r="AD1672" s="22">
        <f t="shared" si="16063"/>
        <v>107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0.52900000000000003</v>
      </c>
      <c r="I1673" s="32">
        <f>VLOOKUP($C1673,'Four Factors - Home'!$B:$O,8,FALSE)</f>
        <v>0.29299999999999998</v>
      </c>
      <c r="J1673" s="32">
        <f>VLOOKUP($C1673,'Four Factors - Home'!$B:$O,9,FALSE)/100</f>
        <v>0.154</v>
      </c>
      <c r="K1673" s="32">
        <f>VLOOKUP($C1673,'Four Factors - Home'!$B:$O,10,FALSE)/100</f>
        <v>0.20300000000000001</v>
      </c>
      <c r="L1673" s="32">
        <f>VLOOKUP($C1673,'Four Factors - Home'!$B:$O,11,FALSE)/100</f>
        <v>0.52700000000000002</v>
      </c>
      <c r="M1673" s="32">
        <f>VLOOKUP($C1673,'Four Factors - Home'!$B:$O,12,FALSE)</f>
        <v>0.29299999999999998</v>
      </c>
      <c r="N1673" s="32">
        <f>VLOOKUP($C1673,'Four Factors - Home'!$B:$O,13,FALSE)/100</f>
        <v>0.14300000000000002</v>
      </c>
      <c r="O1673" s="32">
        <f>VLOOKUP($C1673,'Four Factors - Home'!$B:$O,14,FALSE)/100</f>
        <v>0.22899999999999998</v>
      </c>
      <c r="P1673" s="21">
        <f>VLOOKUP($C1673,'Advanced - Home'!B:T,18,FALSE)</f>
        <v>97.74</v>
      </c>
      <c r="Q1673" s="21">
        <f>(P1673+'Advanced - Home'!$S$33)/2</f>
        <v>98.257845567206857</v>
      </c>
      <c r="R1673" s="32">
        <f t="shared" ref="R1673" si="16487">AVERAGE(H1673,L1672)</f>
        <v>0.52300000000000002</v>
      </c>
      <c r="S1673" s="32">
        <f t="shared" ref="S1673" si="16488">AVERAGE(I1673,M1672)</f>
        <v>0.30199999999999999</v>
      </c>
      <c r="T1673" s="32">
        <f t="shared" ref="T1673" si="16489">AVERAGE(J1673,N1672)</f>
        <v>0.156</v>
      </c>
      <c r="U1673" s="32">
        <f t="shared" ref="U1673" si="16490">AVERAGE(K1673,O1672)</f>
        <v>0.2185</v>
      </c>
      <c r="V1673" s="21">
        <f>Q1673*Q1672/'Advanced - Road'!$S$33</f>
        <v>97.37264325383687</v>
      </c>
      <c r="W1673" s="21">
        <f t="shared" ref="W1673" si="16491">W1672</f>
        <v>97.374673109442043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1</v>
      </c>
      <c r="AA1673" s="23">
        <f t="shared" ref="AA1673" si="16493">AA1672</f>
        <v>213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0.501</v>
      </c>
      <c r="I1674" s="31">
        <f>VLOOKUP($C1674,'Four Factors - Road'!$B:$O,8,FALSE)</f>
        <v>0.28100000000000003</v>
      </c>
      <c r="J1674" s="31">
        <f>VLOOKUP($C1674,'Four Factors - Road'!$B:$O,9,FALSE)/100</f>
        <v>0.126</v>
      </c>
      <c r="K1674" s="31">
        <f>VLOOKUP($C1674,'Four Factors - Road'!$B:$O,10,FALSE)/100</f>
        <v>0.22600000000000001</v>
      </c>
      <c r="L1674" s="31">
        <f>VLOOKUP($C1674,'Four Factors - Road'!$B:$O,11,FALSE)/100</f>
        <v>0.51700000000000002</v>
      </c>
      <c r="M1674" s="31">
        <f>VLOOKUP($C1674,'Four Factors - Road'!$B:$O,12,FALSE)</f>
        <v>0.311</v>
      </c>
      <c r="N1674" s="31">
        <f>VLOOKUP($C1674,'Four Factors - Road'!$B:$O,13,FALSE)/100</f>
        <v>0.158</v>
      </c>
      <c r="O1674" s="31">
        <f>VLOOKUP($C1674,'Four Factors - Road'!$B:$O,14,FALSE)/100</f>
        <v>0.23399999999999999</v>
      </c>
      <c r="P1674" s="17">
        <f>VLOOKUP($C1674,'Advanced - Road'!B:T,18,FALSE)</f>
        <v>97</v>
      </c>
      <c r="Q1674" s="17">
        <f>(P1674+'Advanced - Road'!$S$33)/2</f>
        <v>97.889904671115346</v>
      </c>
      <c r="R1674" s="31">
        <f t="shared" ref="R1674" si="16495">AVERAGE(H1674,L1675)</f>
        <v>0.495</v>
      </c>
      <c r="S1674" s="31">
        <f t="shared" ref="S1674" si="16496">AVERAGE(I1674,M1675)</f>
        <v>0.26700000000000002</v>
      </c>
      <c r="T1674" s="31">
        <f t="shared" ref="T1674" si="16497">AVERAGE(J1674,N1675)</f>
        <v>0.13800000000000001</v>
      </c>
      <c r="U1674" s="31">
        <f t="shared" ref="U1674" si="16498">AVERAGE(K1674,O1675)</f>
        <v>0.22</v>
      </c>
      <c r="V1674" s="17">
        <f>Q1674*Q1675/'Advanced - Home'!$S$33</f>
        <v>97.237958436949654</v>
      </c>
      <c r="W1674" s="17">
        <f t="shared" ref="W1674" si="16499">AVERAGE(V1674:V1675)</f>
        <v>97.235931473528638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4</v>
      </c>
      <c r="AA1674" s="19">
        <f t="shared" ref="AA1674" si="16501">Y1674+Y1675</f>
        <v>210</v>
      </c>
      <c r="AB1674" s="4">
        <f t="shared" ref="AB1674" si="16502">D1674-Z1674</f>
        <v>-4</v>
      </c>
      <c r="AC1674" s="4">
        <f t="shared" ref="AC1674" si="16503">AA1674-E1674</f>
        <v>210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0.53500000000000003</v>
      </c>
      <c r="I1675" s="31">
        <f>VLOOKUP($C1675,'Four Factors - Home'!$B:$O,8,FALSE)</f>
        <v>0.28199999999999997</v>
      </c>
      <c r="J1675" s="31">
        <f>VLOOKUP($C1675,'Four Factors - Home'!$B:$O,9,FALSE)/100</f>
        <v>0.13900000000000001</v>
      </c>
      <c r="K1675" s="31">
        <f>VLOOKUP($C1675,'Four Factors - Home'!$B:$O,10,FALSE)/100</f>
        <v>0.22500000000000001</v>
      </c>
      <c r="L1675" s="31">
        <f>VLOOKUP($C1675,'Four Factors - Home'!$B:$O,11,FALSE)/100</f>
        <v>0.48899999999999999</v>
      </c>
      <c r="M1675" s="31">
        <f>VLOOKUP($C1675,'Four Factors - Home'!$B:$O,12,FALSE)</f>
        <v>0.253</v>
      </c>
      <c r="N1675" s="31">
        <f>VLOOKUP($C1675,'Four Factors - Home'!$B:$O,13,FALSE)/100</f>
        <v>0.15</v>
      </c>
      <c r="O1675" s="31">
        <f>VLOOKUP($C1675,'Four Factors - Home'!$B:$O,14,FALSE)/100</f>
        <v>0.214</v>
      </c>
      <c r="P1675" s="17">
        <f>VLOOKUP($C1675,'Advanced - Home'!B:T,18,FALSE)</f>
        <v>97.46</v>
      </c>
      <c r="Q1675" s="17">
        <f>(P1675+'Advanced - Home'!$S$33)/2</f>
        <v>98.117845567206857</v>
      </c>
      <c r="R1675" s="31">
        <f t="shared" ref="R1675" si="16507">AVERAGE(H1675,L1674)</f>
        <v>0.52600000000000002</v>
      </c>
      <c r="S1675" s="31">
        <f t="shared" ref="S1675" si="16508">AVERAGE(I1675,M1674)</f>
        <v>0.29649999999999999</v>
      </c>
      <c r="T1675" s="31">
        <f t="shared" ref="T1675" si="16509">AVERAGE(J1675,N1674)</f>
        <v>0.14850000000000002</v>
      </c>
      <c r="U1675" s="31">
        <f t="shared" ref="U1675" si="16510">AVERAGE(K1675,O1674)</f>
        <v>0.22949999999999998</v>
      </c>
      <c r="V1675" s="17">
        <f>Q1675*Q1674/'Advanced - Road'!$S$33</f>
        <v>97.233904510107621</v>
      </c>
      <c r="W1675" s="17">
        <f t="shared" ref="W1675" si="16511">W1674</f>
        <v>97.235931473528638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107</v>
      </c>
      <c r="Z1675" s="19">
        <f t="shared" ref="Z1675" si="16512">-Z1674</f>
        <v>-4</v>
      </c>
      <c r="AA1675" s="19">
        <f t="shared" ref="AA1675" si="16513">AA1674</f>
        <v>210</v>
      </c>
      <c r="AB1675" s="4"/>
      <c r="AC1675" s="4"/>
      <c r="AD1675" s="4">
        <f t="shared" si="16063"/>
        <v>107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0.501</v>
      </c>
      <c r="I1676" s="32">
        <f>VLOOKUP($C1676,'Four Factors - Road'!$B:$O,8,FALSE)</f>
        <v>0.28100000000000003</v>
      </c>
      <c r="J1676" s="32">
        <f>VLOOKUP($C1676,'Four Factors - Road'!$B:$O,9,FALSE)/100</f>
        <v>0.126</v>
      </c>
      <c r="K1676" s="32">
        <f>VLOOKUP($C1676,'Four Factors - Road'!$B:$O,10,FALSE)/100</f>
        <v>0.22600000000000001</v>
      </c>
      <c r="L1676" s="32">
        <f>VLOOKUP($C1676,'Four Factors - Road'!$B:$O,11,FALSE)/100</f>
        <v>0.51700000000000002</v>
      </c>
      <c r="M1676" s="32">
        <f>VLOOKUP($C1676,'Four Factors - Road'!$B:$O,12,FALSE)</f>
        <v>0.311</v>
      </c>
      <c r="N1676" s="32">
        <f>VLOOKUP($C1676,'Four Factors - Road'!$B:$O,13,FALSE)/100</f>
        <v>0.158</v>
      </c>
      <c r="O1676" s="32">
        <f>VLOOKUP($C1676,'Four Factors - Road'!$B:$O,14,FALSE)/100</f>
        <v>0.23399999999999999</v>
      </c>
      <c r="P1676" s="21">
        <f>VLOOKUP($C1676,'Advanced - Road'!B:T,18,FALSE)</f>
        <v>97</v>
      </c>
      <c r="Q1676" s="21">
        <f>(P1676+'Advanced - Road'!$S$33)/2</f>
        <v>97.889904671115346</v>
      </c>
      <c r="R1676" s="32">
        <f t="shared" ref="R1676" si="16515">AVERAGE(H1676,L1677)</f>
        <v>0.502</v>
      </c>
      <c r="S1676" s="32">
        <f t="shared" ref="S1676" si="16516">AVERAGE(I1676,M1677)</f>
        <v>0.27500000000000002</v>
      </c>
      <c r="T1676" s="32">
        <f t="shared" ref="T1676" si="16517">AVERAGE(J1676,N1677)</f>
        <v>0.13400000000000001</v>
      </c>
      <c r="U1676" s="32">
        <f t="shared" ref="U1676" si="16518">AVERAGE(K1676,O1677)</f>
        <v>0.23249999999999998</v>
      </c>
      <c r="V1676" s="21">
        <f>Q1676*Q1677/'Advanced - Home'!$S$33</f>
        <v>97.257779083820722</v>
      </c>
      <c r="W1676" s="21">
        <f t="shared" ref="W1676" si="16519">AVERAGE(V1676:V1677)</f>
        <v>97.25575170723053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105</v>
      </c>
      <c r="Z1676" s="23">
        <f t="shared" ref="Z1676" si="16520">Y1677-Y1676</f>
        <v>4</v>
      </c>
      <c r="AA1676" s="23">
        <f t="shared" ref="AA1676" si="16521">Y1676+Y1677</f>
        <v>214</v>
      </c>
      <c r="AB1676" s="22">
        <f t="shared" ref="AB1676" si="16522">D1676-Z1676</f>
        <v>-4</v>
      </c>
      <c r="AC1676" s="22">
        <f t="shared" ref="AC1676" si="16523">AA1676-E1676</f>
        <v>214</v>
      </c>
      <c r="AD1676" s="22">
        <f t="shared" si="16063"/>
        <v>105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</v>
      </c>
      <c r="J1677" s="32">
        <f>VLOOKUP($C1677,'Four Factors - Home'!$B:$O,9,FALSE)/100</f>
        <v>0.129</v>
      </c>
      <c r="K1677" s="32">
        <f>VLOOKUP($C1677,'Four Factors - Home'!$B:$O,10,FALSE)/100</f>
        <v>0.26700000000000002</v>
      </c>
      <c r="L1677" s="32">
        <f>VLOOKUP($C1677,'Four Factors - Home'!$B:$O,11,FALSE)/100</f>
        <v>0.503</v>
      </c>
      <c r="M1677" s="32">
        <f>VLOOKUP($C1677,'Four Factors - Home'!$B:$O,12,FALSE)</f>
        <v>0.26900000000000002</v>
      </c>
      <c r="N1677" s="32">
        <f>VLOOKUP($C1677,'Four Factors - Home'!$B:$O,13,FALSE)/100</f>
        <v>0.14199999999999999</v>
      </c>
      <c r="O1677" s="32">
        <f>VLOOKUP($C1677,'Four Factors - Home'!$B:$O,14,FALSE)/100</f>
        <v>0.23899999999999999</v>
      </c>
      <c r="P1677" s="21">
        <f>VLOOKUP($C1677,'Advanced - Home'!B:T,18,FALSE)</f>
        <v>97.5</v>
      </c>
      <c r="Q1677" s="21">
        <f>(P1677+'Advanced - Home'!$S$33)/2</f>
        <v>98.137845567206853</v>
      </c>
      <c r="R1677" s="32">
        <f t="shared" ref="R1677" si="16527">AVERAGE(H1677,L1676)</f>
        <v>0.52150000000000007</v>
      </c>
      <c r="S1677" s="32">
        <f t="shared" ref="S1677" si="16528">AVERAGE(I1677,M1676)</f>
        <v>0.3105</v>
      </c>
      <c r="T1677" s="32">
        <f t="shared" ref="T1677" si="16529">AVERAGE(J1677,N1676)</f>
        <v>0.14350000000000002</v>
      </c>
      <c r="U1677" s="32">
        <f t="shared" ref="U1677" si="16530">AVERAGE(K1677,O1676)</f>
        <v>0.2505</v>
      </c>
      <c r="V1677" s="21">
        <f>Q1677*Q1676/'Advanced - Road'!$S$33</f>
        <v>97.253724330640352</v>
      </c>
      <c r="W1677" s="21">
        <f t="shared" ref="W1677" si="16531">W1676</f>
        <v>97.25575170723053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109</v>
      </c>
      <c r="Z1677" s="23">
        <f t="shared" ref="Z1677" si="16532">-Z1676</f>
        <v>-4</v>
      </c>
      <c r="AA1677" s="23">
        <f t="shared" ref="AA1677" si="16533">AA1676</f>
        <v>214</v>
      </c>
      <c r="AB1677" s="22"/>
      <c r="AC1677" s="22"/>
      <c r="AD1677" s="22">
        <f t="shared" si="16063"/>
        <v>109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0.501</v>
      </c>
      <c r="I1678" s="31">
        <f>VLOOKUP($C1678,'Four Factors - Road'!$B:$O,8,FALSE)</f>
        <v>0.28100000000000003</v>
      </c>
      <c r="J1678" s="31">
        <f>VLOOKUP($C1678,'Four Factors - Road'!$B:$O,9,FALSE)/100</f>
        <v>0.126</v>
      </c>
      <c r="K1678" s="31">
        <f>VLOOKUP($C1678,'Four Factors - Road'!$B:$O,10,FALSE)/100</f>
        <v>0.22600000000000001</v>
      </c>
      <c r="L1678" s="31">
        <f>VLOOKUP($C1678,'Four Factors - Road'!$B:$O,11,FALSE)/100</f>
        <v>0.51700000000000002</v>
      </c>
      <c r="M1678" s="31">
        <f>VLOOKUP($C1678,'Four Factors - Road'!$B:$O,12,FALSE)</f>
        <v>0.311</v>
      </c>
      <c r="N1678" s="31">
        <f>VLOOKUP($C1678,'Four Factors - Road'!$B:$O,13,FALSE)/100</f>
        <v>0.158</v>
      </c>
      <c r="O1678" s="31">
        <f>VLOOKUP($C1678,'Four Factors - Road'!$B:$O,14,FALSE)/100</f>
        <v>0.23399999999999999</v>
      </c>
      <c r="P1678" s="17">
        <f>VLOOKUP($C1678,'Advanced - Road'!B:T,18,FALSE)</f>
        <v>97</v>
      </c>
      <c r="Q1678" s="17">
        <f>(P1678+'Advanced - Road'!$S$33)/2</f>
        <v>97.889904671115346</v>
      </c>
      <c r="R1678" s="31">
        <f t="shared" ref="R1678" si="16535">AVERAGE(H1678,L1679)</f>
        <v>0.49399999999999999</v>
      </c>
      <c r="S1678" s="31">
        <f t="shared" ref="S1678" si="16536">AVERAGE(I1678,M1679)</f>
        <v>0.25900000000000001</v>
      </c>
      <c r="T1678" s="31">
        <f t="shared" ref="T1678" si="16537">AVERAGE(J1678,N1679)</f>
        <v>0.13</v>
      </c>
      <c r="U1678" s="31">
        <f t="shared" ref="U1678" si="16538">AVERAGE(K1678,O1679)</f>
        <v>0.21600000000000003</v>
      </c>
      <c r="V1678" s="17">
        <f>Q1678*Q1679/'Advanced - Home'!$S$33</f>
        <v>95.394638277938995</v>
      </c>
      <c r="W1678" s="17">
        <f t="shared" ref="W1678" si="16539">AVERAGE(V1678:V1679)</f>
        <v>95.392649739250416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0.52600000000000002</v>
      </c>
      <c r="I1679" s="31">
        <f>VLOOKUP($C1679,'Four Factors - Home'!$B:$O,8,FALSE)</f>
        <v>0.307</v>
      </c>
      <c r="J1679" s="31">
        <f>VLOOKUP($C1679,'Four Factors - Home'!$B:$O,9,FALSE)/100</f>
        <v>0.14499999999999999</v>
      </c>
      <c r="K1679" s="31">
        <f>VLOOKUP($C1679,'Four Factors - Home'!$B:$O,10,FALSE)/100</f>
        <v>0.217</v>
      </c>
      <c r="L1679" s="31">
        <f>VLOOKUP($C1679,'Four Factors - Home'!$B:$O,11,FALSE)/100</f>
        <v>0.48700000000000004</v>
      </c>
      <c r="M1679" s="31">
        <f>VLOOKUP($C1679,'Four Factors - Home'!$B:$O,12,FALSE)</f>
        <v>0.23699999999999999</v>
      </c>
      <c r="N1679" s="31">
        <f>VLOOKUP($C1679,'Four Factors - Home'!$B:$O,13,FALSE)/100</f>
        <v>0.13400000000000001</v>
      </c>
      <c r="O1679" s="31">
        <f>VLOOKUP($C1679,'Four Factors - Home'!$B:$O,14,FALSE)/100</f>
        <v>0.20600000000000002</v>
      </c>
      <c r="P1679" s="17">
        <f>VLOOKUP($C1679,'Advanced - Home'!B:T,18,FALSE)</f>
        <v>93.74</v>
      </c>
      <c r="Q1679" s="17">
        <f>(P1679+'Advanced - Home'!$S$33)/2</f>
        <v>96.257845567206857</v>
      </c>
      <c r="R1679" s="31">
        <f t="shared" ref="R1679" si="16547">AVERAGE(H1679,L1678)</f>
        <v>0.52150000000000007</v>
      </c>
      <c r="S1679" s="31">
        <f t="shared" ref="S1679" si="16548">AVERAGE(I1679,M1678)</f>
        <v>0.309</v>
      </c>
      <c r="T1679" s="31">
        <f t="shared" ref="T1679" si="16549">AVERAGE(J1679,N1678)</f>
        <v>0.1515</v>
      </c>
      <c r="U1679" s="31">
        <f t="shared" ref="U1679" si="16550">AVERAGE(K1679,O1678)</f>
        <v>0.22549999999999998</v>
      </c>
      <c r="V1679" s="17">
        <f>Q1679*Q1678/'Advanced - Road'!$S$33</f>
        <v>95.390661200561837</v>
      </c>
      <c r="W1679" s="17">
        <f t="shared" ref="W1679" si="16551">W1678</f>
        <v>95.392649739250416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0.501</v>
      </c>
      <c r="I1680" s="32">
        <f>VLOOKUP($C1680,'Four Factors - Road'!$B:$O,8,FALSE)</f>
        <v>0.28100000000000003</v>
      </c>
      <c r="J1680" s="32">
        <f>VLOOKUP($C1680,'Four Factors - Road'!$B:$O,9,FALSE)/100</f>
        <v>0.126</v>
      </c>
      <c r="K1680" s="32">
        <f>VLOOKUP($C1680,'Four Factors - Road'!$B:$O,10,FALSE)/100</f>
        <v>0.22600000000000001</v>
      </c>
      <c r="L1680" s="32">
        <f>VLOOKUP($C1680,'Four Factors - Road'!$B:$O,11,FALSE)/100</f>
        <v>0.51700000000000002</v>
      </c>
      <c r="M1680" s="32">
        <f>VLOOKUP($C1680,'Four Factors - Road'!$B:$O,12,FALSE)</f>
        <v>0.311</v>
      </c>
      <c r="N1680" s="32">
        <f>VLOOKUP($C1680,'Four Factors - Road'!$B:$O,13,FALSE)/100</f>
        <v>0.158</v>
      </c>
      <c r="O1680" s="32">
        <f>VLOOKUP($C1680,'Four Factors - Road'!$B:$O,14,FALSE)/100</f>
        <v>0.23399999999999999</v>
      </c>
      <c r="P1680" s="21">
        <f>VLOOKUP($C1680,'Advanced - Road'!B:T,18,FALSE)</f>
        <v>97</v>
      </c>
      <c r="Q1680" s="21">
        <f>(P1680+'Advanced - Road'!$S$33)/2</f>
        <v>97.889904671115346</v>
      </c>
      <c r="R1680" s="32">
        <f t="shared" ref="R1680" si="16555">AVERAGE(H1680,L1681)</f>
        <v>0.51</v>
      </c>
      <c r="S1680" s="32">
        <f t="shared" ref="S1680" si="16556">AVERAGE(I1680,M1681)</f>
        <v>0.28549999999999998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0.24049999999999999</v>
      </c>
      <c r="V1680" s="21">
        <f>Q1680*Q1681/'Advanced - Home'!$S$33</f>
        <v>98.144753031301661</v>
      </c>
      <c r="W1680" s="21">
        <f t="shared" ref="W1680" si="16559">AVERAGE(V1680:V1681)</f>
        <v>98.1427071653913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1</v>
      </c>
      <c r="AA1680" s="23">
        <f t="shared" ref="AA1680" si="16561">Y1680+Y1681</f>
        <v>215</v>
      </c>
      <c r="AB1680" s="22">
        <f t="shared" ref="AB1680" si="16562">D1680-Z1680</f>
        <v>-1</v>
      </c>
      <c r="AC1680" s="22">
        <f t="shared" ref="AC1680" si="16563">AA1680-E1680</f>
        <v>215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0.25900000000000001</v>
      </c>
      <c r="J1681" s="32">
        <f>VLOOKUP($C1681,'Four Factors - Home'!$B:$O,9,FALSE)/100</f>
        <v>0.14699999999999999</v>
      </c>
      <c r="K1681" s="32">
        <f>VLOOKUP($C1681,'Four Factors - Home'!$B:$O,10,FALSE)/100</f>
        <v>0.25</v>
      </c>
      <c r="L1681" s="32">
        <f>VLOOKUP($C1681,'Four Factors - Home'!$B:$O,11,FALSE)/100</f>
        <v>0.51900000000000002</v>
      </c>
      <c r="M1681" s="32">
        <f>VLOOKUP($C1681,'Four Factors - Home'!$B:$O,12,FALSE)</f>
        <v>0.28999999999999998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0.255</v>
      </c>
      <c r="P1681" s="21">
        <f>VLOOKUP($C1681,'Advanced - Home'!B:T,18,FALSE)</f>
        <v>99.29</v>
      </c>
      <c r="Q1681" s="21">
        <f>(P1681+'Advanced - Home'!$S$33)/2</f>
        <v>99.032845567206863</v>
      </c>
      <c r="R1681" s="32">
        <f t="shared" ref="R1681" si="16567">AVERAGE(H1681,L1680)</f>
        <v>0.52849999999999997</v>
      </c>
      <c r="S1681" s="32">
        <f t="shared" ref="S1681" si="16568">AVERAGE(I1681,M1680)</f>
        <v>0.28500000000000003</v>
      </c>
      <c r="T1681" s="32">
        <f t="shared" ref="T1681" si="16569">AVERAGE(J1681,N1680)</f>
        <v>0.1525</v>
      </c>
      <c r="U1681" s="32">
        <f t="shared" ref="U1681" si="16570">AVERAGE(K1681,O1680)</f>
        <v>0.24199999999999999</v>
      </c>
      <c r="V1681" s="21">
        <f>Q1681*Q1680/'Advanced - Road'!$S$33</f>
        <v>98.140661299480939</v>
      </c>
      <c r="W1681" s="21">
        <f t="shared" ref="W1681" si="16571">W1680</f>
        <v>98.1427071653913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108</v>
      </c>
      <c r="Z1681" s="23">
        <f t="shared" ref="Z1681" si="16572">-Z1680</f>
        <v>-1</v>
      </c>
      <c r="AA1681" s="23">
        <f t="shared" ref="AA1681" si="16573">AA1680</f>
        <v>215</v>
      </c>
      <c r="AB1681" s="22"/>
      <c r="AC1681" s="22"/>
      <c r="AD1681" s="22">
        <f t="shared" si="16063"/>
        <v>108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</v>
      </c>
      <c r="I1682" s="31">
        <f>VLOOKUP($C1682,'Four Factors - Road'!$B:$O,8,FALSE)</f>
        <v>0.28000000000000003</v>
      </c>
      <c r="J1682" s="31">
        <f>VLOOKUP($C1682,'Four Factors - Road'!$B:$O,9,FALSE)/100</f>
        <v>0.14899999999999999</v>
      </c>
      <c r="K1682" s="31">
        <f>VLOOKUP($C1682,'Four Factors - Road'!$B:$O,10,FALSE)/100</f>
        <v>0.24100000000000002</v>
      </c>
      <c r="L1682" s="31">
        <f>VLOOKUP($C1682,'Four Factors - Road'!$B:$O,11,FALSE)/100</f>
        <v>0.496</v>
      </c>
      <c r="M1682" s="31">
        <f>VLOOKUP($C1682,'Four Factors - Road'!$B:$O,12,FALSE)</f>
        <v>0.27200000000000002</v>
      </c>
      <c r="N1682" s="31">
        <f>VLOOKUP($C1682,'Four Factors - Road'!$B:$O,13,FALSE)/100</f>
        <v>0.126</v>
      </c>
      <c r="O1682" s="31">
        <f>VLOOKUP($C1682,'Four Factors - Road'!$B:$O,14,FALSE)/100</f>
        <v>0.214</v>
      </c>
      <c r="P1682" s="17">
        <f>VLOOKUP($C1682,'Advanced - Road'!B:T,18,FALSE)</f>
        <v>93.68</v>
      </c>
      <c r="Q1682" s="17">
        <f>(P1682+'Advanced - Road'!$S$33)/2</f>
        <v>96.229904671115349</v>
      </c>
      <c r="R1682" s="31">
        <f t="shared" ref="R1682" si="16575">AVERAGE(H1682,L1683)</f>
        <v>0.52150000000000007</v>
      </c>
      <c r="S1682" s="31">
        <f t="shared" ref="S1682" si="16576">AVERAGE(I1682,M1683)</f>
        <v>0.2515</v>
      </c>
      <c r="T1682" s="31">
        <f t="shared" ref="T1682" si="16577">AVERAGE(J1682,N1683)</f>
        <v>0.1545</v>
      </c>
      <c r="U1682" s="31">
        <f t="shared" ref="U1682" si="16578">AVERAGE(K1682,O1683)</f>
        <v>0.2445</v>
      </c>
      <c r="V1682" s="17">
        <f>Q1682*Q1683/'Advanced - Home'!$S$33</f>
        <v>96.45120455940021</v>
      </c>
      <c r="W1682" s="17">
        <f t="shared" ref="W1682" si="16579">AVERAGE(V1682:V1683)</f>
        <v>96.449193996172667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104</v>
      </c>
      <c r="Z1682" s="19">
        <f t="shared" ref="Z1682" si="16580">Y1683-Y1682</f>
        <v>0</v>
      </c>
      <c r="AA1682" s="19">
        <f t="shared" ref="AA1682" si="16581">Y1682+Y1683</f>
        <v>208</v>
      </c>
      <c r="AB1682" s="4">
        <f t="shared" ref="AB1682" si="16582">D1682-Z1682</f>
        <v>0</v>
      </c>
      <c r="AC1682" s="4">
        <f t="shared" ref="AC1682" si="16583">AA1682-E1682</f>
        <v>208</v>
      </c>
      <c r="AD1682" s="4">
        <f t="shared" si="16063"/>
        <v>104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0.51200000000000001</v>
      </c>
      <c r="I1683" s="31">
        <f>VLOOKUP($C1683,'Four Factors - Home'!$B:$O,8,FALSE)</f>
        <v>0.30199999999999999</v>
      </c>
      <c r="J1683" s="31">
        <f>VLOOKUP($C1683,'Four Factors - Home'!$B:$O,9,FALSE)/100</f>
        <v>0.152</v>
      </c>
      <c r="K1683" s="31">
        <f>VLOOKUP($C1683,'Four Factors - Home'!$B:$O,10,FALSE)/100</f>
        <v>0.247</v>
      </c>
      <c r="L1683" s="31">
        <f>VLOOKUP($C1683,'Four Factors - Home'!$B:$O,11,FALSE)/100</f>
        <v>0.52300000000000002</v>
      </c>
      <c r="M1683" s="31">
        <f>VLOOKUP($C1683,'Four Factors - Home'!$B:$O,12,FALSE)</f>
        <v>0.223</v>
      </c>
      <c r="N1683" s="31">
        <f>VLOOKUP($C1683,'Four Factors - Home'!$B:$O,13,FALSE)/100</f>
        <v>0.16</v>
      </c>
      <c r="O1683" s="31">
        <f>VLOOKUP($C1683,'Four Factors - Home'!$B:$O,14,FALSE)/100</f>
        <v>0.248</v>
      </c>
      <c r="P1683" s="17">
        <f>VLOOKUP($C1683,'Advanced - Home'!B:T,18,FALSE)</f>
        <v>99.23</v>
      </c>
      <c r="Q1683" s="17">
        <f>(P1683+'Advanced - Home'!$S$33)/2</f>
        <v>99.002845567206862</v>
      </c>
      <c r="R1683" s="31">
        <f t="shared" ref="R1683" si="16587">AVERAGE(H1683,L1682)</f>
        <v>0.504</v>
      </c>
      <c r="S1683" s="31">
        <f t="shared" ref="S1683" si="16588">AVERAGE(I1683,M1682)</f>
        <v>0.28700000000000003</v>
      </c>
      <c r="T1683" s="31">
        <f t="shared" ref="T1683" si="16589">AVERAGE(J1683,N1682)</f>
        <v>0.13900000000000001</v>
      </c>
      <c r="U1683" s="31">
        <f t="shared" ref="U1683" si="16590">AVERAGE(K1683,O1682)</f>
        <v>0.23049999999999998</v>
      </c>
      <c r="V1683" s="17">
        <f>Q1683*Q1682/'Advanced - Road'!$S$33</f>
        <v>96.447183432945124</v>
      </c>
      <c r="W1683" s="17">
        <f t="shared" ref="W1683" si="16591">W1682</f>
        <v>96.449193996172667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0</v>
      </c>
      <c r="AA1683" s="19">
        <f t="shared" ref="AA1683" si="16593">AA1682</f>
        <v>208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</v>
      </c>
      <c r="I1684" s="32">
        <f>VLOOKUP($C1684,'Four Factors - Road'!$B:$O,8,FALSE)</f>
        <v>0.28000000000000003</v>
      </c>
      <c r="J1684" s="32">
        <f>VLOOKUP($C1684,'Four Factors - Road'!$B:$O,9,FALSE)/100</f>
        <v>0.14899999999999999</v>
      </c>
      <c r="K1684" s="32">
        <f>VLOOKUP($C1684,'Four Factors - Road'!$B:$O,10,FALSE)/100</f>
        <v>0.24100000000000002</v>
      </c>
      <c r="L1684" s="32">
        <f>VLOOKUP($C1684,'Four Factors - Road'!$B:$O,11,FALSE)/100</f>
        <v>0.496</v>
      </c>
      <c r="M1684" s="32">
        <f>VLOOKUP($C1684,'Four Factors - Road'!$B:$O,12,FALSE)</f>
        <v>0.27200000000000002</v>
      </c>
      <c r="N1684" s="32">
        <f>VLOOKUP($C1684,'Four Factors - Road'!$B:$O,13,FALSE)/100</f>
        <v>0.126</v>
      </c>
      <c r="O1684" s="32">
        <f>VLOOKUP($C1684,'Four Factors - Road'!$B:$O,14,FALSE)/100</f>
        <v>0.214</v>
      </c>
      <c r="P1684" s="21">
        <f>VLOOKUP($C1684,'Advanced - Road'!B:T,18,FALSE)</f>
        <v>93.68</v>
      </c>
      <c r="Q1684" s="21">
        <f>(P1684+'Advanced - Road'!$S$33)/2</f>
        <v>96.229904671115349</v>
      </c>
      <c r="R1684" s="32">
        <f t="shared" ref="R1684" si="16595">AVERAGE(H1684,L1685)</f>
        <v>0.51400000000000001</v>
      </c>
      <c r="S1684" s="32">
        <f t="shared" ref="S1684" si="16596">AVERAGE(I1684,M1685)</f>
        <v>0.27850000000000003</v>
      </c>
      <c r="T1684" s="32">
        <f t="shared" ref="T1684" si="16597">AVERAGE(J1684,N1685)</f>
        <v>0.13800000000000001</v>
      </c>
      <c r="U1684" s="32">
        <f t="shared" ref="U1684" si="16598">AVERAGE(K1684,O1685)</f>
        <v>0.24199999999999999</v>
      </c>
      <c r="V1684" s="21">
        <f>Q1684*Q1685/'Advanced - Home'!$S$33</f>
        <v>98.224296951769318</v>
      </c>
      <c r="W1684" s="21">
        <f t="shared" ref="W1684" si="16599">AVERAGE(V1684:V1685)</f>
        <v>98.22224942773471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-5</v>
      </c>
      <c r="AA1684" s="23">
        <f t="shared" ref="AA1684" si="16601">Y1684+Y1685</f>
        <v>211</v>
      </c>
      <c r="AB1684" s="22">
        <f t="shared" ref="AB1684" si="16602">D1684-Z1684</f>
        <v>5</v>
      </c>
      <c r="AC1684" s="22">
        <f t="shared" ref="AC1684" si="16603">AA1684-E1684</f>
        <v>211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0.499</v>
      </c>
      <c r="I1685" s="32">
        <f>VLOOKUP($C1685,'Four Factors - Home'!$B:$O,8,FALSE)</f>
        <v>0.28399999999999997</v>
      </c>
      <c r="J1685" s="32">
        <f>VLOOKUP($C1685,'Four Factors - Home'!$B:$O,9,FALSE)/100</f>
        <v>0.16600000000000001</v>
      </c>
      <c r="K1685" s="32">
        <f>VLOOKUP($C1685,'Four Factors - Home'!$B:$O,10,FALSE)/100</f>
        <v>0.20399999999999999</v>
      </c>
      <c r="L1685" s="32">
        <f>VLOOKUP($C1685,'Four Factors - Home'!$B:$O,11,FALSE)/100</f>
        <v>0.50800000000000001</v>
      </c>
      <c r="M1685" s="32">
        <f>VLOOKUP($C1685,'Four Factors - Home'!$B:$O,12,FALSE)</f>
        <v>0.27700000000000002</v>
      </c>
      <c r="N1685" s="32">
        <f>VLOOKUP($C1685,'Four Factors - Home'!$B:$O,13,FALSE)/100</f>
        <v>0.127</v>
      </c>
      <c r="O1685" s="32">
        <f>VLOOKUP($C1685,'Four Factors - Home'!$B:$O,14,FALSE)/100</f>
        <v>0.24299999999999999</v>
      </c>
      <c r="P1685" s="21">
        <f>VLOOKUP($C1685,'Advanced - Home'!B:T,18,FALSE)</f>
        <v>102.87</v>
      </c>
      <c r="Q1685" s="21">
        <f>(P1685+'Advanced - Home'!$S$33)/2</f>
        <v>100.82284556720685</v>
      </c>
      <c r="R1685" s="32">
        <f t="shared" ref="R1685" si="16607">AVERAGE(H1685,L1684)</f>
        <v>0.4975</v>
      </c>
      <c r="S1685" s="32">
        <f t="shared" ref="S1685" si="16608">AVERAGE(I1685,M1684)</f>
        <v>0.27800000000000002</v>
      </c>
      <c r="T1685" s="32">
        <f t="shared" ref="T1685" si="16609">AVERAGE(J1685,N1684)</f>
        <v>0.14600000000000002</v>
      </c>
      <c r="U1685" s="32">
        <f t="shared" ref="U1685" si="16610">AVERAGE(K1685,O1684)</f>
        <v>0.20899999999999999</v>
      </c>
      <c r="V1685" s="21">
        <f>Q1685*Q1684/'Advanced - Road'!$S$33</f>
        <v>98.220201903700101</v>
      </c>
      <c r="W1685" s="21">
        <f t="shared" ref="W1685" si="16611">W1684</f>
        <v>98.22224942773471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5</v>
      </c>
      <c r="AA1685" s="23">
        <f t="shared" ref="AA1685" si="16613">AA1684</f>
        <v>211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</v>
      </c>
      <c r="I1686" s="31">
        <f>VLOOKUP($C1686,'Four Factors - Road'!$B:$O,8,FALSE)</f>
        <v>0.28000000000000003</v>
      </c>
      <c r="J1686" s="31">
        <f>VLOOKUP($C1686,'Four Factors - Road'!$B:$O,9,FALSE)/100</f>
        <v>0.14899999999999999</v>
      </c>
      <c r="K1686" s="31">
        <f>VLOOKUP($C1686,'Four Factors - Road'!$B:$O,10,FALSE)/100</f>
        <v>0.24100000000000002</v>
      </c>
      <c r="L1686" s="31">
        <f>VLOOKUP($C1686,'Four Factors - Road'!$B:$O,11,FALSE)/100</f>
        <v>0.496</v>
      </c>
      <c r="M1686" s="31">
        <f>VLOOKUP($C1686,'Four Factors - Road'!$B:$O,12,FALSE)</f>
        <v>0.27200000000000002</v>
      </c>
      <c r="N1686" s="31">
        <f>VLOOKUP($C1686,'Four Factors - Road'!$B:$O,13,FALSE)/100</f>
        <v>0.126</v>
      </c>
      <c r="O1686" s="31">
        <f>VLOOKUP($C1686,'Four Factors - Road'!$B:$O,14,FALSE)/100</f>
        <v>0.214</v>
      </c>
      <c r="P1686" s="17">
        <f>VLOOKUP($C1686,'Advanced - Road'!B:T,18,FALSE)</f>
        <v>93.68</v>
      </c>
      <c r="Q1686" s="17">
        <f>(P1686+'Advanced - Road'!$S$33)/2</f>
        <v>96.229904671115349</v>
      </c>
      <c r="R1686" s="31">
        <f t="shared" ref="R1686" si="16615">AVERAGE(H1686,L1687)</f>
        <v>0.50950000000000006</v>
      </c>
      <c r="S1686" s="31">
        <f t="shared" ref="S1686" si="16616">AVERAGE(I1686,M1687)</f>
        <v>0.26850000000000002</v>
      </c>
      <c r="T1686" s="31">
        <f t="shared" ref="T1686" si="16617">AVERAGE(J1686,N1687)</f>
        <v>0.14299999999999999</v>
      </c>
      <c r="U1686" s="31">
        <f t="shared" ref="U1686" si="16618">AVERAGE(K1686,O1687)</f>
        <v>0.247</v>
      </c>
      <c r="V1686" s="17">
        <f>Q1686*Q1687/'Advanced - Home'!$S$33</f>
        <v>96.665534409027245</v>
      </c>
      <c r="W1686" s="17">
        <f t="shared" ref="W1686" si="16619">AVERAGE(V1686:V1687)</f>
        <v>96.663519378009838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105</v>
      </c>
      <c r="Z1686" s="19">
        <f t="shared" ref="Z1686" si="16620">Y1687-Y1686</f>
        <v>1</v>
      </c>
      <c r="AA1686" s="19">
        <f t="shared" ref="AA1686" si="16621">Y1686+Y1687</f>
        <v>211</v>
      </c>
      <c r="AB1686" s="4">
        <f t="shared" ref="AB1686" si="16622">D1686-Z1686</f>
        <v>-1</v>
      </c>
      <c r="AC1686" s="4">
        <f t="shared" ref="AC1686" si="16623">AA1686-E1686</f>
        <v>211</v>
      </c>
      <c r="AD1686" s="4">
        <f t="shared" si="16063"/>
        <v>105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0.53100000000000003</v>
      </c>
      <c r="I1687" s="31">
        <f>VLOOKUP($C1687,'Four Factors - Home'!$B:$O,8,FALSE)</f>
        <v>0.26100000000000001</v>
      </c>
      <c r="J1687" s="31">
        <f>VLOOKUP($C1687,'Four Factors - Home'!$B:$O,9,FALSE)/100</f>
        <v>0.14000000000000001</v>
      </c>
      <c r="K1687" s="31">
        <f>VLOOKUP($C1687,'Four Factors - Home'!$B:$O,10,FALSE)/100</f>
        <v>0.22899999999999998</v>
      </c>
      <c r="L1687" s="31">
        <f>VLOOKUP($C1687,'Four Factors - Home'!$B:$O,11,FALSE)/100</f>
        <v>0.499</v>
      </c>
      <c r="M1687" s="31">
        <f>VLOOKUP($C1687,'Four Factors - Home'!$B:$O,12,FALSE)</f>
        <v>0.25700000000000001</v>
      </c>
      <c r="N1687" s="31">
        <f>VLOOKUP($C1687,'Four Factors - Home'!$B:$O,13,FALSE)/100</f>
        <v>0.13699999999999998</v>
      </c>
      <c r="O1687" s="31">
        <f>VLOOKUP($C1687,'Four Factors - Home'!$B:$O,14,FALSE)/100</f>
        <v>0.253</v>
      </c>
      <c r="P1687" s="17">
        <f>VLOOKUP($C1687,'Advanced - Home'!B:T,18,FALSE)</f>
        <v>99.67</v>
      </c>
      <c r="Q1687" s="17">
        <f>(P1687+'Advanced - Home'!$S$33)/2</f>
        <v>99.222845567206861</v>
      </c>
      <c r="R1687" s="31">
        <f t="shared" ref="R1687" si="16627">AVERAGE(H1687,L1686)</f>
        <v>0.51350000000000007</v>
      </c>
      <c r="S1687" s="31">
        <f t="shared" ref="S1687" si="16628">AVERAGE(I1687,M1686)</f>
        <v>0.26650000000000001</v>
      </c>
      <c r="T1687" s="31">
        <f t="shared" ref="T1687" si="16629">AVERAGE(J1687,N1686)</f>
        <v>0.13300000000000001</v>
      </c>
      <c r="U1687" s="31">
        <f t="shared" ref="U1687" si="16630">AVERAGE(K1687,O1686)</f>
        <v>0.22149999999999997</v>
      </c>
      <c r="V1687" s="17">
        <f>Q1687*Q1686/'Advanced - Road'!$S$33</f>
        <v>96.66150434699243</v>
      </c>
      <c r="W1687" s="17">
        <f t="shared" ref="W1687" si="16631">W1686</f>
        <v>96.663519378009838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106</v>
      </c>
      <c r="Z1687" s="19">
        <f t="shared" ref="Z1687" si="16632">-Z1686</f>
        <v>-1</v>
      </c>
      <c r="AA1687" s="19">
        <f t="shared" ref="AA1687" si="16633">AA1686</f>
        <v>211</v>
      </c>
      <c r="AB1687" s="4"/>
      <c r="AC1687" s="4"/>
      <c r="AD1687" s="4">
        <f t="shared" si="16063"/>
        <v>106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</v>
      </c>
      <c r="I1688" s="32">
        <f>VLOOKUP($C1688,'Four Factors - Road'!$B:$O,8,FALSE)</f>
        <v>0.28000000000000003</v>
      </c>
      <c r="J1688" s="32">
        <f>VLOOKUP($C1688,'Four Factors - Road'!$B:$O,9,FALSE)/100</f>
        <v>0.14899999999999999</v>
      </c>
      <c r="K1688" s="32">
        <f>VLOOKUP($C1688,'Four Factors - Road'!$B:$O,10,FALSE)/100</f>
        <v>0.24100000000000002</v>
      </c>
      <c r="L1688" s="32">
        <f>VLOOKUP($C1688,'Four Factors - Road'!$B:$O,11,FALSE)/100</f>
        <v>0.496</v>
      </c>
      <c r="M1688" s="32">
        <f>VLOOKUP($C1688,'Four Factors - Road'!$B:$O,12,FALSE)</f>
        <v>0.27200000000000002</v>
      </c>
      <c r="N1688" s="32">
        <f>VLOOKUP($C1688,'Four Factors - Road'!$B:$O,13,FALSE)/100</f>
        <v>0.126</v>
      </c>
      <c r="O1688" s="32">
        <f>VLOOKUP($C1688,'Four Factors - Road'!$B:$O,14,FALSE)/100</f>
        <v>0.214</v>
      </c>
      <c r="P1688" s="21">
        <f>VLOOKUP($C1688,'Advanced - Road'!B:T,18,FALSE)</f>
        <v>93.68</v>
      </c>
      <c r="Q1688" s="21">
        <f>(P1688+'Advanced - Road'!$S$33)/2</f>
        <v>96.229904671115349</v>
      </c>
      <c r="R1688" s="32">
        <f t="shared" ref="R1688" si="16635">AVERAGE(H1688,L1689)</f>
        <v>0.51200000000000001</v>
      </c>
      <c r="S1688" s="32">
        <f t="shared" ref="S1688" si="16636">AVERAGE(I1688,M1689)</f>
        <v>0.23900000000000002</v>
      </c>
      <c r="T1688" s="32">
        <f t="shared" ref="T1688" si="16637">AVERAGE(J1688,N1689)</f>
        <v>0.14000000000000001</v>
      </c>
      <c r="U1688" s="32">
        <f t="shared" ref="U1688" si="16638">AVERAGE(K1688,O1689)</f>
        <v>0.21950000000000003</v>
      </c>
      <c r="V1688" s="21">
        <f>Q1688*Q1689/'Advanced - Home'!$S$33</f>
        <v>95.993318062469726</v>
      </c>
      <c r="W1688" s="21">
        <f t="shared" ref="W1688" si="16639">AVERAGE(V1688:V1689)</f>
        <v>95.991317044065994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2</v>
      </c>
      <c r="AA1688" s="23">
        <f t="shared" ref="AA1688" si="16641">Y1688+Y1689</f>
        <v>208</v>
      </c>
      <c r="AB1688" s="22">
        <f t="shared" ref="AB1688" si="16642">D1688-Z1688</f>
        <v>-2</v>
      </c>
      <c r="AC1688" s="22">
        <f t="shared" ref="AC1688" si="16643">AA1688-E1688</f>
        <v>208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0.504</v>
      </c>
      <c r="I1689" s="32">
        <f>VLOOKUP($C1689,'Four Factors - Home'!$B:$O,8,FALSE)</f>
        <v>0.29599999999999999</v>
      </c>
      <c r="J1689" s="32">
        <f>VLOOKUP($C1689,'Four Factors - Home'!$B:$O,9,FALSE)/100</f>
        <v>0.114</v>
      </c>
      <c r="K1689" s="32">
        <f>VLOOKUP($C1689,'Four Factors - Home'!$B:$O,10,FALSE)/100</f>
        <v>0.20499999999999999</v>
      </c>
      <c r="L1689" s="32">
        <f>VLOOKUP($C1689,'Four Factors - Home'!$B:$O,11,FALSE)/100</f>
        <v>0.504</v>
      </c>
      <c r="M1689" s="32">
        <f>VLOOKUP($C1689,'Four Factors - Home'!$B:$O,12,FALSE)</f>
        <v>0.19800000000000001</v>
      </c>
      <c r="N1689" s="32">
        <f>VLOOKUP($C1689,'Four Factors - Home'!$B:$O,13,FALSE)/100</f>
        <v>0.13100000000000001</v>
      </c>
      <c r="O1689" s="32">
        <f>VLOOKUP($C1689,'Four Factors - Home'!$B:$O,14,FALSE)/100</f>
        <v>0.19800000000000001</v>
      </c>
      <c r="P1689" s="21">
        <f>VLOOKUP($C1689,'Advanced - Home'!B:T,18,FALSE)</f>
        <v>98.29</v>
      </c>
      <c r="Q1689" s="21">
        <f>(P1689+'Advanced - Home'!$S$33)/2</f>
        <v>98.532845567206863</v>
      </c>
      <c r="R1689" s="32">
        <f t="shared" ref="R1689" si="16647">AVERAGE(H1689,L1688)</f>
        <v>0.5</v>
      </c>
      <c r="S1689" s="32">
        <f t="shared" ref="S1689" si="16648">AVERAGE(I1689,M1688)</f>
        <v>0.28400000000000003</v>
      </c>
      <c r="T1689" s="32">
        <f t="shared" ref="T1689" si="16649">AVERAGE(J1689,N1688)</f>
        <v>0.12</v>
      </c>
      <c r="U1689" s="32">
        <f t="shared" ref="U1689" si="16650">AVERAGE(K1689,O1688)</f>
        <v>0.20949999999999999</v>
      </c>
      <c r="V1689" s="21">
        <f>Q1689*Q1688/'Advanced - Road'!$S$33</f>
        <v>95.989316025662248</v>
      </c>
      <c r="W1689" s="21">
        <f t="shared" ref="W1689" si="16651">W1688</f>
        <v>95.991317044065994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105</v>
      </c>
      <c r="Z1689" s="23">
        <f t="shared" ref="Z1689" si="16652">-Z1688</f>
        <v>-2</v>
      </c>
      <c r="AA1689" s="23">
        <f t="shared" ref="AA1689" si="16653">AA1688</f>
        <v>208</v>
      </c>
      <c r="AB1689" s="22"/>
      <c r="AC1689" s="22"/>
      <c r="AD1689" s="22">
        <f t="shared" si="16063"/>
        <v>105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</v>
      </c>
      <c r="I1690" s="31">
        <f>VLOOKUP($C1690,'Four Factors - Road'!$B:$O,8,FALSE)</f>
        <v>0.28000000000000003</v>
      </c>
      <c r="J1690" s="31">
        <f>VLOOKUP($C1690,'Four Factors - Road'!$B:$O,9,FALSE)/100</f>
        <v>0.14899999999999999</v>
      </c>
      <c r="K1690" s="31">
        <f>VLOOKUP($C1690,'Four Factors - Road'!$B:$O,10,FALSE)/100</f>
        <v>0.24100000000000002</v>
      </c>
      <c r="L1690" s="31">
        <f>VLOOKUP($C1690,'Four Factors - Road'!$B:$O,11,FALSE)/100</f>
        <v>0.496</v>
      </c>
      <c r="M1690" s="31">
        <f>VLOOKUP($C1690,'Four Factors - Road'!$B:$O,12,FALSE)</f>
        <v>0.27200000000000002</v>
      </c>
      <c r="N1690" s="31">
        <f>VLOOKUP($C1690,'Four Factors - Road'!$B:$O,13,FALSE)/100</f>
        <v>0.126</v>
      </c>
      <c r="O1690" s="31">
        <f>VLOOKUP($C1690,'Four Factors - Road'!$B:$O,14,FALSE)/100</f>
        <v>0.214</v>
      </c>
      <c r="P1690" s="17">
        <f>VLOOKUP($C1690,'Advanced - Road'!B:T,18,FALSE)</f>
        <v>93.68</v>
      </c>
      <c r="Q1690" s="17">
        <f>(P1690+'Advanced - Road'!$S$33)/2</f>
        <v>96.229904671115349</v>
      </c>
      <c r="R1690" s="31">
        <f t="shared" ref="R1690" si="16655">AVERAGE(H1690,L1691)</f>
        <v>0.51700000000000002</v>
      </c>
      <c r="S1690" s="31">
        <f t="shared" ref="S1690" si="16656">AVERAGE(I1690,M1691)</f>
        <v>0.2535</v>
      </c>
      <c r="T1690" s="31">
        <f t="shared" ref="T1690" si="16657">AVERAGE(J1690,N1691)</f>
        <v>0.14350000000000002</v>
      </c>
      <c r="U1690" s="31">
        <f t="shared" ref="U1690" si="16658">AVERAGE(K1690,O1691)</f>
        <v>0.22600000000000003</v>
      </c>
      <c r="V1690" s="17">
        <f>Q1690*Q1691/'Advanced - Home'!$S$33</f>
        <v>95.593885160892057</v>
      </c>
      <c r="W1690" s="17">
        <f t="shared" ref="W1690" si="16659">AVERAGE(V1690:V1691)</f>
        <v>95.591892468823971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</v>
      </c>
      <c r="I1691" s="31">
        <f>VLOOKUP($C1691,'Four Factors - Home'!$B:$O,8,FALSE)</f>
        <v>0.27500000000000002</v>
      </c>
      <c r="J1691" s="31">
        <f>VLOOKUP($C1691,'Four Factors - Home'!$B:$O,9,FALSE)/100</f>
        <v>0.13100000000000001</v>
      </c>
      <c r="K1691" s="31">
        <f>VLOOKUP($C1691,'Four Factors - Home'!$B:$O,10,FALSE)/100</f>
        <v>0.28999999999999998</v>
      </c>
      <c r="L1691" s="31">
        <f>VLOOKUP($C1691,'Four Factors - Home'!$B:$O,11,FALSE)/100</f>
        <v>0.51400000000000001</v>
      </c>
      <c r="M1691" s="31">
        <f>VLOOKUP($C1691,'Four Factors - Home'!$B:$O,12,FALSE)</f>
        <v>0.22700000000000001</v>
      </c>
      <c r="N1691" s="31">
        <f>VLOOKUP($C1691,'Four Factors - Home'!$B:$O,13,FALSE)/100</f>
        <v>0.13800000000000001</v>
      </c>
      <c r="O1691" s="31">
        <f>VLOOKUP($C1691,'Four Factors - Home'!$B:$O,14,FALSE)/100</f>
        <v>0.21100000000000002</v>
      </c>
      <c r="P1691" s="17">
        <f>VLOOKUP($C1691,'Advanced - Home'!B:T,18,FALSE)</f>
        <v>97.47</v>
      </c>
      <c r="Q1691" s="17">
        <f>(P1691+'Advanced - Home'!$S$33)/2</f>
        <v>98.122845567206866</v>
      </c>
      <c r="R1691" s="31">
        <f t="shared" ref="R1691" si="16667">AVERAGE(H1691,L1690)</f>
        <v>0.48299999999999998</v>
      </c>
      <c r="S1691" s="31">
        <f t="shared" ref="S1691" si="16668">AVERAGE(I1691,M1690)</f>
        <v>0.27350000000000002</v>
      </c>
      <c r="T1691" s="31">
        <f t="shared" ref="T1691" si="16669">AVERAGE(J1691,N1690)</f>
        <v>0.1285</v>
      </c>
      <c r="U1691" s="31">
        <f t="shared" ref="U1691" si="16670">AVERAGE(K1691,O1690)</f>
        <v>0.252</v>
      </c>
      <c r="V1691" s="17">
        <f>Q1691*Q1690/'Advanced - Road'!$S$33</f>
        <v>95.5898997767559</v>
      </c>
      <c r="W1691" s="17">
        <f t="shared" ref="W1691" si="16671">W1690</f>
        <v>95.591892468823971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</v>
      </c>
      <c r="I1692" s="32">
        <f>VLOOKUP($C1692,'Four Factors - Road'!$B:$O,8,FALSE)</f>
        <v>0.28000000000000003</v>
      </c>
      <c r="J1692" s="32">
        <f>VLOOKUP($C1692,'Four Factors - Road'!$B:$O,9,FALSE)/100</f>
        <v>0.14899999999999999</v>
      </c>
      <c r="K1692" s="32">
        <f>VLOOKUP($C1692,'Four Factors - Road'!$B:$O,10,FALSE)/100</f>
        <v>0.24100000000000002</v>
      </c>
      <c r="L1692" s="32">
        <f>VLOOKUP($C1692,'Four Factors - Road'!$B:$O,11,FALSE)/100</f>
        <v>0.496</v>
      </c>
      <c r="M1692" s="32">
        <f>VLOOKUP($C1692,'Four Factors - Road'!$B:$O,12,FALSE)</f>
        <v>0.27200000000000002</v>
      </c>
      <c r="N1692" s="32">
        <f>VLOOKUP($C1692,'Four Factors - Road'!$B:$O,13,FALSE)/100</f>
        <v>0.126</v>
      </c>
      <c r="O1692" s="32">
        <f>VLOOKUP($C1692,'Four Factors - Road'!$B:$O,14,FALSE)/100</f>
        <v>0.214</v>
      </c>
      <c r="P1692" s="21">
        <f>VLOOKUP($C1692,'Advanced - Road'!B:T,18,FALSE)</f>
        <v>93.68</v>
      </c>
      <c r="Q1692" s="21">
        <f>(P1692+'Advanced - Road'!$S$33)/2</f>
        <v>96.229904671115349</v>
      </c>
      <c r="R1692" s="32">
        <f t="shared" ref="R1692" si="16675">AVERAGE(H1692,L1693)</f>
        <v>0.50800000000000001</v>
      </c>
      <c r="S1692" s="32">
        <f t="shared" ref="S1692" si="16676">AVERAGE(I1692,M1693)</f>
        <v>0.245</v>
      </c>
      <c r="T1692" s="32">
        <f t="shared" ref="T1692" si="16677">AVERAGE(J1692,N1693)</f>
        <v>0.13750000000000001</v>
      </c>
      <c r="U1692" s="32">
        <f t="shared" ref="U1692" si="16678">AVERAGE(K1692,O1693)</f>
        <v>0.23850000000000002</v>
      </c>
      <c r="V1692" s="21">
        <f>Q1692*Q1693/'Advanced - Home'!$S$33</f>
        <v>96.095611854337164</v>
      </c>
      <c r="W1692" s="21">
        <f t="shared" ref="W1692" si="16679">AVERAGE(V1692:V1693)</f>
        <v>96.093608703579179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104</v>
      </c>
      <c r="Z1692" s="23">
        <f t="shared" ref="Z1692" si="16680">Y1693-Y1692</f>
        <v>4</v>
      </c>
      <c r="AA1692" s="23">
        <f t="shared" ref="AA1692" si="16681">Y1692+Y1693</f>
        <v>212</v>
      </c>
      <c r="AB1692" s="22">
        <f t="shared" ref="AB1692" si="16682">D1692-Z1692</f>
        <v>-4</v>
      </c>
      <c r="AC1692" s="22">
        <f t="shared" ref="AC1692" si="16683">AA1692-E1692</f>
        <v>212</v>
      </c>
      <c r="AD1692" s="22">
        <f t="shared" si="16063"/>
        <v>104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0.55700000000000005</v>
      </c>
      <c r="I1693" s="32">
        <f>VLOOKUP($C1693,'Four Factors - Home'!$B:$O,8,FALSE)</f>
        <v>0.28000000000000003</v>
      </c>
      <c r="J1693" s="32">
        <f>VLOOKUP($C1693,'Four Factors - Home'!$B:$O,9,FALSE)/100</f>
        <v>0.13</v>
      </c>
      <c r="K1693" s="32">
        <f>VLOOKUP($C1693,'Four Factors - Home'!$B:$O,10,FALSE)/100</f>
        <v>0.23399999999999999</v>
      </c>
      <c r="L1693" s="32">
        <f>VLOOKUP($C1693,'Four Factors - Home'!$B:$O,11,FALSE)/100</f>
        <v>0.496</v>
      </c>
      <c r="M1693" s="32">
        <f>VLOOKUP($C1693,'Four Factors - Home'!$B:$O,12,FALSE)</f>
        <v>0.21</v>
      </c>
      <c r="N1693" s="32">
        <f>VLOOKUP($C1693,'Four Factors - Home'!$B:$O,13,FALSE)/100</f>
        <v>0.126</v>
      </c>
      <c r="O1693" s="32">
        <f>VLOOKUP($C1693,'Four Factors - Home'!$B:$O,14,FALSE)/100</f>
        <v>0.23600000000000002</v>
      </c>
      <c r="P1693" s="21">
        <f>VLOOKUP($C1693,'Advanced - Home'!B:T,18,FALSE)</f>
        <v>98.5</v>
      </c>
      <c r="Q1693" s="21">
        <f>(P1693+'Advanced - Home'!$S$33)/2</f>
        <v>98.637845567206853</v>
      </c>
      <c r="R1693" s="32">
        <f t="shared" ref="R1693" si="16687">AVERAGE(H1693,L1692)</f>
        <v>0.52649999999999997</v>
      </c>
      <c r="S1693" s="32">
        <f t="shared" ref="S1693" si="16688">AVERAGE(I1693,M1692)</f>
        <v>0.27600000000000002</v>
      </c>
      <c r="T1693" s="32">
        <f t="shared" ref="T1693" si="16689">AVERAGE(J1693,N1692)</f>
        <v>0.128</v>
      </c>
      <c r="U1693" s="32">
        <f t="shared" ref="U1693" si="16690">AVERAGE(K1693,O1692)</f>
        <v>0.22399999999999998</v>
      </c>
      <c r="V1693" s="21">
        <f>Q1693*Q1692/'Advanced - Road'!$S$33</f>
        <v>96.091605552821179</v>
      </c>
      <c r="W1693" s="21">
        <f t="shared" ref="W1693" si="16691">W1692</f>
        <v>96.093608703579179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-4</v>
      </c>
      <c r="AA1693" s="23">
        <f t="shared" ref="AA1693" si="16693">AA1692</f>
        <v>212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</v>
      </c>
      <c r="I1694" s="31">
        <f>VLOOKUP($C1694,'Four Factors - Road'!$B:$O,8,FALSE)</f>
        <v>0.28000000000000003</v>
      </c>
      <c r="J1694" s="31">
        <f>VLOOKUP($C1694,'Four Factors - Road'!$B:$O,9,FALSE)/100</f>
        <v>0.14899999999999999</v>
      </c>
      <c r="K1694" s="31">
        <f>VLOOKUP($C1694,'Four Factors - Road'!$B:$O,10,FALSE)/100</f>
        <v>0.24100000000000002</v>
      </c>
      <c r="L1694" s="31">
        <f>VLOOKUP($C1694,'Four Factors - Road'!$B:$O,11,FALSE)/100</f>
        <v>0.496</v>
      </c>
      <c r="M1694" s="31">
        <f>VLOOKUP($C1694,'Four Factors - Road'!$B:$O,12,FALSE)</f>
        <v>0.27200000000000002</v>
      </c>
      <c r="N1694" s="31">
        <f>VLOOKUP($C1694,'Four Factors - Road'!$B:$O,13,FALSE)/100</f>
        <v>0.126</v>
      </c>
      <c r="O1694" s="31">
        <f>VLOOKUP($C1694,'Four Factors - Road'!$B:$O,14,FALSE)/100</f>
        <v>0.214</v>
      </c>
      <c r="P1694" s="17">
        <f>VLOOKUP($C1694,'Advanced - Road'!B:T,18,FALSE)</f>
        <v>93.68</v>
      </c>
      <c r="Q1694" s="17">
        <f>(P1694+'Advanced - Road'!$S$33)/2</f>
        <v>96.229904671115349</v>
      </c>
      <c r="R1694" s="31">
        <f t="shared" ref="R1694" si="16695">AVERAGE(H1694,L1695)</f>
        <v>0.51150000000000007</v>
      </c>
      <c r="S1694" s="31">
        <f t="shared" ref="S1694" si="16696">AVERAGE(I1694,M1695)</f>
        <v>0.27750000000000002</v>
      </c>
      <c r="T1694" s="31">
        <f t="shared" ref="T1694" si="16697">AVERAGE(J1694,N1695)</f>
        <v>0.153</v>
      </c>
      <c r="U1694" s="31">
        <f t="shared" ref="U1694" si="16698">AVERAGE(K1694,O1695)</f>
        <v>0.23100000000000001</v>
      </c>
      <c r="V1694" s="17">
        <f>Q1694*Q1695/'Advanced - Home'!$S$33</f>
        <v>93.903602028606116</v>
      </c>
      <c r="W1694" s="17">
        <f t="shared" ref="W1694" si="16699">AVERAGE(V1694:V1695)</f>
        <v>93.901644571153554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0.51500000000000001</v>
      </c>
      <c r="I1695" s="31">
        <f>VLOOKUP($C1695,'Four Factors - Home'!$B:$O,8,FALSE)</f>
        <v>0.255</v>
      </c>
      <c r="J1695" s="31">
        <f>VLOOKUP($C1695,'Four Factors - Home'!$B:$O,9,FALSE)/100</f>
        <v>0.129</v>
      </c>
      <c r="K1695" s="31">
        <f>VLOOKUP($C1695,'Four Factors - Home'!$B:$O,10,FALSE)/100</f>
        <v>0.188</v>
      </c>
      <c r="L1695" s="31">
        <f>VLOOKUP($C1695,'Four Factors - Home'!$B:$O,11,FALSE)/100</f>
        <v>0.503</v>
      </c>
      <c r="M1695" s="31">
        <f>VLOOKUP($C1695,'Four Factors - Home'!$B:$O,12,FALSE)</f>
        <v>0.27500000000000002</v>
      </c>
      <c r="N1695" s="31">
        <f>VLOOKUP($C1695,'Four Factors - Home'!$B:$O,13,FALSE)/100</f>
        <v>0.157</v>
      </c>
      <c r="O1695" s="31">
        <f>VLOOKUP($C1695,'Four Factors - Home'!$B:$O,14,FALSE)/100</f>
        <v>0.221</v>
      </c>
      <c r="P1695" s="17">
        <f>VLOOKUP($C1695,'Advanced - Home'!B:T,18,FALSE)</f>
        <v>94</v>
      </c>
      <c r="Q1695" s="17">
        <f>(P1695+'Advanced - Home'!$S$33)/2</f>
        <v>96.387845567206853</v>
      </c>
      <c r="R1695" s="31">
        <f t="shared" ref="R1695" si="16709">AVERAGE(H1695,L1694)</f>
        <v>0.50550000000000006</v>
      </c>
      <c r="S1695" s="31">
        <f t="shared" ref="S1695" si="16710">AVERAGE(I1695,M1694)</f>
        <v>0.26350000000000001</v>
      </c>
      <c r="T1695" s="31">
        <f t="shared" ref="T1695" si="16711">AVERAGE(J1695,N1694)</f>
        <v>0.1275</v>
      </c>
      <c r="U1695" s="31">
        <f t="shared" ref="U1695" si="16712">AVERAGE(K1695,O1694)</f>
        <v>0.20100000000000001</v>
      </c>
      <c r="V1695" s="17">
        <f>Q1695*Q1694/'Advanced - Road'!$S$33</f>
        <v>93.899687113701006</v>
      </c>
      <c r="W1695" s="17">
        <f t="shared" ref="W1695" si="16713">W1694</f>
        <v>93.901644571153554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</v>
      </c>
      <c r="I1696" s="32">
        <f>VLOOKUP($C1696,'Four Factors - Road'!$B:$O,8,FALSE)</f>
        <v>0.28000000000000003</v>
      </c>
      <c r="J1696" s="32">
        <f>VLOOKUP($C1696,'Four Factors - Road'!$B:$O,9,FALSE)/100</f>
        <v>0.14899999999999999</v>
      </c>
      <c r="K1696" s="32">
        <f>VLOOKUP($C1696,'Four Factors - Road'!$B:$O,10,FALSE)/100</f>
        <v>0.24100000000000002</v>
      </c>
      <c r="L1696" s="32">
        <f>VLOOKUP($C1696,'Four Factors - Road'!$B:$O,11,FALSE)/100</f>
        <v>0.496</v>
      </c>
      <c r="M1696" s="32">
        <f>VLOOKUP($C1696,'Four Factors - Road'!$B:$O,12,FALSE)</f>
        <v>0.27200000000000002</v>
      </c>
      <c r="N1696" s="32">
        <f>VLOOKUP($C1696,'Four Factors - Road'!$B:$O,13,FALSE)/100</f>
        <v>0.126</v>
      </c>
      <c r="O1696" s="32">
        <f>VLOOKUP($C1696,'Four Factors - Road'!$B:$O,14,FALSE)/100</f>
        <v>0.214</v>
      </c>
      <c r="P1696" s="21">
        <f>VLOOKUP($C1696,'Advanced - Road'!B:T,18,FALSE)</f>
        <v>93.68</v>
      </c>
      <c r="Q1696" s="21">
        <f>(P1696+'Advanced - Road'!$S$33)/2</f>
        <v>96.229904671115349</v>
      </c>
      <c r="R1696" s="32">
        <f t="shared" ref="R1696" si="16717">AVERAGE(H1696,L1697)</f>
        <v>0.52600000000000002</v>
      </c>
      <c r="S1696" s="32">
        <f t="shared" ref="S1696" si="16718">AVERAGE(I1696,M1697)</f>
        <v>0.26750000000000002</v>
      </c>
      <c r="T1696" s="32">
        <f t="shared" ref="T1696" si="16719">AVERAGE(J1696,N1697)</f>
        <v>0.13350000000000001</v>
      </c>
      <c r="U1696" s="32">
        <f t="shared" ref="U1696" si="16720">AVERAGE(K1696,O1697)</f>
        <v>0.22600000000000003</v>
      </c>
      <c r="V1696" s="21">
        <f>Q1696*Q1697/'Advanced - Home'!$S$33</f>
        <v>96.874993125708215</v>
      </c>
      <c r="W1696" s="21">
        <f t="shared" ref="W1696" si="16721">AVERAGE(V1696:V1697)</f>
        <v>96.872973728441622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0</v>
      </c>
      <c r="AA1696" s="23">
        <f t="shared" ref="AA1696" si="16723">Y1696+Y1697</f>
        <v>216</v>
      </c>
      <c r="AB1696" s="22">
        <f t="shared" ref="AB1696" si="16724">D1696-Z1696</f>
        <v>0</v>
      </c>
      <c r="AC1696" s="22">
        <f t="shared" ref="AC1696" si="16725">AA1696-E1696</f>
        <v>216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0.54500000000000004</v>
      </c>
      <c r="I1697" s="32">
        <f>VLOOKUP($C1697,'Four Factors - Home'!$B:$O,8,FALSE)</f>
        <v>0.28699999999999998</v>
      </c>
      <c r="J1697" s="32">
        <f>VLOOKUP($C1697,'Four Factors - Home'!$B:$O,9,FALSE)/100</f>
        <v>0.14599999999999999</v>
      </c>
      <c r="K1697" s="32">
        <f>VLOOKUP($C1697,'Four Factors - Home'!$B:$O,10,FALSE)/100</f>
        <v>0.27399999999999997</v>
      </c>
      <c r="L1697" s="32">
        <f>VLOOKUP($C1697,'Four Factors - Home'!$B:$O,11,FALSE)/100</f>
        <v>0.53200000000000003</v>
      </c>
      <c r="M1697" s="32">
        <f>VLOOKUP($C1697,'Four Factors - Home'!$B:$O,12,FALSE)</f>
        <v>0.255</v>
      </c>
      <c r="N1697" s="32">
        <f>VLOOKUP($C1697,'Four Factors - Home'!$B:$O,13,FALSE)/100</f>
        <v>0.11800000000000001</v>
      </c>
      <c r="O1697" s="32">
        <f>VLOOKUP($C1697,'Four Factors - Home'!$B:$O,14,FALSE)/100</f>
        <v>0.21100000000000002</v>
      </c>
      <c r="P1697" s="21">
        <f>VLOOKUP($C1697,'Advanced - Home'!B:T,18,FALSE)</f>
        <v>100.1</v>
      </c>
      <c r="Q1697" s="21">
        <f>(P1697+'Advanced - Home'!$S$33)/2</f>
        <v>99.437845567206864</v>
      </c>
      <c r="R1697" s="32">
        <f t="shared" ref="R1697" si="16729">AVERAGE(H1697,L1696)</f>
        <v>0.52049999999999996</v>
      </c>
      <c r="S1697" s="32">
        <f t="shared" ref="S1697" si="16730">AVERAGE(I1697,M1696)</f>
        <v>0.27949999999999997</v>
      </c>
      <c r="T1697" s="32">
        <f t="shared" ref="T1697" si="16731">AVERAGE(J1697,N1696)</f>
        <v>0.13600000000000001</v>
      </c>
      <c r="U1697" s="32">
        <f t="shared" ref="U1697" si="16732">AVERAGE(K1697,O1696)</f>
        <v>0.24399999999999999</v>
      </c>
      <c r="V1697" s="21">
        <f>Q1697*Q1696/'Advanced - Road'!$S$33</f>
        <v>96.870954331175028</v>
      </c>
      <c r="W1697" s="21">
        <f t="shared" ref="W1697" si="16733">W1696</f>
        <v>96.872973728441622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108</v>
      </c>
      <c r="Z1697" s="23">
        <f t="shared" ref="Z1697" si="16734">-Z1696</f>
        <v>0</v>
      </c>
      <c r="AA1697" s="23">
        <f t="shared" ref="AA1697" si="16735">AA1696</f>
        <v>216</v>
      </c>
      <c r="AB1697" s="22"/>
      <c r="AC1697" s="22"/>
      <c r="AD1697" s="22">
        <f t="shared" si="16705"/>
        <v>108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</v>
      </c>
      <c r="I1698" s="31">
        <f>VLOOKUP($C1698,'Four Factors - Road'!$B:$O,8,FALSE)</f>
        <v>0.28000000000000003</v>
      </c>
      <c r="J1698" s="31">
        <f>VLOOKUP($C1698,'Four Factors - Road'!$B:$O,9,FALSE)/100</f>
        <v>0.14899999999999999</v>
      </c>
      <c r="K1698" s="31">
        <f>VLOOKUP($C1698,'Four Factors - Road'!$B:$O,10,FALSE)/100</f>
        <v>0.24100000000000002</v>
      </c>
      <c r="L1698" s="31">
        <f>VLOOKUP($C1698,'Four Factors - Road'!$B:$O,11,FALSE)/100</f>
        <v>0.496</v>
      </c>
      <c r="M1698" s="31">
        <f>VLOOKUP($C1698,'Four Factors - Road'!$B:$O,12,FALSE)</f>
        <v>0.27200000000000002</v>
      </c>
      <c r="N1698" s="31">
        <f>VLOOKUP($C1698,'Four Factors - Road'!$B:$O,13,FALSE)/100</f>
        <v>0.126</v>
      </c>
      <c r="O1698" s="31">
        <f>VLOOKUP($C1698,'Four Factors - Road'!$B:$O,14,FALSE)/100</f>
        <v>0.214</v>
      </c>
      <c r="P1698" s="17">
        <f>VLOOKUP($C1698,'Advanced - Road'!B:T,18,FALSE)</f>
        <v>93.68</v>
      </c>
      <c r="Q1698" s="17">
        <f>(P1698+'Advanced - Road'!$S$33)/2</f>
        <v>96.229904671115349</v>
      </c>
      <c r="R1698" s="31">
        <f t="shared" ref="R1698" si="16737">AVERAGE(H1698,L1699)</f>
        <v>0.50449999999999995</v>
      </c>
      <c r="S1698" s="31">
        <f t="shared" ref="S1698" si="16738">AVERAGE(I1698,M1699)</f>
        <v>0.27300000000000002</v>
      </c>
      <c r="T1698" s="31">
        <f t="shared" ref="T1698" si="16739">AVERAGE(J1698,N1699)</f>
        <v>0.14250000000000002</v>
      </c>
      <c r="U1698" s="31">
        <f t="shared" ref="U1698" si="16740">AVERAGE(K1698,O1699)</f>
        <v>0.21450000000000002</v>
      </c>
      <c r="V1698" s="17">
        <f>Q1698*Q1699/'Advanced - Home'!$S$33</f>
        <v>95.84718407408765</v>
      </c>
      <c r="W1698" s="17">
        <f t="shared" ref="W1698" si="16741">AVERAGE(V1698:V1699)</f>
        <v>95.845186101904275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102</v>
      </c>
      <c r="Z1698" s="19">
        <f t="shared" ref="Z1698" si="16742">Y1699-Y1698</f>
        <v>2</v>
      </c>
      <c r="AA1698" s="19">
        <f t="shared" ref="AA1698" si="16743">Y1698+Y1699</f>
        <v>206</v>
      </c>
      <c r="AB1698" s="4">
        <f t="shared" ref="AB1698" si="16744">D1698-Z1698</f>
        <v>-2</v>
      </c>
      <c r="AC1698" s="4">
        <f t="shared" ref="AC1698" si="16745">AA1698-E1698</f>
        <v>206</v>
      </c>
      <c r="AD1698" s="4">
        <f t="shared" si="16705"/>
        <v>102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</v>
      </c>
      <c r="I1699" s="31">
        <f>VLOOKUP($C1699,'Four Factors - Home'!$B:$O,8,FALSE)</f>
        <v>0.22600000000000001</v>
      </c>
      <c r="J1699" s="31">
        <f>VLOOKUP($C1699,'Four Factors - Home'!$B:$O,9,FALSE)/100</f>
        <v>0.12</v>
      </c>
      <c r="K1699" s="31">
        <f>VLOOKUP($C1699,'Four Factors - Home'!$B:$O,10,FALSE)/100</f>
        <v>0.24100000000000002</v>
      </c>
      <c r="L1699" s="31">
        <f>VLOOKUP($C1699,'Four Factors - Home'!$B:$O,11,FALSE)/100</f>
        <v>0.48899999999999999</v>
      </c>
      <c r="M1699" s="31">
        <f>VLOOKUP($C1699,'Four Factors - Home'!$B:$O,12,FALSE)</f>
        <v>0.26600000000000001</v>
      </c>
      <c r="N1699" s="31">
        <f>VLOOKUP($C1699,'Four Factors - Home'!$B:$O,13,FALSE)/100</f>
        <v>0.13600000000000001</v>
      </c>
      <c r="O1699" s="31">
        <f>VLOOKUP($C1699,'Four Factors - Home'!$B:$O,14,FALSE)/100</f>
        <v>0.188</v>
      </c>
      <c r="P1699" s="17">
        <f>VLOOKUP($C1699,'Advanced - Home'!B:T,18,FALSE)</f>
        <v>97.99</v>
      </c>
      <c r="Q1699" s="17">
        <f>(P1699+'Advanced - Home'!$S$33)/2</f>
        <v>98.382845567206857</v>
      </c>
      <c r="R1699" s="31">
        <f t="shared" ref="R1699" si="16749">AVERAGE(H1699,L1698)</f>
        <v>0.498</v>
      </c>
      <c r="S1699" s="31">
        <f t="shared" ref="S1699" si="16750">AVERAGE(I1699,M1698)</f>
        <v>0.249</v>
      </c>
      <c r="T1699" s="31">
        <f t="shared" ref="T1699" si="16751">AVERAGE(J1699,N1698)</f>
        <v>0.123</v>
      </c>
      <c r="U1699" s="31">
        <f t="shared" ref="U1699" si="16752">AVERAGE(K1699,O1698)</f>
        <v>0.22750000000000001</v>
      </c>
      <c r="V1699" s="17">
        <f>Q1699*Q1698/'Advanced - Road'!$S$33</f>
        <v>95.8431881297209</v>
      </c>
      <c r="W1699" s="17">
        <f t="shared" ref="W1699" si="16753">W1698</f>
        <v>95.845186101904275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-2</v>
      </c>
      <c r="AA1699" s="19">
        <f t="shared" ref="AA1699" si="16755">AA1698</f>
        <v>206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</v>
      </c>
      <c r="I1700" s="32">
        <f>VLOOKUP($C1700,'Four Factors - Road'!$B:$O,8,FALSE)</f>
        <v>0.28000000000000003</v>
      </c>
      <c r="J1700" s="32">
        <f>VLOOKUP($C1700,'Four Factors - Road'!$B:$O,9,FALSE)/100</f>
        <v>0.14899999999999999</v>
      </c>
      <c r="K1700" s="32">
        <f>VLOOKUP($C1700,'Four Factors - Road'!$B:$O,10,FALSE)/100</f>
        <v>0.24100000000000002</v>
      </c>
      <c r="L1700" s="32">
        <f>VLOOKUP($C1700,'Four Factors - Road'!$B:$O,11,FALSE)/100</f>
        <v>0.496</v>
      </c>
      <c r="M1700" s="32">
        <f>VLOOKUP($C1700,'Four Factors - Road'!$B:$O,12,FALSE)</f>
        <v>0.27200000000000002</v>
      </c>
      <c r="N1700" s="32">
        <f>VLOOKUP($C1700,'Four Factors - Road'!$B:$O,13,FALSE)/100</f>
        <v>0.126</v>
      </c>
      <c r="O1700" s="32">
        <f>VLOOKUP($C1700,'Four Factors - Road'!$B:$O,14,FALSE)/100</f>
        <v>0.214</v>
      </c>
      <c r="P1700" s="21">
        <f>VLOOKUP($C1700,'Advanced - Road'!B:T,18,FALSE)</f>
        <v>93.68</v>
      </c>
      <c r="Q1700" s="21">
        <f>(P1700+'Advanced - Road'!$S$33)/2</f>
        <v>96.229904671115349</v>
      </c>
      <c r="R1700" s="32">
        <f t="shared" ref="R1700" si="16757">AVERAGE(H1700,L1701)</f>
        <v>0.4975</v>
      </c>
      <c r="S1700" s="32">
        <f t="shared" ref="S1700" si="16758">AVERAGE(I1700,M1701)</f>
        <v>0.26550000000000001</v>
      </c>
      <c r="T1700" s="32">
        <f t="shared" ref="T1700" si="16759">AVERAGE(J1700,N1701)</f>
        <v>0.14699999999999999</v>
      </c>
      <c r="U1700" s="32">
        <f t="shared" ref="U1700" si="16760">AVERAGE(K1700,O1701)</f>
        <v>0.23950000000000002</v>
      </c>
      <c r="V1700" s="21">
        <f>Q1700*Q1701/'Advanced - Home'!$S$33</f>
        <v>98.044065032764749</v>
      </c>
      <c r="W1700" s="21">
        <f t="shared" ref="W1700" si="16761">AVERAGE(V1700:V1701)</f>
        <v>98.042021265735258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0.58599999999999997</v>
      </c>
      <c r="I1701" s="32">
        <f>VLOOKUP($C1701,'Four Factors - Home'!$B:$O,8,FALSE)</f>
        <v>0.255</v>
      </c>
      <c r="J1701" s="32">
        <f>VLOOKUP($C1701,'Four Factors - Home'!$B:$O,9,FALSE)/100</f>
        <v>0.14300000000000002</v>
      </c>
      <c r="K1701" s="32">
        <f>VLOOKUP($C1701,'Four Factors - Home'!$B:$O,10,FALSE)/100</f>
        <v>0.22600000000000001</v>
      </c>
      <c r="L1701" s="32">
        <f>VLOOKUP($C1701,'Four Factors - Home'!$B:$O,11,FALSE)/100</f>
        <v>0.47499999999999998</v>
      </c>
      <c r="M1701" s="32">
        <f>VLOOKUP($C1701,'Four Factors - Home'!$B:$O,12,FALSE)</f>
        <v>0.251</v>
      </c>
      <c r="N1701" s="32">
        <f>VLOOKUP($C1701,'Four Factors - Home'!$B:$O,13,FALSE)/100</f>
        <v>0.14499999999999999</v>
      </c>
      <c r="O1701" s="32">
        <f>VLOOKUP($C1701,'Four Factors - Home'!$B:$O,14,FALSE)/100</f>
        <v>0.23800000000000002</v>
      </c>
      <c r="P1701" s="21">
        <f>VLOOKUP($C1701,'Advanced - Home'!B:T,18,FALSE)</f>
        <v>102.5</v>
      </c>
      <c r="Q1701" s="21">
        <f>(P1701+'Advanced - Home'!$S$33)/2</f>
        <v>100.63784556720685</v>
      </c>
      <c r="R1701" s="32">
        <f t="shared" ref="R1701" si="16769">AVERAGE(H1701,L1700)</f>
        <v>0.54099999999999993</v>
      </c>
      <c r="S1701" s="32">
        <f t="shared" ref="S1701" si="16770">AVERAGE(I1701,M1700)</f>
        <v>0.26350000000000001</v>
      </c>
      <c r="T1701" s="32">
        <f t="shared" ref="T1701" si="16771">AVERAGE(J1701,N1700)</f>
        <v>0.13450000000000001</v>
      </c>
      <c r="U1701" s="32">
        <f t="shared" ref="U1701" si="16772">AVERAGE(K1701,O1700)</f>
        <v>0.22</v>
      </c>
      <c r="V1701" s="21">
        <f>Q1701*Q1700/'Advanced - Road'!$S$33</f>
        <v>98.039977498705753</v>
      </c>
      <c r="W1701" s="21">
        <f t="shared" ref="W1701" si="16773">W1700</f>
        <v>98.042021265735258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</v>
      </c>
      <c r="I1702" s="31">
        <f>VLOOKUP($C1702,'Four Factors - Road'!$B:$O,8,FALSE)</f>
        <v>0.28000000000000003</v>
      </c>
      <c r="J1702" s="31">
        <f>VLOOKUP($C1702,'Four Factors - Road'!$B:$O,9,FALSE)/100</f>
        <v>0.14899999999999999</v>
      </c>
      <c r="K1702" s="31">
        <f>VLOOKUP($C1702,'Four Factors - Road'!$B:$O,10,FALSE)/100</f>
        <v>0.24100000000000002</v>
      </c>
      <c r="L1702" s="31">
        <f>VLOOKUP($C1702,'Four Factors - Road'!$B:$O,11,FALSE)/100</f>
        <v>0.496</v>
      </c>
      <c r="M1702" s="31">
        <f>VLOOKUP($C1702,'Four Factors - Road'!$B:$O,12,FALSE)</f>
        <v>0.27200000000000002</v>
      </c>
      <c r="N1702" s="31">
        <f>VLOOKUP($C1702,'Four Factors - Road'!$B:$O,13,FALSE)/100</f>
        <v>0.126</v>
      </c>
      <c r="O1702" s="31">
        <f>VLOOKUP($C1702,'Four Factors - Road'!$B:$O,14,FALSE)/100</f>
        <v>0.214</v>
      </c>
      <c r="P1702" s="17">
        <f>VLOOKUP($C1702,'Advanced - Road'!B:T,18,FALSE)</f>
        <v>93.68</v>
      </c>
      <c r="Q1702" s="17">
        <f>(P1702+'Advanced - Road'!$S$33)/2</f>
        <v>96.229904671115349</v>
      </c>
      <c r="R1702" s="31">
        <f t="shared" ref="R1702" si="16777">AVERAGE(H1702,L1703)</f>
        <v>0.51750000000000007</v>
      </c>
      <c r="S1702" s="31">
        <f t="shared" ref="S1702" si="16778">AVERAGE(I1702,M1703)</f>
        <v>0.25850000000000001</v>
      </c>
      <c r="T1702" s="31">
        <f t="shared" ref="T1702" si="16779">AVERAGE(J1702,N1703)</f>
        <v>0.151</v>
      </c>
      <c r="U1702" s="31">
        <f t="shared" ref="U1702" si="16780">AVERAGE(K1702,O1703)</f>
        <v>0.24149999999999999</v>
      </c>
      <c r="V1702" s="17">
        <f>Q1702*Q1703/'Advanced - Home'!$S$33</f>
        <v>98.02945163392657</v>
      </c>
      <c r="W1702" s="17">
        <f t="shared" ref="W1702" si="16781">AVERAGE(V1702:V1703)</f>
        <v>98.027408171519113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4</v>
      </c>
      <c r="AA1702" s="19">
        <f t="shared" ref="AA1702" si="16783">Y1702+Y1703</f>
        <v>216</v>
      </c>
      <c r="AB1702" s="4">
        <f t="shared" ref="AB1702" si="16784">D1702-Z1702</f>
        <v>-4</v>
      </c>
      <c r="AC1702" s="4">
        <f t="shared" ref="AC1702" si="16785">AA1702-E1702</f>
        <v>216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0.54700000000000004</v>
      </c>
      <c r="I1703" s="31">
        <f>VLOOKUP($C1703,'Four Factors - Home'!$B:$O,8,FALSE)</f>
        <v>0.316</v>
      </c>
      <c r="J1703" s="31">
        <f>VLOOKUP($C1703,'Four Factors - Home'!$B:$O,9,FALSE)/100</f>
        <v>0.13500000000000001</v>
      </c>
      <c r="K1703" s="31">
        <f>VLOOKUP($C1703,'Four Factors - Home'!$B:$O,10,FALSE)/100</f>
        <v>0.253</v>
      </c>
      <c r="L1703" s="31">
        <f>VLOOKUP($C1703,'Four Factors - Home'!$B:$O,11,FALSE)/100</f>
        <v>0.51500000000000001</v>
      </c>
      <c r="M1703" s="31">
        <f>VLOOKUP($C1703,'Four Factors - Home'!$B:$O,12,FALSE)</f>
        <v>0.23699999999999999</v>
      </c>
      <c r="N1703" s="31">
        <f>VLOOKUP($C1703,'Four Factors - Home'!$B:$O,13,FALSE)/100</f>
        <v>0.153</v>
      </c>
      <c r="O1703" s="31">
        <f>VLOOKUP($C1703,'Four Factors - Home'!$B:$O,14,FALSE)/100</f>
        <v>0.24199999999999999</v>
      </c>
      <c r="P1703" s="17">
        <f>VLOOKUP($C1703,'Advanced - Home'!B:T,18,FALSE)</f>
        <v>102.47</v>
      </c>
      <c r="Q1703" s="17">
        <f>(P1703+'Advanced - Home'!$S$33)/2</f>
        <v>100.62284556720687</v>
      </c>
      <c r="R1703" s="31">
        <f t="shared" ref="R1703" si="16789">AVERAGE(H1703,L1702)</f>
        <v>0.52150000000000007</v>
      </c>
      <c r="S1703" s="31">
        <f t="shared" ref="S1703" si="16790">AVERAGE(I1703,M1702)</f>
        <v>0.29400000000000004</v>
      </c>
      <c r="T1703" s="31">
        <f t="shared" ref="T1703" si="16791">AVERAGE(J1703,N1702)</f>
        <v>0.1305</v>
      </c>
      <c r="U1703" s="31">
        <f t="shared" ref="U1703" si="16792">AVERAGE(K1703,O1702)</f>
        <v>0.23349999999999999</v>
      </c>
      <c r="V1703" s="17">
        <f>Q1703*Q1702/'Advanced - Road'!$S$33</f>
        <v>98.025364709111656</v>
      </c>
      <c r="W1703" s="17">
        <f t="shared" ref="W1703" si="16793">W1702</f>
        <v>98.027408171519113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110</v>
      </c>
      <c r="Z1703" s="19">
        <f t="shared" ref="Z1703" si="16794">-Z1702</f>
        <v>-4</v>
      </c>
      <c r="AA1703" s="19">
        <f t="shared" ref="AA1703" si="16795">AA1702</f>
        <v>216</v>
      </c>
      <c r="AB1703" s="4"/>
      <c r="AC1703" s="4"/>
      <c r="AD1703" s="4">
        <f t="shared" si="16705"/>
        <v>110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</v>
      </c>
      <c r="I1704" s="32">
        <f>VLOOKUP($C1704,'Four Factors - Road'!$B:$O,8,FALSE)</f>
        <v>0.28000000000000003</v>
      </c>
      <c r="J1704" s="32">
        <f>VLOOKUP($C1704,'Four Factors - Road'!$B:$O,9,FALSE)/100</f>
        <v>0.14899999999999999</v>
      </c>
      <c r="K1704" s="32">
        <f>VLOOKUP($C1704,'Four Factors - Road'!$B:$O,10,FALSE)/100</f>
        <v>0.24100000000000002</v>
      </c>
      <c r="L1704" s="32">
        <f>VLOOKUP($C1704,'Four Factors - Road'!$B:$O,11,FALSE)/100</f>
        <v>0.496</v>
      </c>
      <c r="M1704" s="32">
        <f>VLOOKUP($C1704,'Four Factors - Road'!$B:$O,12,FALSE)</f>
        <v>0.27200000000000002</v>
      </c>
      <c r="N1704" s="32">
        <f>VLOOKUP($C1704,'Four Factors - Road'!$B:$O,13,FALSE)/100</f>
        <v>0.126</v>
      </c>
      <c r="O1704" s="32">
        <f>VLOOKUP($C1704,'Four Factors - Road'!$B:$O,14,FALSE)/100</f>
        <v>0.214</v>
      </c>
      <c r="P1704" s="21">
        <f>VLOOKUP($C1704,'Advanced - Road'!B:T,18,FALSE)</f>
        <v>93.68</v>
      </c>
      <c r="Q1704" s="21">
        <f>(P1704+'Advanced - Road'!$S$33)/2</f>
        <v>96.229904671115349</v>
      </c>
      <c r="R1704" s="32">
        <f t="shared" ref="R1704" si="16797">AVERAGE(H1704,L1705)</f>
        <v>0.50649999999999995</v>
      </c>
      <c r="S1704" s="32">
        <f t="shared" ref="S1704" si="16798">AVERAGE(I1704,M1705)</f>
        <v>0.27600000000000002</v>
      </c>
      <c r="T1704" s="32">
        <f t="shared" ref="T1704" si="16799">AVERAGE(J1704,N1705)</f>
        <v>0.14749999999999999</v>
      </c>
      <c r="U1704" s="32">
        <f t="shared" ref="U1704" si="16800">AVERAGE(K1704,O1705)</f>
        <v>0.24</v>
      </c>
      <c r="V1704" s="21">
        <f>Q1704*Q1705/'Advanced - Home'!$S$33</f>
        <v>95.895895403548352</v>
      </c>
      <c r="W1704" s="21">
        <f t="shared" ref="W1704" si="16801">AVERAGE(V1704:V1705)</f>
        <v>95.893896415958181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103</v>
      </c>
      <c r="Z1704" s="23">
        <f t="shared" ref="Z1704" si="16802">Y1705-Y1704</f>
        <v>1</v>
      </c>
      <c r="AA1704" s="23">
        <f t="shared" ref="AA1704" si="16803">Y1704+Y1705</f>
        <v>207</v>
      </c>
      <c r="AB1704" s="22">
        <f t="shared" ref="AB1704" si="16804">D1704-Z1704</f>
        <v>-1</v>
      </c>
      <c r="AC1704" s="22">
        <f t="shared" ref="AC1704" si="16805">AA1704-E1704</f>
        <v>207</v>
      </c>
      <c r="AD1704" s="22">
        <f t="shared" si="16705"/>
        <v>103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0.52500000000000002</v>
      </c>
      <c r="I1705" s="32">
        <f>VLOOKUP($C1705,'Four Factors - Home'!$B:$O,8,FALSE)</f>
        <v>0.251</v>
      </c>
      <c r="J1705" s="32">
        <f>VLOOKUP($C1705,'Four Factors - Home'!$B:$O,9,FALSE)/100</f>
        <v>0.129</v>
      </c>
      <c r="K1705" s="32">
        <f>VLOOKUP($C1705,'Four Factors - Home'!$B:$O,10,FALSE)/100</f>
        <v>0.19699999999999998</v>
      </c>
      <c r="L1705" s="32">
        <f>VLOOKUP($C1705,'Four Factors - Home'!$B:$O,11,FALSE)/100</f>
        <v>0.49299999999999999</v>
      </c>
      <c r="M1705" s="32">
        <f>VLOOKUP($C1705,'Four Factors - Home'!$B:$O,12,FALSE)</f>
        <v>0.27200000000000002</v>
      </c>
      <c r="N1705" s="32">
        <f>VLOOKUP($C1705,'Four Factors - Home'!$B:$O,13,FALSE)/100</f>
        <v>0.14599999999999999</v>
      </c>
      <c r="O1705" s="32">
        <f>VLOOKUP($C1705,'Four Factors - Home'!$B:$O,14,FALSE)/100</f>
        <v>0.23899999999999999</v>
      </c>
      <c r="P1705" s="21">
        <f>VLOOKUP($C1705,'Advanced - Home'!B:T,18,FALSE)</f>
        <v>98.09</v>
      </c>
      <c r="Q1705" s="21">
        <f>(P1705+'Advanced - Home'!$S$33)/2</f>
        <v>98.432845567206869</v>
      </c>
      <c r="R1705" s="32">
        <f t="shared" ref="R1705" si="16809">AVERAGE(H1705,L1704)</f>
        <v>0.51049999999999995</v>
      </c>
      <c r="S1705" s="32">
        <f t="shared" ref="S1705" si="16810">AVERAGE(I1705,M1704)</f>
        <v>0.26150000000000001</v>
      </c>
      <c r="T1705" s="32">
        <f t="shared" ref="T1705" si="16811">AVERAGE(J1705,N1704)</f>
        <v>0.1275</v>
      </c>
      <c r="U1705" s="32">
        <f t="shared" ref="U1705" si="16812">AVERAGE(K1705,O1704)</f>
        <v>0.20549999999999999</v>
      </c>
      <c r="V1705" s="21">
        <f>Q1705*Q1704/'Advanced - Road'!$S$33</f>
        <v>95.891897428368026</v>
      </c>
      <c r="W1705" s="21">
        <f t="shared" ref="W1705" si="16813">W1704</f>
        <v>95.893896415958181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-1</v>
      </c>
      <c r="AA1705" s="23">
        <f t="shared" ref="AA1705" si="16815">AA1704</f>
        <v>207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</v>
      </c>
      <c r="I1706" s="31">
        <f>VLOOKUP($C1706,'Four Factors - Road'!$B:$O,8,FALSE)</f>
        <v>0.28000000000000003</v>
      </c>
      <c r="J1706" s="31">
        <f>VLOOKUP($C1706,'Four Factors - Road'!$B:$O,9,FALSE)/100</f>
        <v>0.14899999999999999</v>
      </c>
      <c r="K1706" s="31">
        <f>VLOOKUP($C1706,'Four Factors - Road'!$B:$O,10,FALSE)/100</f>
        <v>0.24100000000000002</v>
      </c>
      <c r="L1706" s="31">
        <f>VLOOKUP($C1706,'Four Factors - Road'!$B:$O,11,FALSE)/100</f>
        <v>0.496</v>
      </c>
      <c r="M1706" s="31">
        <f>VLOOKUP($C1706,'Four Factors - Road'!$B:$O,12,FALSE)</f>
        <v>0.27200000000000002</v>
      </c>
      <c r="N1706" s="31">
        <f>VLOOKUP($C1706,'Four Factors - Road'!$B:$O,13,FALSE)/100</f>
        <v>0.126</v>
      </c>
      <c r="O1706" s="31">
        <f>VLOOKUP($C1706,'Four Factors - Road'!$B:$O,14,FALSE)/100</f>
        <v>0.214</v>
      </c>
      <c r="P1706" s="17">
        <f>VLOOKUP($C1706,'Advanced - Road'!B:T,18,FALSE)</f>
        <v>93.68</v>
      </c>
      <c r="Q1706" s="17">
        <f>(P1706+'Advanced - Road'!$S$33)/2</f>
        <v>96.229904671115349</v>
      </c>
      <c r="R1706" s="31">
        <f t="shared" ref="R1706" si="16817">AVERAGE(H1706,L1707)</f>
        <v>0.50350000000000006</v>
      </c>
      <c r="S1706" s="31">
        <f t="shared" ref="S1706" si="16818">AVERAGE(I1706,M1707)</f>
        <v>0.27850000000000003</v>
      </c>
      <c r="T1706" s="31">
        <f t="shared" ref="T1706" si="16819">AVERAGE(J1706,N1707)</f>
        <v>0.14799999999999999</v>
      </c>
      <c r="U1706" s="31">
        <f t="shared" ref="U1706" si="16820">AVERAGE(K1706,O1707)</f>
        <v>0.23799999999999999</v>
      </c>
      <c r="V1706" s="17">
        <f>Q1706*Q1707/'Advanced - Home'!$S$33</f>
        <v>96.03228712603827</v>
      </c>
      <c r="W1706" s="17">
        <f t="shared" ref="W1706" si="16821">AVERAGE(V1706:V1707)</f>
        <v>96.030285295309099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0.31</v>
      </c>
      <c r="J1707" s="31">
        <f>VLOOKUP($C1707,'Four Factors - Home'!$B:$O,9,FALSE)/100</f>
        <v>0.13600000000000001</v>
      </c>
      <c r="K1707" s="31">
        <f>VLOOKUP($C1707,'Four Factors - Home'!$B:$O,10,FALSE)/100</f>
        <v>0.21600000000000003</v>
      </c>
      <c r="L1707" s="31">
        <f>VLOOKUP($C1707,'Four Factors - Home'!$B:$O,11,FALSE)/100</f>
        <v>0.48700000000000004</v>
      </c>
      <c r="M1707" s="31">
        <f>VLOOKUP($C1707,'Four Factors - Home'!$B:$O,12,FALSE)</f>
        <v>0.27700000000000002</v>
      </c>
      <c r="N1707" s="31">
        <f>VLOOKUP($C1707,'Four Factors - Home'!$B:$O,13,FALSE)/100</f>
        <v>0.14699999999999999</v>
      </c>
      <c r="O1707" s="31">
        <f>VLOOKUP($C1707,'Four Factors - Home'!$B:$O,14,FALSE)/100</f>
        <v>0.23499999999999999</v>
      </c>
      <c r="P1707" s="17">
        <f>VLOOKUP($C1707,'Advanced - Home'!B:T,18,FALSE)</f>
        <v>98.37</v>
      </c>
      <c r="Q1707" s="17">
        <f>(P1707+'Advanced - Home'!$S$33)/2</f>
        <v>98.572845567206855</v>
      </c>
      <c r="R1707" s="31">
        <f t="shared" ref="R1707" si="16829">AVERAGE(H1707,L1706)</f>
        <v>0.51800000000000002</v>
      </c>
      <c r="S1707" s="31">
        <f t="shared" ref="S1707" si="16830">AVERAGE(I1707,M1706)</f>
        <v>0.29100000000000004</v>
      </c>
      <c r="T1707" s="31">
        <f t="shared" ref="T1707" si="16831">AVERAGE(J1707,N1706)</f>
        <v>0.13100000000000001</v>
      </c>
      <c r="U1707" s="31">
        <f t="shared" ref="U1707" si="16832">AVERAGE(K1707,O1706)</f>
        <v>0.21500000000000002</v>
      </c>
      <c r="V1707" s="17">
        <f>Q1707*Q1706/'Advanced - Road'!$S$33</f>
        <v>96.028283464579928</v>
      </c>
      <c r="W1707" s="17">
        <f t="shared" ref="W1707" si="16833">W1706</f>
        <v>96.030285295309099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</v>
      </c>
      <c r="I1708" s="32">
        <f>VLOOKUP($C1708,'Four Factors - Road'!$B:$O,8,FALSE)</f>
        <v>0.28000000000000003</v>
      </c>
      <c r="J1708" s="32">
        <f>VLOOKUP($C1708,'Four Factors - Road'!$B:$O,9,FALSE)/100</f>
        <v>0.14899999999999999</v>
      </c>
      <c r="K1708" s="32">
        <f>VLOOKUP($C1708,'Four Factors - Road'!$B:$O,10,FALSE)/100</f>
        <v>0.24100000000000002</v>
      </c>
      <c r="L1708" s="32">
        <f>VLOOKUP($C1708,'Four Factors - Road'!$B:$O,11,FALSE)/100</f>
        <v>0.496</v>
      </c>
      <c r="M1708" s="32">
        <f>VLOOKUP($C1708,'Four Factors - Road'!$B:$O,12,FALSE)</f>
        <v>0.27200000000000002</v>
      </c>
      <c r="N1708" s="32">
        <f>VLOOKUP($C1708,'Four Factors - Road'!$B:$O,13,FALSE)/100</f>
        <v>0.126</v>
      </c>
      <c r="O1708" s="32">
        <f>VLOOKUP($C1708,'Four Factors - Road'!$B:$O,14,FALSE)/100</f>
        <v>0.214</v>
      </c>
      <c r="P1708" s="21">
        <f>VLOOKUP($C1708,'Advanced - Road'!B:T,18,FALSE)</f>
        <v>93.68</v>
      </c>
      <c r="Q1708" s="21">
        <f>(P1708+'Advanced - Road'!$S$33)/2</f>
        <v>96.229904671115349</v>
      </c>
      <c r="R1708" s="32">
        <f t="shared" ref="R1708" si="16837">AVERAGE(H1708,L1709)</f>
        <v>0.52750000000000008</v>
      </c>
      <c r="S1708" s="32">
        <f t="shared" ref="S1708" si="16838">AVERAGE(I1708,M1709)</f>
        <v>0.27850000000000003</v>
      </c>
      <c r="T1708" s="32">
        <f t="shared" ref="T1708" si="16839">AVERAGE(J1708,N1709)</f>
        <v>0.14600000000000002</v>
      </c>
      <c r="U1708" s="32">
        <f t="shared" ref="U1708" si="16840">AVERAGE(K1708,O1709)</f>
        <v>0.23649999999999999</v>
      </c>
      <c r="V1708" s="21">
        <f>Q1708*Q1709/'Advanced - Home'!$S$33</f>
        <v>97.025998247036355</v>
      </c>
      <c r="W1708" s="21">
        <f t="shared" ref="W1708" si="16841">AVERAGE(V1708:V1709)</f>
        <v>97.023975702008727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-1</v>
      </c>
      <c r="AA1708" s="23">
        <f t="shared" ref="AA1708" si="16843">Y1708+Y1709</f>
        <v>213</v>
      </c>
      <c r="AB1708" s="22">
        <f t="shared" ref="AB1708" si="16844">D1708-Z1708</f>
        <v>1</v>
      </c>
      <c r="AC1708" s="22">
        <f t="shared" ref="AC1708" si="16845">AA1708-E1708</f>
        <v>213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0.51800000000000002</v>
      </c>
      <c r="I1709" s="32">
        <f>VLOOKUP($C1709,'Four Factors - Home'!$B:$O,8,FALSE)</f>
        <v>0.26300000000000001</v>
      </c>
      <c r="J1709" s="32">
        <f>VLOOKUP($C1709,'Four Factors - Home'!$B:$O,9,FALSE)/100</f>
        <v>0.14499999999999999</v>
      </c>
      <c r="K1709" s="32">
        <f>VLOOKUP($C1709,'Four Factors - Home'!$B:$O,10,FALSE)/100</f>
        <v>0.26100000000000001</v>
      </c>
      <c r="L1709" s="32">
        <f>VLOOKUP($C1709,'Four Factors - Home'!$B:$O,11,FALSE)/100</f>
        <v>0.53500000000000003</v>
      </c>
      <c r="M1709" s="32">
        <f>VLOOKUP($C1709,'Four Factors - Home'!$B:$O,12,FALSE)</f>
        <v>0.27700000000000002</v>
      </c>
      <c r="N1709" s="32">
        <f>VLOOKUP($C1709,'Four Factors - Home'!$B:$O,13,FALSE)/100</f>
        <v>0.14300000000000002</v>
      </c>
      <c r="O1709" s="32">
        <f>VLOOKUP($C1709,'Four Factors - Home'!$B:$O,14,FALSE)/100</f>
        <v>0.23199999999999998</v>
      </c>
      <c r="P1709" s="21">
        <f>VLOOKUP($C1709,'Advanced - Home'!B:T,18,FALSE)</f>
        <v>100.41</v>
      </c>
      <c r="Q1709" s="21">
        <f>(P1709+'Advanced - Home'!$S$33)/2</f>
        <v>99.592845567206865</v>
      </c>
      <c r="R1709" s="32">
        <f t="shared" ref="R1709" si="16849">AVERAGE(H1709,L1708)</f>
        <v>0.50700000000000001</v>
      </c>
      <c r="S1709" s="32">
        <f t="shared" ref="S1709" si="16850">AVERAGE(I1709,M1708)</f>
        <v>0.26750000000000002</v>
      </c>
      <c r="T1709" s="32">
        <f t="shared" ref="T1709" si="16851">AVERAGE(J1709,N1708)</f>
        <v>0.13550000000000001</v>
      </c>
      <c r="U1709" s="32">
        <f t="shared" ref="U1709" si="16852">AVERAGE(K1709,O1708)</f>
        <v>0.23749999999999999</v>
      </c>
      <c r="V1709" s="21">
        <f>Q1709*Q1708/'Advanced - Road'!$S$33</f>
        <v>97.021953156981084</v>
      </c>
      <c r="W1709" s="21">
        <f t="shared" ref="W1709" si="16853">W1708</f>
        <v>97.023975702008727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106</v>
      </c>
      <c r="Z1709" s="23">
        <f t="shared" ref="Z1709" si="16854">-Z1708</f>
        <v>1</v>
      </c>
      <c r="AA1709" s="23">
        <f t="shared" ref="AA1709" si="16855">AA1708</f>
        <v>213</v>
      </c>
      <c r="AB1709" s="22"/>
      <c r="AC1709" s="22"/>
      <c r="AD1709" s="22">
        <f t="shared" si="16705"/>
        <v>106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</v>
      </c>
      <c r="I1710" s="31">
        <f>VLOOKUP($C1710,'Four Factors - Road'!$B:$O,8,FALSE)</f>
        <v>0.28000000000000003</v>
      </c>
      <c r="J1710" s="31">
        <f>VLOOKUP($C1710,'Four Factors - Road'!$B:$O,9,FALSE)/100</f>
        <v>0.14899999999999999</v>
      </c>
      <c r="K1710" s="31">
        <f>VLOOKUP($C1710,'Four Factors - Road'!$B:$O,10,FALSE)/100</f>
        <v>0.24100000000000002</v>
      </c>
      <c r="L1710" s="31">
        <f>VLOOKUP($C1710,'Four Factors - Road'!$B:$O,11,FALSE)/100</f>
        <v>0.496</v>
      </c>
      <c r="M1710" s="31">
        <f>VLOOKUP($C1710,'Four Factors - Road'!$B:$O,12,FALSE)</f>
        <v>0.27200000000000002</v>
      </c>
      <c r="N1710" s="31">
        <f>VLOOKUP($C1710,'Four Factors - Road'!$B:$O,13,FALSE)/100</f>
        <v>0.126</v>
      </c>
      <c r="O1710" s="31">
        <f>VLOOKUP($C1710,'Four Factors - Road'!$B:$O,14,FALSE)/100</f>
        <v>0.214</v>
      </c>
      <c r="P1710" s="17">
        <f>VLOOKUP($C1710,'Advanced - Road'!B:T,18,FALSE)</f>
        <v>93.68</v>
      </c>
      <c r="Q1710" s="17">
        <f>(P1710+'Advanced - Road'!$S$33)/2</f>
        <v>96.229904671115349</v>
      </c>
      <c r="R1710" s="31">
        <f t="shared" ref="R1710" si="16857">AVERAGE(H1710,L1711)</f>
        <v>0.50550000000000006</v>
      </c>
      <c r="S1710" s="31">
        <f t="shared" ref="S1710" si="16858">AVERAGE(I1710,M1711)</f>
        <v>0.317</v>
      </c>
      <c r="T1710" s="31">
        <f t="shared" ref="T1710" si="16859">AVERAGE(J1710,N1711)</f>
        <v>0.1515</v>
      </c>
      <c r="U1710" s="31">
        <f t="shared" ref="U1710" si="16860">AVERAGE(K1710,O1711)</f>
        <v>0.22650000000000001</v>
      </c>
      <c r="V1710" s="17">
        <f>Q1710*Q1711/'Advanced - Home'!$S$33</f>
        <v>94.75605029416819</v>
      </c>
      <c r="W1710" s="17">
        <f t="shared" ref="W1710" si="16861">AVERAGE(V1710:V1711)</f>
        <v>94.754075067096863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0.47299999999999998</v>
      </c>
      <c r="I1711" s="31">
        <f>VLOOKUP($C1711,'Four Factors - Home'!$B:$O,8,FALSE)</f>
        <v>0.30299999999999999</v>
      </c>
      <c r="J1711" s="31">
        <f>VLOOKUP($C1711,'Four Factors - Home'!$B:$O,9,FALSE)/100</f>
        <v>0.14000000000000001</v>
      </c>
      <c r="K1711" s="31">
        <f>VLOOKUP($C1711,'Four Factors - Home'!$B:$O,10,FALSE)/100</f>
        <v>0.26500000000000001</v>
      </c>
      <c r="L1711" s="31">
        <f>VLOOKUP($C1711,'Four Factors - Home'!$B:$O,11,FALSE)/100</f>
        <v>0.49099999999999999</v>
      </c>
      <c r="M1711" s="31">
        <f>VLOOKUP($C1711,'Four Factors - Home'!$B:$O,12,FALSE)</f>
        <v>0.35399999999999998</v>
      </c>
      <c r="N1711" s="31">
        <f>VLOOKUP($C1711,'Four Factors - Home'!$B:$O,13,FALSE)/100</f>
        <v>0.154</v>
      </c>
      <c r="O1711" s="31">
        <f>VLOOKUP($C1711,'Four Factors - Home'!$B:$O,14,FALSE)/100</f>
        <v>0.21199999999999999</v>
      </c>
      <c r="P1711" s="17">
        <f>VLOOKUP($C1711,'Advanced - Home'!B:T,18,FALSE)</f>
        <v>95.75</v>
      </c>
      <c r="Q1711" s="17">
        <f>(P1711+'Advanced - Home'!$S$33)/2</f>
        <v>97.262845567206853</v>
      </c>
      <c r="R1711" s="31">
        <f t="shared" ref="R1711" si="16869">AVERAGE(H1711,L1710)</f>
        <v>0.48449999999999999</v>
      </c>
      <c r="S1711" s="31">
        <f t="shared" ref="S1711" si="16870">AVERAGE(I1711,M1710)</f>
        <v>0.28749999999999998</v>
      </c>
      <c r="T1711" s="31">
        <f t="shared" ref="T1711" si="16871">AVERAGE(J1711,N1710)</f>
        <v>0.13300000000000001</v>
      </c>
      <c r="U1711" s="31">
        <f t="shared" ref="U1711" si="16872">AVERAGE(K1711,O1710)</f>
        <v>0.23949999999999999</v>
      </c>
      <c r="V1711" s="17">
        <f>Q1711*Q1710/'Advanced - Road'!$S$33</f>
        <v>94.752099840025522</v>
      </c>
      <c r="W1711" s="17">
        <f t="shared" ref="W1711" si="16873">W1710</f>
        <v>94.754075067096863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</v>
      </c>
      <c r="I1712" s="32">
        <f>VLOOKUP($C1712,'Four Factors - Road'!$B:$O,8,FALSE)</f>
        <v>0.28000000000000003</v>
      </c>
      <c r="J1712" s="32">
        <f>VLOOKUP($C1712,'Four Factors - Road'!$B:$O,9,FALSE)/100</f>
        <v>0.14899999999999999</v>
      </c>
      <c r="K1712" s="32">
        <f>VLOOKUP($C1712,'Four Factors - Road'!$B:$O,10,FALSE)/100</f>
        <v>0.24100000000000002</v>
      </c>
      <c r="L1712" s="32">
        <f>VLOOKUP($C1712,'Four Factors - Road'!$B:$O,11,FALSE)/100</f>
        <v>0.496</v>
      </c>
      <c r="M1712" s="32">
        <f>VLOOKUP($C1712,'Four Factors - Road'!$B:$O,12,FALSE)</f>
        <v>0.27200000000000002</v>
      </c>
      <c r="N1712" s="32">
        <f>VLOOKUP($C1712,'Four Factors - Road'!$B:$O,13,FALSE)/100</f>
        <v>0.126</v>
      </c>
      <c r="O1712" s="32">
        <f>VLOOKUP($C1712,'Four Factors - Road'!$B:$O,14,FALSE)/100</f>
        <v>0.214</v>
      </c>
      <c r="P1712" s="21">
        <f>VLOOKUP($C1712,'Advanced - Road'!B:T,18,FALSE)</f>
        <v>93.68</v>
      </c>
      <c r="Q1712" s="21">
        <f>(P1712+'Advanced - Road'!$S$33)/2</f>
        <v>96.229904671115349</v>
      </c>
      <c r="R1712" s="32">
        <f t="shared" ref="R1712" si="16877">AVERAGE(H1712,L1713)</f>
        <v>0.50550000000000006</v>
      </c>
      <c r="S1712" s="32">
        <f t="shared" ref="S1712" si="16878">AVERAGE(I1712,M1713)</f>
        <v>0.27250000000000002</v>
      </c>
      <c r="T1712" s="32">
        <f t="shared" ref="T1712" si="16879">AVERAGE(J1712,N1713)</f>
        <v>0.14150000000000001</v>
      </c>
      <c r="U1712" s="32">
        <f t="shared" ref="U1712" si="16880">AVERAGE(K1712,O1713)</f>
        <v>0.23350000000000001</v>
      </c>
      <c r="V1712" s="21">
        <f>Q1712*Q1713/'Advanced - Home'!$S$33</f>
        <v>95.842312941141586</v>
      </c>
      <c r="W1712" s="21">
        <f t="shared" ref="W1712" si="16881">AVERAGE(V1712:V1713)</f>
        <v>95.840315070498889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103</v>
      </c>
      <c r="Z1712" s="23">
        <f t="shared" ref="Z1712" si="16882">Y1713-Y1712</f>
        <v>3</v>
      </c>
      <c r="AA1712" s="23">
        <f t="shared" ref="AA1712" si="16883">Y1712+Y1713</f>
        <v>209</v>
      </c>
      <c r="AB1712" s="22">
        <f t="shared" ref="AB1712" si="16884">D1712-Z1712</f>
        <v>-3</v>
      </c>
      <c r="AC1712" s="22">
        <f t="shared" ref="AC1712" si="16885">AA1712-E1712</f>
        <v>209</v>
      </c>
      <c r="AD1712" s="22">
        <f t="shared" si="16705"/>
        <v>103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0.53700000000000003</v>
      </c>
      <c r="I1713" s="32">
        <f>VLOOKUP($C1713,'Four Factors - Home'!$B:$O,8,FALSE)</f>
        <v>0.27100000000000002</v>
      </c>
      <c r="J1713" s="32">
        <f>VLOOKUP($C1713,'Four Factors - Home'!$B:$O,9,FALSE)/100</f>
        <v>0.13800000000000001</v>
      </c>
      <c r="K1713" s="32">
        <f>VLOOKUP($C1713,'Four Factors - Home'!$B:$O,10,FALSE)/100</f>
        <v>0.22699999999999998</v>
      </c>
      <c r="L1713" s="32">
        <f>VLOOKUP($C1713,'Four Factors - Home'!$B:$O,11,FALSE)/100</f>
        <v>0.49099999999999999</v>
      </c>
      <c r="M1713" s="32">
        <f>VLOOKUP($C1713,'Four Factors - Home'!$B:$O,12,FALSE)</f>
        <v>0.26500000000000001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0.22600000000000001</v>
      </c>
      <c r="P1713" s="21">
        <f>VLOOKUP($C1713,'Advanced - Home'!B:T,18,FALSE)</f>
        <v>97.98</v>
      </c>
      <c r="Q1713" s="21">
        <f>(P1713+'Advanced - Home'!$S$33)/2</f>
        <v>98.377845567206862</v>
      </c>
      <c r="R1713" s="32">
        <f t="shared" ref="R1713" si="16889">AVERAGE(H1713,L1712)</f>
        <v>0.51649999999999996</v>
      </c>
      <c r="S1713" s="32">
        <f t="shared" ref="S1713" si="16890">AVERAGE(I1713,M1712)</f>
        <v>0.27150000000000002</v>
      </c>
      <c r="T1713" s="32">
        <f t="shared" ref="T1713" si="16891">AVERAGE(J1713,N1712)</f>
        <v>0.13200000000000001</v>
      </c>
      <c r="U1713" s="32">
        <f t="shared" ref="U1713" si="16892">AVERAGE(K1713,O1712)</f>
        <v>0.22049999999999997</v>
      </c>
      <c r="V1713" s="21">
        <f>Q1713*Q1712/'Advanced - Road'!$S$33</f>
        <v>95.838317199856192</v>
      </c>
      <c r="W1713" s="21">
        <f t="shared" ref="W1713" si="16893">W1712</f>
        <v>95.840315070498889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106</v>
      </c>
      <c r="Z1713" s="23">
        <f t="shared" ref="Z1713" si="16894">-Z1712</f>
        <v>-3</v>
      </c>
      <c r="AA1713" s="23">
        <f t="shared" ref="AA1713" si="16895">AA1712</f>
        <v>209</v>
      </c>
      <c r="AB1713" s="22"/>
      <c r="AC1713" s="22"/>
      <c r="AD1713" s="22">
        <f t="shared" si="16705"/>
        <v>106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</v>
      </c>
      <c r="I1714" s="31">
        <f>VLOOKUP($C1714,'Four Factors - Road'!$B:$O,8,FALSE)</f>
        <v>0.28000000000000003</v>
      </c>
      <c r="J1714" s="31">
        <f>VLOOKUP($C1714,'Four Factors - Road'!$B:$O,9,FALSE)/100</f>
        <v>0.14899999999999999</v>
      </c>
      <c r="K1714" s="31">
        <f>VLOOKUP($C1714,'Four Factors - Road'!$B:$O,10,FALSE)/100</f>
        <v>0.24100000000000002</v>
      </c>
      <c r="L1714" s="31">
        <f>VLOOKUP($C1714,'Four Factors - Road'!$B:$O,11,FALSE)/100</f>
        <v>0.496</v>
      </c>
      <c r="M1714" s="31">
        <f>VLOOKUP($C1714,'Four Factors - Road'!$B:$O,12,FALSE)</f>
        <v>0.27200000000000002</v>
      </c>
      <c r="N1714" s="31">
        <f>VLOOKUP($C1714,'Four Factors - Road'!$B:$O,13,FALSE)/100</f>
        <v>0.126</v>
      </c>
      <c r="O1714" s="31">
        <f>VLOOKUP($C1714,'Four Factors - Road'!$B:$O,14,FALSE)/100</f>
        <v>0.214</v>
      </c>
      <c r="P1714" s="17">
        <f>VLOOKUP($C1714,'Advanced - Road'!B:T,18,FALSE)</f>
        <v>93.68</v>
      </c>
      <c r="Q1714" s="17">
        <f>(P1714+'Advanced - Road'!$S$33)/2</f>
        <v>96.229904671115349</v>
      </c>
      <c r="R1714" s="31">
        <f t="shared" ref="R1714" si="16897">AVERAGE(H1714,L1715)</f>
        <v>0.52049999999999996</v>
      </c>
      <c r="S1714" s="31">
        <f t="shared" ref="S1714" si="16898">AVERAGE(I1714,M1715)</f>
        <v>0.28849999999999998</v>
      </c>
      <c r="T1714" s="31">
        <f t="shared" ref="T1714" si="16899">AVERAGE(J1714,N1715)</f>
        <v>0.156</v>
      </c>
      <c r="U1714" s="31">
        <f t="shared" ref="U1714" si="16900">AVERAGE(K1714,O1715)</f>
        <v>0.23749999999999999</v>
      </c>
      <c r="V1714" s="17">
        <f>Q1714*Q1715/'Advanced - Home'!$S$33</f>
        <v>95.837441808195521</v>
      </c>
      <c r="W1714" s="17">
        <f t="shared" ref="W1714" si="16901">AVERAGE(V1714:V1715)</f>
        <v>95.835444039093503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104</v>
      </c>
      <c r="Z1714" s="19">
        <f t="shared" ref="Z1714" si="16902">Y1715-Y1714</f>
        <v>1</v>
      </c>
      <c r="AA1714" s="19">
        <f t="shared" ref="AA1714" si="16903">Y1714+Y1715</f>
        <v>209</v>
      </c>
      <c r="AB1714" s="4">
        <f t="shared" ref="AB1714" si="16904">D1714-Z1714</f>
        <v>-1</v>
      </c>
      <c r="AC1714" s="4">
        <f t="shared" ref="AC1714" si="16905">AA1714-E1714</f>
        <v>209</v>
      </c>
      <c r="AD1714" s="4">
        <f t="shared" si="16705"/>
        <v>104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0.53400000000000003</v>
      </c>
      <c r="I1715" s="31">
        <f>VLOOKUP($C1715,'Four Factors - Home'!$B:$O,8,FALSE)</f>
        <v>0.30099999999999999</v>
      </c>
      <c r="J1715" s="31">
        <f>VLOOKUP($C1715,'Four Factors - Home'!$B:$O,9,FALSE)/100</f>
        <v>0.14199999999999999</v>
      </c>
      <c r="K1715" s="31">
        <f>VLOOKUP($C1715,'Four Factors - Home'!$B:$O,10,FALSE)/100</f>
        <v>0.214</v>
      </c>
      <c r="L1715" s="31">
        <f>VLOOKUP($C1715,'Four Factors - Home'!$B:$O,11,FALSE)/100</f>
        <v>0.52100000000000002</v>
      </c>
      <c r="M1715" s="31">
        <f>VLOOKUP($C1715,'Four Factors - Home'!$B:$O,12,FALSE)</f>
        <v>0.29699999999999999</v>
      </c>
      <c r="N1715" s="31">
        <f>VLOOKUP($C1715,'Four Factors - Home'!$B:$O,13,FALSE)/100</f>
        <v>0.16300000000000001</v>
      </c>
      <c r="O1715" s="31">
        <f>VLOOKUP($C1715,'Four Factors - Home'!$B:$O,14,FALSE)/100</f>
        <v>0.23399999999999999</v>
      </c>
      <c r="P1715" s="17">
        <f>VLOOKUP($C1715,'Advanced - Home'!B:T,18,FALSE)</f>
        <v>97.97</v>
      </c>
      <c r="Q1715" s="17">
        <f>(P1715+'Advanced - Home'!$S$33)/2</f>
        <v>98.372845567206866</v>
      </c>
      <c r="R1715" s="31">
        <f t="shared" ref="R1715" si="16909">AVERAGE(H1715,L1714)</f>
        <v>0.51500000000000001</v>
      </c>
      <c r="S1715" s="31">
        <f t="shared" ref="S1715" si="16910">AVERAGE(I1715,M1714)</f>
        <v>0.28649999999999998</v>
      </c>
      <c r="T1715" s="31">
        <f t="shared" ref="T1715" si="16911">AVERAGE(J1715,N1714)</f>
        <v>0.13400000000000001</v>
      </c>
      <c r="U1715" s="31">
        <f t="shared" ref="U1715" si="16912">AVERAGE(K1715,O1714)</f>
        <v>0.214</v>
      </c>
      <c r="V1715" s="17">
        <f>Q1715*Q1714/'Advanced - Road'!$S$33</f>
        <v>95.833446269991484</v>
      </c>
      <c r="W1715" s="17">
        <f t="shared" ref="W1715" si="16913">W1714</f>
        <v>95.835444039093503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-1</v>
      </c>
      <c r="AA1715" s="19">
        <f t="shared" ref="AA1715" si="16915">AA1714</f>
        <v>209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</v>
      </c>
      <c r="I1716" s="32">
        <f>VLOOKUP($C1716,'Four Factors - Road'!$B:$O,8,FALSE)</f>
        <v>0.28000000000000003</v>
      </c>
      <c r="J1716" s="32">
        <f>VLOOKUP($C1716,'Four Factors - Road'!$B:$O,9,FALSE)/100</f>
        <v>0.14899999999999999</v>
      </c>
      <c r="K1716" s="32">
        <f>VLOOKUP($C1716,'Four Factors - Road'!$B:$O,10,FALSE)/100</f>
        <v>0.24100000000000002</v>
      </c>
      <c r="L1716" s="32">
        <f>VLOOKUP($C1716,'Four Factors - Road'!$B:$O,11,FALSE)/100</f>
        <v>0.496</v>
      </c>
      <c r="M1716" s="32">
        <f>VLOOKUP($C1716,'Four Factors - Road'!$B:$O,12,FALSE)</f>
        <v>0.27200000000000002</v>
      </c>
      <c r="N1716" s="32">
        <f>VLOOKUP($C1716,'Four Factors - Road'!$B:$O,13,FALSE)/100</f>
        <v>0.126</v>
      </c>
      <c r="O1716" s="32">
        <f>VLOOKUP($C1716,'Four Factors - Road'!$B:$O,14,FALSE)/100</f>
        <v>0.214</v>
      </c>
      <c r="P1716" s="21">
        <f>VLOOKUP($C1716,'Advanced - Road'!B:T,18,FALSE)</f>
        <v>93.68</v>
      </c>
      <c r="Q1716" s="21">
        <f>(P1716+'Advanced - Road'!$S$33)/2</f>
        <v>96.229904671115349</v>
      </c>
      <c r="R1716" s="32">
        <f t="shared" ref="R1716" si="16917">AVERAGE(H1716,L1717)</f>
        <v>0.52300000000000002</v>
      </c>
      <c r="S1716" s="32">
        <f t="shared" ref="S1716" si="16918">AVERAGE(I1716,M1717)</f>
        <v>0.27600000000000002</v>
      </c>
      <c r="T1716" s="32">
        <f t="shared" ref="T1716" si="16919">AVERAGE(J1716,N1717)</f>
        <v>0.15049999999999999</v>
      </c>
      <c r="U1716" s="32">
        <f t="shared" ref="U1716" si="16920">AVERAGE(K1716,O1717)</f>
        <v>0.22900000000000001</v>
      </c>
      <c r="V1716" s="21">
        <f>Q1716*Q1717/'Advanced - Home'!$S$33</f>
        <v>95.272390386451519</v>
      </c>
      <c r="W1716" s="21">
        <f t="shared" ref="W1716" si="16921">AVERAGE(V1716:V1717)</f>
        <v>95.27040439606823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104</v>
      </c>
      <c r="Z1716" s="23">
        <f t="shared" ref="Z1716" si="16922">Y1717-Y1716</f>
        <v>1</v>
      </c>
      <c r="AA1716" s="23">
        <f t="shared" ref="AA1716" si="16923">Y1716+Y1717</f>
        <v>209</v>
      </c>
      <c r="AB1716" s="22">
        <f t="shared" ref="AB1716" si="16924">D1716-Z1716</f>
        <v>-1</v>
      </c>
      <c r="AC1716" s="22">
        <f t="shared" ref="AC1716" si="16925">AA1716-E1716</f>
        <v>209</v>
      </c>
      <c r="AD1716" s="22">
        <f t="shared" si="16705"/>
        <v>104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0.29299999999999998</v>
      </c>
      <c r="J1717" s="32">
        <f>VLOOKUP($C1717,'Four Factors - Home'!$B:$O,9,FALSE)/100</f>
        <v>0.14899999999999999</v>
      </c>
      <c r="K1717" s="32">
        <f>VLOOKUP($C1717,'Four Factors - Home'!$B:$O,10,FALSE)/100</f>
        <v>0.27100000000000002</v>
      </c>
      <c r="L1717" s="32">
        <f>VLOOKUP($C1717,'Four Factors - Home'!$B:$O,11,FALSE)/100</f>
        <v>0.52600000000000002</v>
      </c>
      <c r="M1717" s="32">
        <f>VLOOKUP($C1717,'Four Factors - Home'!$B:$O,12,FALSE)</f>
        <v>0.27200000000000002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96.81</v>
      </c>
      <c r="Q1717" s="21">
        <f>(P1717+'Advanced - Home'!$S$33)/2</f>
        <v>97.792845567206854</v>
      </c>
      <c r="R1717" s="32">
        <f t="shared" ref="R1717" si="16929">AVERAGE(H1717,L1716)</f>
        <v>0.51</v>
      </c>
      <c r="S1717" s="32">
        <f t="shared" ref="S1717" si="16930">AVERAGE(I1717,M1716)</f>
        <v>0.28249999999999997</v>
      </c>
      <c r="T1717" s="32">
        <f t="shared" ref="T1717" si="16931">AVERAGE(J1717,N1716)</f>
        <v>0.13750000000000001</v>
      </c>
      <c r="U1717" s="32">
        <f t="shared" ref="U1717" si="16932">AVERAGE(K1717,O1716)</f>
        <v>0.24249999999999999</v>
      </c>
      <c r="V1717" s="21">
        <f>Q1717*Q1716/'Advanced - Road'!$S$33</f>
        <v>95.26841840568494</v>
      </c>
      <c r="W1717" s="21">
        <f t="shared" ref="W1717" si="16933">W1716</f>
        <v>95.27040439606823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105</v>
      </c>
      <c r="Z1717" s="23">
        <f t="shared" ref="Z1717" si="16934">-Z1716</f>
        <v>-1</v>
      </c>
      <c r="AA1717" s="23">
        <f t="shared" ref="AA1717" si="16935">AA1716</f>
        <v>209</v>
      </c>
      <c r="AB1717" s="22"/>
      <c r="AC1717" s="22"/>
      <c r="AD1717" s="22">
        <f t="shared" si="16705"/>
        <v>105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</v>
      </c>
      <c r="I1718" s="31">
        <f>VLOOKUP($C1718,'Four Factors - Road'!$B:$O,8,FALSE)</f>
        <v>0.28000000000000003</v>
      </c>
      <c r="J1718" s="31">
        <f>VLOOKUP($C1718,'Four Factors - Road'!$B:$O,9,FALSE)/100</f>
        <v>0.14899999999999999</v>
      </c>
      <c r="K1718" s="31">
        <f>VLOOKUP($C1718,'Four Factors - Road'!$B:$O,10,FALSE)/100</f>
        <v>0.24100000000000002</v>
      </c>
      <c r="L1718" s="31">
        <f>VLOOKUP($C1718,'Four Factors - Road'!$B:$O,11,FALSE)/100</f>
        <v>0.496</v>
      </c>
      <c r="M1718" s="31">
        <f>VLOOKUP($C1718,'Four Factors - Road'!$B:$O,12,FALSE)</f>
        <v>0.27200000000000002</v>
      </c>
      <c r="N1718" s="31">
        <f>VLOOKUP($C1718,'Four Factors - Road'!$B:$O,13,FALSE)/100</f>
        <v>0.126</v>
      </c>
      <c r="O1718" s="31">
        <f>VLOOKUP($C1718,'Four Factors - Road'!$B:$O,14,FALSE)/100</f>
        <v>0.214</v>
      </c>
      <c r="P1718" s="17">
        <f>VLOOKUP($C1718,'Advanced - Road'!B:T,18,FALSE)</f>
        <v>93.68</v>
      </c>
      <c r="Q1718" s="17">
        <f>(P1718+'Advanced - Road'!$S$33)/2</f>
        <v>96.229904671115349</v>
      </c>
      <c r="R1718" s="31">
        <f t="shared" ref="R1718" si="16937">AVERAGE(H1718,L1719)</f>
        <v>0.51100000000000001</v>
      </c>
      <c r="S1718" s="31">
        <f t="shared" ref="S1718" si="16938">AVERAGE(I1718,M1719)</f>
        <v>0.26300000000000001</v>
      </c>
      <c r="T1718" s="31">
        <f t="shared" ref="T1718" si="16939">AVERAGE(J1718,N1719)</f>
        <v>0.14100000000000001</v>
      </c>
      <c r="U1718" s="31">
        <f t="shared" ref="U1718" si="16940">AVERAGE(K1718,O1719)</f>
        <v>0.23150000000000001</v>
      </c>
      <c r="V1718" s="17">
        <f>Q1718*Q1719/'Advanced - Home'!$S$33</f>
        <v>97.084451842389186</v>
      </c>
      <c r="W1718" s="17">
        <f t="shared" ref="W1718" si="16941">AVERAGE(V1718:V1719)</f>
        <v>97.082428078873406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105</v>
      </c>
      <c r="Z1718" s="19">
        <f t="shared" ref="Z1718" si="16942">Y1719-Y1718</f>
        <v>0</v>
      </c>
      <c r="AA1718" s="19">
        <f t="shared" ref="AA1718" si="16943">Y1718+Y1719</f>
        <v>210</v>
      </c>
      <c r="AB1718" s="4">
        <f t="shared" ref="AB1718" si="16944">D1718-Z1718</f>
        <v>0</v>
      </c>
      <c r="AC1718" s="4">
        <f t="shared" ref="AC1718" si="16945">AA1718-E1718</f>
        <v>210</v>
      </c>
      <c r="AD1718" s="4">
        <f t="shared" si="16705"/>
        <v>105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0.50900000000000001</v>
      </c>
      <c r="I1719" s="31">
        <f>VLOOKUP($C1719,'Four Factors - Home'!$B:$O,8,FALSE)</f>
        <v>0.26100000000000001</v>
      </c>
      <c r="J1719" s="31">
        <f>VLOOKUP($C1719,'Four Factors - Home'!$B:$O,9,FALSE)/100</f>
        <v>0.12300000000000001</v>
      </c>
      <c r="K1719" s="31">
        <f>VLOOKUP($C1719,'Four Factors - Home'!$B:$O,10,FALSE)/100</f>
        <v>0.184</v>
      </c>
      <c r="L1719" s="31">
        <f>VLOOKUP($C1719,'Four Factors - Home'!$B:$O,11,FALSE)/100</f>
        <v>0.502</v>
      </c>
      <c r="M1719" s="31">
        <f>VLOOKUP($C1719,'Four Factors - Home'!$B:$O,12,FALSE)</f>
        <v>0.246</v>
      </c>
      <c r="N1719" s="31">
        <f>VLOOKUP($C1719,'Four Factors - Home'!$B:$O,13,FALSE)/100</f>
        <v>0.13300000000000001</v>
      </c>
      <c r="O1719" s="31">
        <f>VLOOKUP($C1719,'Four Factors - Home'!$B:$O,14,FALSE)/100</f>
        <v>0.222</v>
      </c>
      <c r="P1719" s="17">
        <f>VLOOKUP($C1719,'Advanced - Home'!B:T,18,FALSE)</f>
        <v>100.53</v>
      </c>
      <c r="Q1719" s="17">
        <f>(P1719+'Advanced - Home'!$S$33)/2</f>
        <v>99.652845567206867</v>
      </c>
      <c r="R1719" s="31">
        <f t="shared" ref="R1719" si="16949">AVERAGE(H1719,L1718)</f>
        <v>0.50249999999999995</v>
      </c>
      <c r="S1719" s="31">
        <f t="shared" ref="S1719" si="16950">AVERAGE(I1719,M1718)</f>
        <v>0.26650000000000001</v>
      </c>
      <c r="T1719" s="31">
        <f t="shared" ref="T1719" si="16951">AVERAGE(J1719,N1718)</f>
        <v>0.1245</v>
      </c>
      <c r="U1719" s="31">
        <f t="shared" ref="U1719" si="16952">AVERAGE(K1719,O1718)</f>
        <v>0.19900000000000001</v>
      </c>
      <c r="V1719" s="17">
        <f>Q1719*Q1718/'Advanced - Road'!$S$33</f>
        <v>97.080404315357626</v>
      </c>
      <c r="W1719" s="17">
        <f t="shared" ref="W1719" si="16953">W1718</f>
        <v>97.082428078873406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105</v>
      </c>
      <c r="Z1719" s="19">
        <f t="shared" ref="Z1719" si="16954">-Z1718</f>
        <v>0</v>
      </c>
      <c r="AA1719" s="19">
        <f t="shared" ref="AA1719" si="16955">AA1718</f>
        <v>210</v>
      </c>
      <c r="AB1719" s="4"/>
      <c r="AC1719" s="4"/>
      <c r="AD1719" s="4">
        <f t="shared" si="16705"/>
        <v>105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</v>
      </c>
      <c r="I1720" s="32">
        <f>VLOOKUP($C1720,'Four Factors - Road'!$B:$O,8,FALSE)</f>
        <v>0.28000000000000003</v>
      </c>
      <c r="J1720" s="32">
        <f>VLOOKUP($C1720,'Four Factors - Road'!$B:$O,9,FALSE)/100</f>
        <v>0.14899999999999999</v>
      </c>
      <c r="K1720" s="32">
        <f>VLOOKUP($C1720,'Four Factors - Road'!$B:$O,10,FALSE)/100</f>
        <v>0.24100000000000002</v>
      </c>
      <c r="L1720" s="32">
        <f>VLOOKUP($C1720,'Four Factors - Road'!$B:$O,11,FALSE)/100</f>
        <v>0.496</v>
      </c>
      <c r="M1720" s="32">
        <f>VLOOKUP($C1720,'Four Factors - Road'!$B:$O,12,FALSE)</f>
        <v>0.27200000000000002</v>
      </c>
      <c r="N1720" s="32">
        <f>VLOOKUP($C1720,'Four Factors - Road'!$B:$O,13,FALSE)/100</f>
        <v>0.126</v>
      </c>
      <c r="O1720" s="32">
        <f>VLOOKUP($C1720,'Four Factors - Road'!$B:$O,14,FALSE)/100</f>
        <v>0.214</v>
      </c>
      <c r="P1720" s="21">
        <f>VLOOKUP($C1720,'Advanced - Road'!B:T,18,FALSE)</f>
        <v>93.68</v>
      </c>
      <c r="Q1720" s="21">
        <f>(P1720+'Advanced - Road'!$S$33)/2</f>
        <v>96.229904671115349</v>
      </c>
      <c r="R1720" s="32">
        <f t="shared" ref="R1720" si="16957">AVERAGE(H1720,L1721)</f>
        <v>0.51300000000000001</v>
      </c>
      <c r="S1720" s="32">
        <f t="shared" ref="S1720" si="16958">AVERAGE(I1720,M1721)</f>
        <v>0.27250000000000002</v>
      </c>
      <c r="T1720" s="32">
        <f t="shared" ref="T1720" si="16959">AVERAGE(J1720,N1721)</f>
        <v>0.13950000000000001</v>
      </c>
      <c r="U1720" s="32">
        <f t="shared" ref="U1720" si="16960">AVERAGE(K1720,O1721)</f>
        <v>0.255</v>
      </c>
      <c r="V1720" s="21">
        <f>Q1720*Q1721/'Advanced - Home'!$S$33</f>
        <v>95.915379935332609</v>
      </c>
      <c r="W1720" s="21">
        <f t="shared" ref="W1720" si="16961">AVERAGE(V1720:V1721)</f>
        <v>95.913380541579727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0.51700000000000002</v>
      </c>
      <c r="I1721" s="32">
        <f>VLOOKUP($C1721,'Four Factors - Home'!$B:$O,8,FALSE)</f>
        <v>0.23</v>
      </c>
      <c r="J1721" s="32">
        <f>VLOOKUP($C1721,'Four Factors - Home'!$B:$O,9,FALSE)/100</f>
        <v>0.14300000000000002</v>
      </c>
      <c r="K1721" s="32">
        <f>VLOOKUP($C1721,'Four Factors - Home'!$B:$O,10,FALSE)/100</f>
        <v>0.26700000000000002</v>
      </c>
      <c r="L1721" s="32">
        <f>VLOOKUP($C1721,'Four Factors - Home'!$B:$O,11,FALSE)/100</f>
        <v>0.50600000000000001</v>
      </c>
      <c r="M1721" s="32">
        <f>VLOOKUP($C1721,'Four Factors - Home'!$B:$O,12,FALSE)</f>
        <v>0.26500000000000001</v>
      </c>
      <c r="N1721" s="32">
        <f>VLOOKUP($C1721,'Four Factors - Home'!$B:$O,13,FALSE)/100</f>
        <v>0.13</v>
      </c>
      <c r="O1721" s="32">
        <f>VLOOKUP($C1721,'Four Factors - Home'!$B:$O,14,FALSE)/100</f>
        <v>0.26899999999999996</v>
      </c>
      <c r="P1721" s="21">
        <f>VLOOKUP($C1721,'Advanced - Home'!B:T,18,FALSE)</f>
        <v>98.13</v>
      </c>
      <c r="Q1721" s="21">
        <f>(P1721+'Advanced - Home'!$S$33)/2</f>
        <v>98.45284556720685</v>
      </c>
      <c r="R1721" s="32">
        <f t="shared" ref="R1721" si="16969">AVERAGE(H1721,L1720)</f>
        <v>0.50649999999999995</v>
      </c>
      <c r="S1721" s="32">
        <f t="shared" ref="S1721" si="16970">AVERAGE(I1721,M1720)</f>
        <v>0.251</v>
      </c>
      <c r="T1721" s="32">
        <f t="shared" ref="T1721" si="16971">AVERAGE(J1721,N1720)</f>
        <v>0.13450000000000001</v>
      </c>
      <c r="U1721" s="32">
        <f t="shared" ref="U1721" si="16972">AVERAGE(K1721,O1720)</f>
        <v>0.24049999999999999</v>
      </c>
      <c r="V1721" s="21">
        <f>Q1721*Q1720/'Advanced - Road'!$S$33</f>
        <v>95.911381147826859</v>
      </c>
      <c r="W1721" s="21">
        <f t="shared" ref="W1721" si="16973">W1720</f>
        <v>95.913380541579727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</v>
      </c>
      <c r="I1722" s="31">
        <f>VLOOKUP($C1722,'Four Factors - Road'!$B:$O,8,FALSE)</f>
        <v>0.28000000000000003</v>
      </c>
      <c r="J1722" s="31">
        <f>VLOOKUP($C1722,'Four Factors - Road'!$B:$O,9,FALSE)/100</f>
        <v>0.14899999999999999</v>
      </c>
      <c r="K1722" s="31">
        <f>VLOOKUP($C1722,'Four Factors - Road'!$B:$O,10,FALSE)/100</f>
        <v>0.24100000000000002</v>
      </c>
      <c r="L1722" s="31">
        <f>VLOOKUP($C1722,'Four Factors - Road'!$B:$O,11,FALSE)/100</f>
        <v>0.496</v>
      </c>
      <c r="M1722" s="31">
        <f>VLOOKUP($C1722,'Four Factors - Road'!$B:$O,12,FALSE)</f>
        <v>0.27200000000000002</v>
      </c>
      <c r="N1722" s="31">
        <f>VLOOKUP($C1722,'Four Factors - Road'!$B:$O,13,FALSE)/100</f>
        <v>0.126</v>
      </c>
      <c r="O1722" s="31">
        <f>VLOOKUP($C1722,'Four Factors - Road'!$B:$O,14,FALSE)/100</f>
        <v>0.214</v>
      </c>
      <c r="P1722" s="17">
        <f>VLOOKUP($C1722,'Advanced - Road'!B:T,18,FALSE)</f>
        <v>93.68</v>
      </c>
      <c r="Q1722" s="17">
        <f>(P1722+'Advanced - Road'!$S$33)/2</f>
        <v>96.229904671115349</v>
      </c>
      <c r="R1722" s="31">
        <f t="shared" ref="R1722" si="16977">AVERAGE(H1722,L1723)</f>
        <v>0.51</v>
      </c>
      <c r="S1722" s="31">
        <f t="shared" ref="S1722" si="16978">AVERAGE(I1722,M1723)</f>
        <v>0.27500000000000002</v>
      </c>
      <c r="T1722" s="31">
        <f t="shared" ref="T1722" si="16979">AVERAGE(J1722,N1723)</f>
        <v>0.14200000000000002</v>
      </c>
      <c r="U1722" s="31">
        <f t="shared" ref="U1722" si="16980">AVERAGE(K1722,O1723)</f>
        <v>0.23249999999999998</v>
      </c>
      <c r="V1722" s="17">
        <f>Q1722*Q1723/'Advanced - Home'!$S$33</f>
        <v>97.001642582306005</v>
      </c>
      <c r="W1722" s="17">
        <f t="shared" ref="W1722" si="16981">AVERAGE(V1722:V1723)</f>
        <v>96.999620544981767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2</v>
      </c>
      <c r="AA1722" s="19">
        <f t="shared" ref="AA1722" si="16983">Y1722+Y1723</f>
        <v>212</v>
      </c>
      <c r="AB1722" s="4">
        <f t="shared" ref="AB1722" si="16984">D1722-Z1722</f>
        <v>-2</v>
      </c>
      <c r="AC1722" s="4">
        <f t="shared" ref="AC1722" si="16985">AA1722-E1722</f>
        <v>212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0.52</v>
      </c>
      <c r="I1723" s="31">
        <f>VLOOKUP($C1723,'Four Factors - Home'!$B:$O,8,FALSE)</f>
        <v>0.30199999999999999</v>
      </c>
      <c r="J1723" s="31">
        <f>VLOOKUP($C1723,'Four Factors - Home'!$B:$O,9,FALSE)/100</f>
        <v>0.14599999999999999</v>
      </c>
      <c r="K1723" s="31">
        <f>VLOOKUP($C1723,'Four Factors - Home'!$B:$O,10,FALSE)/100</f>
        <v>0.27300000000000002</v>
      </c>
      <c r="L1723" s="31">
        <f>VLOOKUP($C1723,'Four Factors - Home'!$B:$O,11,FALSE)/100</f>
        <v>0.5</v>
      </c>
      <c r="M1723" s="31">
        <f>VLOOKUP($C1723,'Four Factors - Home'!$B:$O,12,FALSE)</f>
        <v>0.27</v>
      </c>
      <c r="N1723" s="31">
        <f>VLOOKUP($C1723,'Four Factors - Home'!$B:$O,13,FALSE)/100</f>
        <v>0.13500000000000001</v>
      </c>
      <c r="O1723" s="31">
        <f>VLOOKUP($C1723,'Four Factors - Home'!$B:$O,14,FALSE)/100</f>
        <v>0.22399999999999998</v>
      </c>
      <c r="P1723" s="17">
        <f>VLOOKUP($C1723,'Advanced - Home'!B:T,18,FALSE)</f>
        <v>100.36</v>
      </c>
      <c r="Q1723" s="17">
        <f>(P1723+'Advanced - Home'!$S$33)/2</f>
        <v>99.567845567206859</v>
      </c>
      <c r="R1723" s="31">
        <f t="shared" ref="R1723" si="16989">AVERAGE(H1723,L1722)</f>
        <v>0.50800000000000001</v>
      </c>
      <c r="S1723" s="31">
        <f t="shared" ref="S1723" si="16990">AVERAGE(I1723,M1722)</f>
        <v>0.28700000000000003</v>
      </c>
      <c r="T1723" s="31">
        <f t="shared" ref="T1723" si="16991">AVERAGE(J1723,N1722)</f>
        <v>0.13600000000000001</v>
      </c>
      <c r="U1723" s="31">
        <f t="shared" ref="U1723" si="16992">AVERAGE(K1723,O1722)</f>
        <v>0.24349999999999999</v>
      </c>
      <c r="V1723" s="17">
        <f>Q1723*Q1722/'Advanced - Road'!$S$33</f>
        <v>96.997598507657528</v>
      </c>
      <c r="W1723" s="17">
        <f t="shared" ref="W1723" si="16993">W1722</f>
        <v>96.999620544981767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107</v>
      </c>
      <c r="Z1723" s="19">
        <f t="shared" ref="Z1723" si="16994">-Z1722</f>
        <v>-2</v>
      </c>
      <c r="AA1723" s="19">
        <f t="shared" ref="AA1723" si="16995">AA1722</f>
        <v>212</v>
      </c>
      <c r="AB1723" s="4"/>
      <c r="AC1723" s="4"/>
      <c r="AD1723" s="4">
        <f t="shared" si="16705"/>
        <v>107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</v>
      </c>
      <c r="I1724" s="32">
        <f>VLOOKUP($C1724,'Four Factors - Road'!$B:$O,8,FALSE)</f>
        <v>0.28000000000000003</v>
      </c>
      <c r="J1724" s="32">
        <f>VLOOKUP($C1724,'Four Factors - Road'!$B:$O,9,FALSE)/100</f>
        <v>0.14899999999999999</v>
      </c>
      <c r="K1724" s="32">
        <f>VLOOKUP($C1724,'Four Factors - Road'!$B:$O,10,FALSE)/100</f>
        <v>0.24100000000000002</v>
      </c>
      <c r="L1724" s="32">
        <f>VLOOKUP($C1724,'Four Factors - Road'!$B:$O,11,FALSE)/100</f>
        <v>0.496</v>
      </c>
      <c r="M1724" s="32">
        <f>VLOOKUP($C1724,'Four Factors - Road'!$B:$O,12,FALSE)</f>
        <v>0.27200000000000002</v>
      </c>
      <c r="N1724" s="32">
        <f>VLOOKUP($C1724,'Four Factors - Road'!$B:$O,13,FALSE)/100</f>
        <v>0.126</v>
      </c>
      <c r="O1724" s="32">
        <f>VLOOKUP($C1724,'Four Factors - Road'!$B:$O,14,FALSE)/100</f>
        <v>0.214</v>
      </c>
      <c r="P1724" s="21">
        <f>VLOOKUP($C1724,'Advanced - Road'!B:T,18,FALSE)</f>
        <v>93.68</v>
      </c>
      <c r="Q1724" s="21">
        <f>(P1724+'Advanced - Road'!$S$33)/2</f>
        <v>96.229904671115349</v>
      </c>
      <c r="R1724" s="32">
        <f t="shared" ref="R1724" si="16997">AVERAGE(H1724,L1725)</f>
        <v>0.51400000000000001</v>
      </c>
      <c r="S1724" s="32">
        <f t="shared" ref="S1724" si="16998">AVERAGE(I1724,M1725)</f>
        <v>0.27500000000000002</v>
      </c>
      <c r="T1724" s="32">
        <f t="shared" ref="T1724" si="16999">AVERAGE(J1724,N1725)</f>
        <v>0.14350000000000002</v>
      </c>
      <c r="U1724" s="32">
        <f t="shared" ref="U1724" si="17000">AVERAGE(K1724,O1725)</f>
        <v>0.23450000000000001</v>
      </c>
      <c r="V1724" s="21">
        <f>Q1724*Q1725/'Advanced - Home'!$S$33</f>
        <v>95.681565553921317</v>
      </c>
      <c r="W1724" s="21">
        <f t="shared" ref="W1724" si="17001">AVERAGE(V1724:V1725)</f>
        <v>95.679571034121011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104</v>
      </c>
      <c r="Z1724" s="23">
        <f t="shared" ref="Z1724" si="17002">Y1725-Y1724</f>
        <v>-3</v>
      </c>
      <c r="AA1724" s="23">
        <f t="shared" ref="AA1724" si="17003">Y1724+Y1725</f>
        <v>205</v>
      </c>
      <c r="AB1724" s="22">
        <f t="shared" ref="AB1724" si="17004">D1724-Z1724</f>
        <v>3</v>
      </c>
      <c r="AC1724" s="22">
        <f t="shared" ref="AC1724" si="17005">AA1724-E1724</f>
        <v>205</v>
      </c>
      <c r="AD1724" s="22">
        <f t="shared" si="16705"/>
        <v>104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0.47499999999999998</v>
      </c>
      <c r="I1725" s="32">
        <f>VLOOKUP($C1725,'Four Factors - Home'!$B:$O,8,FALSE)</f>
        <v>0.26700000000000002</v>
      </c>
      <c r="J1725" s="32">
        <f>VLOOKUP($C1725,'Four Factors - Home'!$B:$O,9,FALSE)/100</f>
        <v>0.13100000000000001</v>
      </c>
      <c r="K1725" s="32">
        <f>VLOOKUP($C1725,'Four Factors - Home'!$B:$O,10,FALSE)/100</f>
        <v>0.23199999999999998</v>
      </c>
      <c r="L1725" s="32">
        <f>VLOOKUP($C1725,'Four Factors - Home'!$B:$O,11,FALSE)/100</f>
        <v>0.50800000000000001</v>
      </c>
      <c r="M1725" s="32">
        <f>VLOOKUP($C1725,'Four Factors - Home'!$B:$O,12,FALSE)</f>
        <v>0.27</v>
      </c>
      <c r="N1725" s="32">
        <f>VLOOKUP($C1725,'Four Factors - Home'!$B:$O,13,FALSE)/100</f>
        <v>0.13800000000000001</v>
      </c>
      <c r="O1725" s="32">
        <f>VLOOKUP($C1725,'Four Factors - Home'!$B:$O,14,FALSE)/100</f>
        <v>0.22800000000000001</v>
      </c>
      <c r="P1725" s="21">
        <f>VLOOKUP($C1725,'Advanced - Home'!B:T,18,FALSE)</f>
        <v>97.65</v>
      </c>
      <c r="Q1725" s="21">
        <f>(P1725+'Advanced - Home'!$S$33)/2</f>
        <v>98.21284556720687</v>
      </c>
      <c r="R1725" s="32">
        <f t="shared" ref="R1725" si="17009">AVERAGE(H1725,L1724)</f>
        <v>0.48549999999999999</v>
      </c>
      <c r="S1725" s="32">
        <f t="shared" ref="S1725" si="17010">AVERAGE(I1725,M1724)</f>
        <v>0.26950000000000002</v>
      </c>
      <c r="T1725" s="32">
        <f t="shared" ref="T1725" si="17011">AVERAGE(J1725,N1724)</f>
        <v>0.1285</v>
      </c>
      <c r="U1725" s="32">
        <f t="shared" ref="U1725" si="17012">AVERAGE(K1725,O1724)</f>
        <v>0.22299999999999998</v>
      </c>
      <c r="V1725" s="21">
        <f>Q1725*Q1724/'Advanced - Road'!$S$33</f>
        <v>95.67757651432072</v>
      </c>
      <c r="W1725" s="21">
        <f t="shared" ref="W1725" si="17013">W1724</f>
        <v>95.679571034121011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3</v>
      </c>
      <c r="AA1725" s="23">
        <f t="shared" ref="AA1725" si="17015">AA1724</f>
        <v>205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</v>
      </c>
      <c r="I1726" s="31">
        <f>VLOOKUP($C1726,'Four Factors - Road'!$B:$O,8,FALSE)</f>
        <v>0.28000000000000003</v>
      </c>
      <c r="J1726" s="31">
        <f>VLOOKUP($C1726,'Four Factors - Road'!$B:$O,9,FALSE)/100</f>
        <v>0.14899999999999999</v>
      </c>
      <c r="K1726" s="31">
        <f>VLOOKUP($C1726,'Four Factors - Road'!$B:$O,10,FALSE)/100</f>
        <v>0.24100000000000002</v>
      </c>
      <c r="L1726" s="31">
        <f>VLOOKUP($C1726,'Four Factors - Road'!$B:$O,11,FALSE)/100</f>
        <v>0.496</v>
      </c>
      <c r="M1726" s="31">
        <f>VLOOKUP($C1726,'Four Factors - Road'!$B:$O,12,FALSE)</f>
        <v>0.27200000000000002</v>
      </c>
      <c r="N1726" s="31">
        <f>VLOOKUP($C1726,'Four Factors - Road'!$B:$O,13,FALSE)/100</f>
        <v>0.126</v>
      </c>
      <c r="O1726" s="31">
        <f>VLOOKUP($C1726,'Four Factors - Road'!$B:$O,14,FALSE)/100</f>
        <v>0.214</v>
      </c>
      <c r="P1726" s="17">
        <f>VLOOKUP($C1726,'Advanced - Road'!B:T,18,FALSE)</f>
        <v>93.68</v>
      </c>
      <c r="Q1726" s="17">
        <f>(P1726+'Advanced - Road'!$S$33)/2</f>
        <v>96.229904671115349</v>
      </c>
      <c r="R1726" s="31">
        <f t="shared" ref="R1726" si="17017">AVERAGE(H1726,L1727)</f>
        <v>0.50649999999999995</v>
      </c>
      <c r="S1726" s="31">
        <f t="shared" ref="S1726" si="17018">AVERAGE(I1726,M1727)</f>
        <v>0.29549999999999998</v>
      </c>
      <c r="T1726" s="31">
        <f t="shared" ref="T1726" si="17019">AVERAGE(J1726,N1727)</f>
        <v>0.14600000000000002</v>
      </c>
      <c r="U1726" s="31">
        <f t="shared" ref="U1726" si="17020">AVERAGE(K1726,O1727)</f>
        <v>0.23649999999999999</v>
      </c>
      <c r="V1726" s="17">
        <f>Q1726*Q1727/'Advanced - Home'!$S$33</f>
        <v>97.162389969526274</v>
      </c>
      <c r="W1726" s="17">
        <f t="shared" ref="W1726" si="17021">AVERAGE(V1726:V1727)</f>
        <v>97.16036458135963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105</v>
      </c>
      <c r="Z1726" s="19">
        <f t="shared" ref="Z1726" si="17022">Y1727-Y1726</f>
        <v>-2</v>
      </c>
      <c r="AA1726" s="19">
        <f t="shared" ref="AA1726" si="17023">Y1726+Y1727</f>
        <v>208</v>
      </c>
      <c r="AB1726" s="4">
        <f t="shared" ref="AB1726" si="17024">D1726-Z1726</f>
        <v>2</v>
      </c>
      <c r="AC1726" s="4">
        <f t="shared" ref="AC1726" si="17025">AA1726-E1726</f>
        <v>208</v>
      </c>
      <c r="AD1726" s="4">
        <f t="shared" si="16705"/>
        <v>105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0.50900000000000001</v>
      </c>
      <c r="I1727" s="31">
        <f>VLOOKUP($C1727,'Four Factors - Home'!$B:$O,8,FALSE)</f>
        <v>0.26500000000000001</v>
      </c>
      <c r="J1727" s="31">
        <f>VLOOKUP($C1727,'Four Factors - Home'!$B:$O,9,FALSE)/100</f>
        <v>0.16500000000000001</v>
      </c>
      <c r="K1727" s="31">
        <f>VLOOKUP($C1727,'Four Factors - Home'!$B:$O,10,FALSE)/100</f>
        <v>0.217</v>
      </c>
      <c r="L1727" s="31">
        <f>VLOOKUP($C1727,'Four Factors - Home'!$B:$O,11,FALSE)/100</f>
        <v>0.49299999999999999</v>
      </c>
      <c r="M1727" s="31">
        <f>VLOOKUP($C1727,'Four Factors - Home'!$B:$O,12,FALSE)</f>
        <v>0.311</v>
      </c>
      <c r="N1727" s="31">
        <f>VLOOKUP($C1727,'Four Factors - Home'!$B:$O,13,FALSE)/100</f>
        <v>0.14300000000000002</v>
      </c>
      <c r="O1727" s="31">
        <f>VLOOKUP($C1727,'Four Factors - Home'!$B:$O,14,FALSE)/100</f>
        <v>0.23199999999999998</v>
      </c>
      <c r="P1727" s="17">
        <f>VLOOKUP($C1727,'Advanced - Home'!B:T,18,FALSE)</f>
        <v>100.69</v>
      </c>
      <c r="Q1727" s="17">
        <f>(P1727+'Advanced - Home'!$S$33)/2</f>
        <v>99.732845567206851</v>
      </c>
      <c r="R1727" s="31">
        <f t="shared" ref="R1727" si="17029">AVERAGE(H1727,L1726)</f>
        <v>0.50249999999999995</v>
      </c>
      <c r="S1727" s="31">
        <f t="shared" ref="S1727" si="17030">AVERAGE(I1727,M1726)</f>
        <v>0.26850000000000002</v>
      </c>
      <c r="T1727" s="31">
        <f t="shared" ref="T1727" si="17031">AVERAGE(J1727,N1726)</f>
        <v>0.14550000000000002</v>
      </c>
      <c r="U1727" s="31">
        <f t="shared" ref="U1727" si="17032">AVERAGE(K1727,O1726)</f>
        <v>0.2155</v>
      </c>
      <c r="V1727" s="17">
        <f>Q1727*Q1726/'Advanced - Road'!$S$33</f>
        <v>97.158339193192987</v>
      </c>
      <c r="W1727" s="17">
        <f t="shared" ref="W1727" si="17033">W1726</f>
        <v>97.16036458135963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103</v>
      </c>
      <c r="Z1727" s="19">
        <f t="shared" ref="Z1727" si="17034">-Z1726</f>
        <v>2</v>
      </c>
      <c r="AA1727" s="19">
        <f t="shared" ref="AA1727" si="17035">AA1726</f>
        <v>208</v>
      </c>
      <c r="AB1727" s="4"/>
      <c r="AC1727" s="4"/>
      <c r="AD1727" s="4">
        <f t="shared" si="16705"/>
        <v>103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</v>
      </c>
      <c r="I1728" s="32">
        <f>VLOOKUP($C1728,'Four Factors - Road'!$B:$O,8,FALSE)</f>
        <v>0.28000000000000003</v>
      </c>
      <c r="J1728" s="32">
        <f>VLOOKUP($C1728,'Four Factors - Road'!$B:$O,9,FALSE)/100</f>
        <v>0.14899999999999999</v>
      </c>
      <c r="K1728" s="32">
        <f>VLOOKUP($C1728,'Four Factors - Road'!$B:$O,10,FALSE)/100</f>
        <v>0.24100000000000002</v>
      </c>
      <c r="L1728" s="32">
        <f>VLOOKUP($C1728,'Four Factors - Road'!$B:$O,11,FALSE)/100</f>
        <v>0.496</v>
      </c>
      <c r="M1728" s="32">
        <f>VLOOKUP($C1728,'Four Factors - Road'!$B:$O,12,FALSE)</f>
        <v>0.27200000000000002</v>
      </c>
      <c r="N1728" s="32">
        <f>VLOOKUP($C1728,'Four Factors - Road'!$B:$O,13,FALSE)/100</f>
        <v>0.126</v>
      </c>
      <c r="O1728" s="32">
        <f>VLOOKUP($C1728,'Four Factors - Road'!$B:$O,14,FALSE)/100</f>
        <v>0.214</v>
      </c>
      <c r="P1728" s="21">
        <f>VLOOKUP($C1728,'Advanced - Road'!B:T,18,FALSE)</f>
        <v>93.68</v>
      </c>
      <c r="Q1728" s="21">
        <f>(P1728+'Advanced - Road'!$S$33)/2</f>
        <v>96.229904671115349</v>
      </c>
      <c r="R1728" s="32">
        <f t="shared" ref="R1728" si="17037">AVERAGE(H1728,L1729)</f>
        <v>0.51700000000000002</v>
      </c>
      <c r="S1728" s="32">
        <f t="shared" ref="S1728" si="17038">AVERAGE(I1728,M1729)</f>
        <v>0.3085</v>
      </c>
      <c r="T1728" s="32">
        <f t="shared" ref="T1728" si="17039">AVERAGE(J1728,N1729)</f>
        <v>0.14600000000000002</v>
      </c>
      <c r="U1728" s="32">
        <f t="shared" ref="U1728" si="17040">AVERAGE(K1728,O1729)</f>
        <v>0.23100000000000001</v>
      </c>
      <c r="V1728" s="21">
        <f>Q1728*Q1729/'Advanced - Home'!$S$33</f>
        <v>98.160972223470424</v>
      </c>
      <c r="W1728" s="21">
        <f t="shared" ref="W1728" si="17041">AVERAGE(V1728:V1729)</f>
        <v>98.158926019464644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0.49700000000000005</v>
      </c>
      <c r="I1729" s="32">
        <f>VLOOKUP($C1729,'Four Factors - Home'!$B:$O,8,FALSE)</f>
        <v>0.29599999999999999</v>
      </c>
      <c r="J1729" s="32">
        <f>VLOOKUP($C1729,'Four Factors - Home'!$B:$O,9,FALSE)/100</f>
        <v>0.151</v>
      </c>
      <c r="K1729" s="32">
        <f>VLOOKUP($C1729,'Four Factors - Home'!$B:$O,10,FALSE)/100</f>
        <v>0.26500000000000001</v>
      </c>
      <c r="L1729" s="32">
        <f>VLOOKUP($C1729,'Four Factors - Home'!$B:$O,11,FALSE)/100</f>
        <v>0.51400000000000001</v>
      </c>
      <c r="M1729" s="32">
        <f>VLOOKUP($C1729,'Four Factors - Home'!$B:$O,12,FALSE)</f>
        <v>0.33700000000000002</v>
      </c>
      <c r="N1729" s="32">
        <f>VLOOKUP($C1729,'Four Factors - Home'!$B:$O,13,FALSE)/100</f>
        <v>0.14300000000000002</v>
      </c>
      <c r="O1729" s="32">
        <f>VLOOKUP($C1729,'Four Factors - Home'!$B:$O,14,FALSE)/100</f>
        <v>0.221</v>
      </c>
      <c r="P1729" s="21">
        <f>VLOOKUP($C1729,'Advanced - Home'!B:T,18,FALSE)</f>
        <v>102.74</v>
      </c>
      <c r="Q1729" s="21">
        <f>(P1729+'Advanced - Home'!$S$33)/2</f>
        <v>100.75784556720686</v>
      </c>
      <c r="R1729" s="32">
        <f t="shared" ref="R1729" si="17049">AVERAGE(H1729,L1728)</f>
        <v>0.49650000000000005</v>
      </c>
      <c r="S1729" s="32">
        <f t="shared" ref="S1729" si="17050">AVERAGE(I1729,M1728)</f>
        <v>0.28400000000000003</v>
      </c>
      <c r="T1729" s="32">
        <f t="shared" ref="T1729" si="17051">AVERAGE(J1729,N1728)</f>
        <v>0.13850000000000001</v>
      </c>
      <c r="U1729" s="32">
        <f t="shared" ref="U1729" si="17052">AVERAGE(K1729,O1728)</f>
        <v>0.23949999999999999</v>
      </c>
      <c r="V1729" s="21">
        <f>Q1729*Q1728/'Advanced - Road'!$S$33</f>
        <v>98.156879815458851</v>
      </c>
      <c r="W1729" s="21">
        <f t="shared" ref="W1729" si="17053">W1728</f>
        <v>98.158926019464644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</v>
      </c>
      <c r="I1730" s="31">
        <f>VLOOKUP($C1730,'Four Factors - Road'!$B:$O,8,FALSE)</f>
        <v>0.28000000000000003</v>
      </c>
      <c r="J1730" s="31">
        <f>VLOOKUP($C1730,'Four Factors - Road'!$B:$O,9,FALSE)/100</f>
        <v>0.14899999999999999</v>
      </c>
      <c r="K1730" s="31">
        <f>VLOOKUP($C1730,'Four Factors - Road'!$B:$O,10,FALSE)/100</f>
        <v>0.24100000000000002</v>
      </c>
      <c r="L1730" s="31">
        <f>VLOOKUP($C1730,'Four Factors - Road'!$B:$O,11,FALSE)/100</f>
        <v>0.496</v>
      </c>
      <c r="M1730" s="31">
        <f>VLOOKUP($C1730,'Four Factors - Road'!$B:$O,12,FALSE)</f>
        <v>0.27200000000000002</v>
      </c>
      <c r="N1730" s="31">
        <f>VLOOKUP($C1730,'Four Factors - Road'!$B:$O,13,FALSE)/100</f>
        <v>0.126</v>
      </c>
      <c r="O1730" s="31">
        <f>VLOOKUP($C1730,'Four Factors - Road'!$B:$O,14,FALSE)/100</f>
        <v>0.214</v>
      </c>
      <c r="P1730" s="17">
        <f>VLOOKUP($C1730,'Advanced - Road'!B:T,18,FALSE)</f>
        <v>93.68</v>
      </c>
      <c r="Q1730" s="17">
        <f>(P1730+'Advanced - Road'!$S$33)/2</f>
        <v>96.229904671115349</v>
      </c>
      <c r="R1730" s="31">
        <f t="shared" ref="R1730" si="17057">AVERAGE(H1730,L1731)</f>
        <v>0.51400000000000001</v>
      </c>
      <c r="S1730" s="31">
        <f t="shared" ref="S1730" si="17058">AVERAGE(I1730,M1731)</f>
        <v>0.29800000000000004</v>
      </c>
      <c r="T1730" s="31">
        <f t="shared" ref="T1730" si="17059">AVERAGE(J1730,N1731)</f>
        <v>0.13950000000000001</v>
      </c>
      <c r="U1730" s="31">
        <f t="shared" ref="U1730" si="17060">AVERAGE(K1730,O1731)</f>
        <v>0.23450000000000001</v>
      </c>
      <c r="V1730" s="17">
        <f>Q1730*Q1731/'Advanced - Home'!$S$33</f>
        <v>96.334297368694536</v>
      </c>
      <c r="W1730" s="17">
        <f t="shared" ref="W1730" si="17061">AVERAGE(V1730:V1731)</f>
        <v>96.332289242443281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106</v>
      </c>
      <c r="Z1730" s="19">
        <f t="shared" ref="Z1730" si="17062">Y1731-Y1730</f>
        <v>0</v>
      </c>
      <c r="AA1730" s="19">
        <f t="shared" ref="AA1730" si="17063">Y1730+Y1731</f>
        <v>212</v>
      </c>
      <c r="AB1730" s="4">
        <f t="shared" ref="AB1730" si="17064">D1730-Z1730</f>
        <v>0</v>
      </c>
      <c r="AC1730" s="4">
        <f t="shared" ref="AC1730" si="17065">AA1730-E1730</f>
        <v>212</v>
      </c>
      <c r="AD1730" s="4">
        <f t="shared" si="16705"/>
        <v>106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0.13600000000000001</v>
      </c>
      <c r="K1731" s="31">
        <f>VLOOKUP($C1731,'Four Factors - Home'!$B:$O,10,FALSE)/100</f>
        <v>0.23100000000000001</v>
      </c>
      <c r="L1731" s="31">
        <f>VLOOKUP($C1731,'Four Factors - Home'!$B:$O,11,FALSE)/100</f>
        <v>0.50800000000000001</v>
      </c>
      <c r="M1731" s="31">
        <f>VLOOKUP($C1731,'Four Factors - Home'!$B:$O,12,FALSE)</f>
        <v>0.316</v>
      </c>
      <c r="N1731" s="31">
        <f>VLOOKUP($C1731,'Four Factors - Home'!$B:$O,13,FALSE)/100</f>
        <v>0.13</v>
      </c>
      <c r="O1731" s="31">
        <f>VLOOKUP($C1731,'Four Factors - Home'!$B:$O,14,FALSE)/100</f>
        <v>0.22800000000000001</v>
      </c>
      <c r="P1731" s="17">
        <f>VLOOKUP($C1731,'Advanced - Home'!B:T,18,FALSE)</f>
        <v>98.99</v>
      </c>
      <c r="Q1731" s="17">
        <f>(P1731+'Advanced - Home'!$S$33)/2</f>
        <v>98.882845567206857</v>
      </c>
      <c r="R1731" s="31">
        <f t="shared" ref="R1731" si="17069">AVERAGE(H1731,L1730)</f>
        <v>0.51350000000000007</v>
      </c>
      <c r="S1731" s="31">
        <f t="shared" ref="S1731" si="17070">AVERAGE(I1731,M1730)</f>
        <v>0.26950000000000002</v>
      </c>
      <c r="T1731" s="31">
        <f t="shared" ref="T1731" si="17071">AVERAGE(J1731,N1730)</f>
        <v>0.13100000000000001</v>
      </c>
      <c r="U1731" s="31">
        <f t="shared" ref="U1731" si="17072">AVERAGE(K1731,O1730)</f>
        <v>0.2225</v>
      </c>
      <c r="V1731" s="17">
        <f>Q1731*Q1730/'Advanced - Road'!$S$33</f>
        <v>96.330281116192026</v>
      </c>
      <c r="W1731" s="17">
        <f t="shared" ref="W1731" si="17073">W1730</f>
        <v>96.332289242443281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0</v>
      </c>
      <c r="AA1731" s="19">
        <f t="shared" ref="AA1731" si="17075">AA1730</f>
        <v>212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</v>
      </c>
      <c r="I1732" s="32">
        <f>VLOOKUP($C1732,'Four Factors - Road'!$B:$O,8,FALSE)</f>
        <v>0.28000000000000003</v>
      </c>
      <c r="J1732" s="32">
        <f>VLOOKUP($C1732,'Four Factors - Road'!$B:$O,9,FALSE)/100</f>
        <v>0.14899999999999999</v>
      </c>
      <c r="K1732" s="32">
        <f>VLOOKUP($C1732,'Four Factors - Road'!$B:$O,10,FALSE)/100</f>
        <v>0.24100000000000002</v>
      </c>
      <c r="L1732" s="32">
        <f>VLOOKUP($C1732,'Four Factors - Road'!$B:$O,11,FALSE)/100</f>
        <v>0.496</v>
      </c>
      <c r="M1732" s="32">
        <f>VLOOKUP($C1732,'Four Factors - Road'!$B:$O,12,FALSE)</f>
        <v>0.27200000000000002</v>
      </c>
      <c r="N1732" s="32">
        <f>VLOOKUP($C1732,'Four Factors - Road'!$B:$O,13,FALSE)/100</f>
        <v>0.126</v>
      </c>
      <c r="O1732" s="32">
        <f>VLOOKUP($C1732,'Four Factors - Road'!$B:$O,14,FALSE)/100</f>
        <v>0.214</v>
      </c>
      <c r="P1732" s="21">
        <f>VLOOKUP($C1732,'Advanced - Road'!B:T,18,FALSE)</f>
        <v>93.68</v>
      </c>
      <c r="Q1732" s="21">
        <f>(P1732+'Advanced - Road'!$S$33)/2</f>
        <v>96.229904671115349</v>
      </c>
      <c r="R1732" s="32">
        <f t="shared" ref="R1732" si="17077">AVERAGE(H1732,L1733)</f>
        <v>0.52350000000000008</v>
      </c>
      <c r="S1732" s="32">
        <f t="shared" ref="S1732" si="17078">AVERAGE(I1732,M1733)</f>
        <v>0.28649999999999998</v>
      </c>
      <c r="T1732" s="32">
        <f t="shared" ref="T1732" si="17079">AVERAGE(J1732,N1733)</f>
        <v>0.14600000000000002</v>
      </c>
      <c r="U1732" s="32">
        <f t="shared" ref="U1732" si="17080">AVERAGE(K1732,O1733)</f>
        <v>0.23499999999999999</v>
      </c>
      <c r="V1732" s="21">
        <f>Q1732*Q1733/'Advanced - Home'!$S$33</f>
        <v>95.725405750435911</v>
      </c>
      <c r="W1732" s="21">
        <f t="shared" ref="W1732" si="17081">AVERAGE(V1732:V1733)</f>
        <v>95.723410316769503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-2</v>
      </c>
      <c r="AA1732" s="23">
        <f t="shared" ref="AA1732" si="17083">Y1732+Y1733</f>
        <v>210</v>
      </c>
      <c r="AB1732" s="22">
        <f t="shared" ref="AB1732" si="17084">D1732-Z1732</f>
        <v>2</v>
      </c>
      <c r="AC1732" s="22">
        <f t="shared" ref="AC1732" si="17085">AA1732-E1732</f>
        <v>210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0.52900000000000003</v>
      </c>
      <c r="I1733" s="32">
        <f>VLOOKUP($C1733,'Four Factors - Home'!$B:$O,8,FALSE)</f>
        <v>0.29299999999999998</v>
      </c>
      <c r="J1733" s="32">
        <f>VLOOKUP($C1733,'Four Factors - Home'!$B:$O,9,FALSE)/100</f>
        <v>0.154</v>
      </c>
      <c r="K1733" s="32">
        <f>VLOOKUP($C1733,'Four Factors - Home'!$B:$O,10,FALSE)/100</f>
        <v>0.20300000000000001</v>
      </c>
      <c r="L1733" s="32">
        <f>VLOOKUP($C1733,'Four Factors - Home'!$B:$O,11,FALSE)/100</f>
        <v>0.52700000000000002</v>
      </c>
      <c r="M1733" s="32">
        <f>VLOOKUP($C1733,'Four Factors - Home'!$B:$O,12,FALSE)</f>
        <v>0.29299999999999998</v>
      </c>
      <c r="N1733" s="32">
        <f>VLOOKUP($C1733,'Four Factors - Home'!$B:$O,13,FALSE)/100</f>
        <v>0.14300000000000002</v>
      </c>
      <c r="O1733" s="32">
        <f>VLOOKUP($C1733,'Four Factors - Home'!$B:$O,14,FALSE)/100</f>
        <v>0.22899999999999998</v>
      </c>
      <c r="P1733" s="21">
        <f>VLOOKUP($C1733,'Advanced - Home'!B:T,18,FALSE)</f>
        <v>97.74</v>
      </c>
      <c r="Q1733" s="21">
        <f>(P1733+'Advanced - Home'!$S$33)/2</f>
        <v>98.257845567206857</v>
      </c>
      <c r="R1733" s="32">
        <f t="shared" ref="R1733" si="17089">AVERAGE(H1733,L1732)</f>
        <v>0.51249999999999996</v>
      </c>
      <c r="S1733" s="32">
        <f t="shared" ref="S1733" si="17090">AVERAGE(I1733,M1732)</f>
        <v>0.28249999999999997</v>
      </c>
      <c r="T1733" s="32">
        <f t="shared" ref="T1733" si="17091">AVERAGE(J1733,N1732)</f>
        <v>0.14000000000000001</v>
      </c>
      <c r="U1733" s="32">
        <f t="shared" ref="U1733" si="17092">AVERAGE(K1733,O1732)</f>
        <v>0.20850000000000002</v>
      </c>
      <c r="V1733" s="21">
        <f>Q1733*Q1732/'Advanced - Road'!$S$33</f>
        <v>95.721414883103094</v>
      </c>
      <c r="W1733" s="21">
        <f t="shared" ref="W1733" si="17093">W1732</f>
        <v>95.723410316769503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104</v>
      </c>
      <c r="Z1733" s="23">
        <f t="shared" ref="Z1733" si="17094">-Z1732</f>
        <v>2</v>
      </c>
      <c r="AA1733" s="23">
        <f t="shared" ref="AA1733" si="17095">AA1732</f>
        <v>210</v>
      </c>
      <c r="AB1733" s="22"/>
      <c r="AC1733" s="22"/>
      <c r="AD1733" s="22">
        <f t="shared" si="16705"/>
        <v>104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</v>
      </c>
      <c r="I1734" s="31">
        <f>VLOOKUP($C1734,'Four Factors - Road'!$B:$O,8,FALSE)</f>
        <v>0.28000000000000003</v>
      </c>
      <c r="J1734" s="31">
        <f>VLOOKUP($C1734,'Four Factors - Road'!$B:$O,9,FALSE)/100</f>
        <v>0.14899999999999999</v>
      </c>
      <c r="K1734" s="31">
        <f>VLOOKUP($C1734,'Four Factors - Road'!$B:$O,10,FALSE)/100</f>
        <v>0.24100000000000002</v>
      </c>
      <c r="L1734" s="31">
        <f>VLOOKUP($C1734,'Four Factors - Road'!$B:$O,11,FALSE)/100</f>
        <v>0.496</v>
      </c>
      <c r="M1734" s="31">
        <f>VLOOKUP($C1734,'Four Factors - Road'!$B:$O,12,FALSE)</f>
        <v>0.27200000000000002</v>
      </c>
      <c r="N1734" s="31">
        <f>VLOOKUP($C1734,'Four Factors - Road'!$B:$O,13,FALSE)/100</f>
        <v>0.126</v>
      </c>
      <c r="O1734" s="31">
        <f>VLOOKUP($C1734,'Four Factors - Road'!$B:$O,14,FALSE)/100</f>
        <v>0.214</v>
      </c>
      <c r="P1734" s="17">
        <f>VLOOKUP($C1734,'Advanced - Road'!B:T,18,FALSE)</f>
        <v>93.68</v>
      </c>
      <c r="Q1734" s="17">
        <f>(P1734+'Advanced - Road'!$S$33)/2</f>
        <v>96.229904671115349</v>
      </c>
      <c r="R1734" s="31">
        <f t="shared" ref="R1734" si="17097">AVERAGE(H1734,L1735)</f>
        <v>0.50449999999999995</v>
      </c>
      <c r="S1734" s="31">
        <f t="shared" ref="S1734" si="17098">AVERAGE(I1734,M1735)</f>
        <v>0.26650000000000001</v>
      </c>
      <c r="T1734" s="31">
        <f t="shared" ref="T1734" si="17099">AVERAGE(J1734,N1735)</f>
        <v>0.14949999999999999</v>
      </c>
      <c r="U1734" s="31">
        <f t="shared" ref="U1734" si="17100">AVERAGE(K1734,O1735)</f>
        <v>0.22750000000000001</v>
      </c>
      <c r="V1734" s="17">
        <f>Q1734*Q1735/'Advanced - Home'!$S$33</f>
        <v>95.589014027945993</v>
      </c>
      <c r="W1734" s="17">
        <f t="shared" ref="W1734" si="17101">AVERAGE(V1734:V1735)</f>
        <v>95.587021437418599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0.53500000000000003</v>
      </c>
      <c r="I1735" s="31">
        <f>VLOOKUP($C1735,'Four Factors - Home'!$B:$O,8,FALSE)</f>
        <v>0.28199999999999997</v>
      </c>
      <c r="J1735" s="31">
        <f>VLOOKUP($C1735,'Four Factors - Home'!$B:$O,9,FALSE)/100</f>
        <v>0.13900000000000001</v>
      </c>
      <c r="K1735" s="31">
        <f>VLOOKUP($C1735,'Four Factors - Home'!$B:$O,10,FALSE)/100</f>
        <v>0.22500000000000001</v>
      </c>
      <c r="L1735" s="31">
        <f>VLOOKUP($C1735,'Four Factors - Home'!$B:$O,11,FALSE)/100</f>
        <v>0.48899999999999999</v>
      </c>
      <c r="M1735" s="31">
        <f>VLOOKUP($C1735,'Four Factors - Home'!$B:$O,12,FALSE)</f>
        <v>0.253</v>
      </c>
      <c r="N1735" s="31">
        <f>VLOOKUP($C1735,'Four Factors - Home'!$B:$O,13,FALSE)/100</f>
        <v>0.15</v>
      </c>
      <c r="O1735" s="31">
        <f>VLOOKUP($C1735,'Four Factors - Home'!$B:$O,14,FALSE)/100</f>
        <v>0.214</v>
      </c>
      <c r="P1735" s="17">
        <f>VLOOKUP($C1735,'Advanced - Home'!B:T,18,FALSE)</f>
        <v>97.46</v>
      </c>
      <c r="Q1735" s="17">
        <f>(P1735+'Advanced - Home'!$S$33)/2</f>
        <v>98.117845567206857</v>
      </c>
      <c r="R1735" s="31">
        <f t="shared" ref="R1735" si="17109">AVERAGE(H1735,L1734)</f>
        <v>0.51550000000000007</v>
      </c>
      <c r="S1735" s="31">
        <f t="shared" ref="S1735" si="17110">AVERAGE(I1735,M1734)</f>
        <v>0.27700000000000002</v>
      </c>
      <c r="T1735" s="31">
        <f t="shared" ref="T1735" si="17111">AVERAGE(J1735,N1734)</f>
        <v>0.13250000000000001</v>
      </c>
      <c r="U1735" s="31">
        <f t="shared" ref="U1735" si="17112">AVERAGE(K1735,O1734)</f>
        <v>0.2195</v>
      </c>
      <c r="V1735" s="17">
        <f>Q1735*Q1734/'Advanced - Road'!$S$33</f>
        <v>95.585028846891191</v>
      </c>
      <c r="W1735" s="17">
        <f t="shared" ref="W1735" si="17113">W1734</f>
        <v>95.587021437418599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</v>
      </c>
      <c r="I1736" s="32">
        <f>VLOOKUP($C1736,'Four Factors - Road'!$B:$O,8,FALSE)</f>
        <v>0.28000000000000003</v>
      </c>
      <c r="J1736" s="32">
        <f>VLOOKUP($C1736,'Four Factors - Road'!$B:$O,9,FALSE)/100</f>
        <v>0.14899999999999999</v>
      </c>
      <c r="K1736" s="32">
        <f>VLOOKUP($C1736,'Four Factors - Road'!$B:$O,10,FALSE)/100</f>
        <v>0.24100000000000002</v>
      </c>
      <c r="L1736" s="32">
        <f>VLOOKUP($C1736,'Four Factors - Road'!$B:$O,11,FALSE)/100</f>
        <v>0.496</v>
      </c>
      <c r="M1736" s="32">
        <f>VLOOKUP($C1736,'Four Factors - Road'!$B:$O,12,FALSE)</f>
        <v>0.27200000000000002</v>
      </c>
      <c r="N1736" s="32">
        <f>VLOOKUP($C1736,'Four Factors - Road'!$B:$O,13,FALSE)/100</f>
        <v>0.126</v>
      </c>
      <c r="O1736" s="32">
        <f>VLOOKUP($C1736,'Four Factors - Road'!$B:$O,14,FALSE)/100</f>
        <v>0.214</v>
      </c>
      <c r="P1736" s="21">
        <f>VLOOKUP($C1736,'Advanced - Road'!B:T,18,FALSE)</f>
        <v>93.68</v>
      </c>
      <c r="Q1736" s="21">
        <f>(P1736+'Advanced - Road'!$S$33)/2</f>
        <v>96.229904671115349</v>
      </c>
      <c r="R1736" s="32">
        <f t="shared" ref="R1736" si="17117">AVERAGE(H1736,L1737)</f>
        <v>0.51150000000000007</v>
      </c>
      <c r="S1736" s="32">
        <f t="shared" ref="S1736" si="17118">AVERAGE(I1736,M1737)</f>
        <v>0.27450000000000002</v>
      </c>
      <c r="T1736" s="32">
        <f t="shared" ref="T1736" si="17119">AVERAGE(J1736,N1737)</f>
        <v>0.14549999999999999</v>
      </c>
      <c r="U1736" s="32">
        <f t="shared" ref="U1736" si="17120">AVERAGE(K1736,O1737)</f>
        <v>0.24</v>
      </c>
      <c r="V1736" s="21">
        <f>Q1736*Q1737/'Advanced - Home'!$S$33</f>
        <v>95.608498559730265</v>
      </c>
      <c r="W1736" s="21">
        <f t="shared" ref="W1736" si="17121">AVERAGE(V1736:V1737)</f>
        <v>95.606505563040145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</v>
      </c>
      <c r="J1737" s="32">
        <f>VLOOKUP($C1737,'Four Factors - Home'!$B:$O,9,FALSE)/100</f>
        <v>0.129</v>
      </c>
      <c r="K1737" s="32">
        <f>VLOOKUP($C1737,'Four Factors - Home'!$B:$O,10,FALSE)/100</f>
        <v>0.26700000000000002</v>
      </c>
      <c r="L1737" s="32">
        <f>VLOOKUP($C1737,'Four Factors - Home'!$B:$O,11,FALSE)/100</f>
        <v>0.503</v>
      </c>
      <c r="M1737" s="32">
        <f>VLOOKUP($C1737,'Four Factors - Home'!$B:$O,12,FALSE)</f>
        <v>0.26900000000000002</v>
      </c>
      <c r="N1737" s="32">
        <f>VLOOKUP($C1737,'Four Factors - Home'!$B:$O,13,FALSE)/100</f>
        <v>0.14199999999999999</v>
      </c>
      <c r="O1737" s="32">
        <f>VLOOKUP($C1737,'Four Factors - Home'!$B:$O,14,FALSE)/100</f>
        <v>0.23899999999999999</v>
      </c>
      <c r="P1737" s="21">
        <f>VLOOKUP($C1737,'Advanced - Home'!B:T,18,FALSE)</f>
        <v>97.5</v>
      </c>
      <c r="Q1737" s="21">
        <f>(P1737+'Advanced - Home'!$S$33)/2</f>
        <v>98.137845567206853</v>
      </c>
      <c r="R1737" s="32">
        <f t="shared" ref="R1737" si="17129">AVERAGE(H1737,L1736)</f>
        <v>0.51100000000000001</v>
      </c>
      <c r="S1737" s="32">
        <f t="shared" ref="S1737" si="17130">AVERAGE(I1737,M1736)</f>
        <v>0.29100000000000004</v>
      </c>
      <c r="T1737" s="32">
        <f t="shared" ref="T1737" si="17131">AVERAGE(J1737,N1736)</f>
        <v>0.1275</v>
      </c>
      <c r="U1737" s="32">
        <f t="shared" ref="U1737" si="17132">AVERAGE(K1737,O1736)</f>
        <v>0.24049999999999999</v>
      </c>
      <c r="V1737" s="21">
        <f>Q1737*Q1736/'Advanced - Road'!$S$33</f>
        <v>95.604512566350024</v>
      </c>
      <c r="W1737" s="21">
        <f t="shared" ref="W1737" si="17133">W1736</f>
        <v>95.606505563040145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</v>
      </c>
      <c r="I1738" s="31">
        <f>VLOOKUP($C1738,'Four Factors - Road'!$B:$O,8,FALSE)</f>
        <v>0.28000000000000003</v>
      </c>
      <c r="J1738" s="31">
        <f>VLOOKUP($C1738,'Four Factors - Road'!$B:$O,9,FALSE)/100</f>
        <v>0.14899999999999999</v>
      </c>
      <c r="K1738" s="31">
        <f>VLOOKUP($C1738,'Four Factors - Road'!$B:$O,10,FALSE)/100</f>
        <v>0.24100000000000002</v>
      </c>
      <c r="L1738" s="31">
        <f>VLOOKUP($C1738,'Four Factors - Road'!$B:$O,11,FALSE)/100</f>
        <v>0.496</v>
      </c>
      <c r="M1738" s="31">
        <f>VLOOKUP($C1738,'Four Factors - Road'!$B:$O,12,FALSE)</f>
        <v>0.27200000000000002</v>
      </c>
      <c r="N1738" s="31">
        <f>VLOOKUP($C1738,'Four Factors - Road'!$B:$O,13,FALSE)/100</f>
        <v>0.126</v>
      </c>
      <c r="O1738" s="31">
        <f>VLOOKUP($C1738,'Four Factors - Road'!$B:$O,14,FALSE)/100</f>
        <v>0.214</v>
      </c>
      <c r="P1738" s="17">
        <f>VLOOKUP($C1738,'Advanced - Road'!B:T,18,FALSE)</f>
        <v>93.68</v>
      </c>
      <c r="Q1738" s="17">
        <f>(P1738+'Advanced - Road'!$S$33)/2</f>
        <v>96.229904671115349</v>
      </c>
      <c r="R1738" s="31">
        <f t="shared" ref="R1738" si="17137">AVERAGE(H1738,L1739)</f>
        <v>0.50350000000000006</v>
      </c>
      <c r="S1738" s="31">
        <f t="shared" ref="S1738" si="17138">AVERAGE(I1738,M1739)</f>
        <v>0.25850000000000001</v>
      </c>
      <c r="T1738" s="31">
        <f t="shared" ref="T1738" si="17139">AVERAGE(J1738,N1739)</f>
        <v>0.14150000000000001</v>
      </c>
      <c r="U1738" s="31">
        <f t="shared" ref="U1738" si="17140">AVERAGE(K1738,O1739)</f>
        <v>0.22350000000000003</v>
      </c>
      <c r="V1738" s="17">
        <f>Q1738*Q1739/'Advanced - Home'!$S$33</f>
        <v>93.776952572008327</v>
      </c>
      <c r="W1738" s="17">
        <f t="shared" ref="W1738" si="17141">AVERAGE(V1738:V1739)</f>
        <v>93.774997754613423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3</v>
      </c>
      <c r="AA1738" s="19">
        <f t="shared" ref="AA1738" si="17143">Y1738+Y1739</f>
        <v>203</v>
      </c>
      <c r="AB1738" s="4">
        <f t="shared" ref="AB1738" si="17144">D1738-Z1738</f>
        <v>-3</v>
      </c>
      <c r="AC1738" s="4">
        <f t="shared" ref="AC1738" si="17145">AA1738-E1738</f>
        <v>203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0.52600000000000002</v>
      </c>
      <c r="I1739" s="31">
        <f>VLOOKUP($C1739,'Four Factors - Home'!$B:$O,8,FALSE)</f>
        <v>0.307</v>
      </c>
      <c r="J1739" s="31">
        <f>VLOOKUP($C1739,'Four Factors - Home'!$B:$O,9,FALSE)/100</f>
        <v>0.14499999999999999</v>
      </c>
      <c r="K1739" s="31">
        <f>VLOOKUP($C1739,'Four Factors - Home'!$B:$O,10,FALSE)/100</f>
        <v>0.217</v>
      </c>
      <c r="L1739" s="31">
        <f>VLOOKUP($C1739,'Four Factors - Home'!$B:$O,11,FALSE)/100</f>
        <v>0.48700000000000004</v>
      </c>
      <c r="M1739" s="31">
        <f>VLOOKUP($C1739,'Four Factors - Home'!$B:$O,12,FALSE)</f>
        <v>0.23699999999999999</v>
      </c>
      <c r="N1739" s="31">
        <f>VLOOKUP($C1739,'Four Factors - Home'!$B:$O,13,FALSE)/100</f>
        <v>0.13400000000000001</v>
      </c>
      <c r="O1739" s="31">
        <f>VLOOKUP($C1739,'Four Factors - Home'!$B:$O,14,FALSE)/100</f>
        <v>0.20600000000000002</v>
      </c>
      <c r="P1739" s="17">
        <f>VLOOKUP($C1739,'Advanced - Home'!B:T,18,FALSE)</f>
        <v>93.74</v>
      </c>
      <c r="Q1739" s="17">
        <f>(P1739+'Advanced - Home'!$S$33)/2</f>
        <v>96.257845567206857</v>
      </c>
      <c r="R1739" s="31">
        <f t="shared" ref="R1739" si="17149">AVERAGE(H1739,L1738)</f>
        <v>0.51100000000000001</v>
      </c>
      <c r="S1739" s="31">
        <f t="shared" ref="S1739" si="17150">AVERAGE(I1739,M1738)</f>
        <v>0.28949999999999998</v>
      </c>
      <c r="T1739" s="31">
        <f t="shared" ref="T1739" si="17151">AVERAGE(J1739,N1738)</f>
        <v>0.13550000000000001</v>
      </c>
      <c r="U1739" s="31">
        <f t="shared" ref="U1739" si="17152">AVERAGE(K1739,O1738)</f>
        <v>0.2155</v>
      </c>
      <c r="V1739" s="17">
        <f>Q1739*Q1738/'Advanced - Road'!$S$33</f>
        <v>93.77304293721852</v>
      </c>
      <c r="W1739" s="17">
        <f t="shared" ref="W1739" si="17153">W1738</f>
        <v>93.774997754613423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103</v>
      </c>
      <c r="Z1739" s="19">
        <f t="shared" ref="Z1739" si="17154">-Z1738</f>
        <v>-3</v>
      </c>
      <c r="AA1739" s="19">
        <f t="shared" ref="AA1739" si="17155">AA1738</f>
        <v>203</v>
      </c>
      <c r="AB1739" s="4"/>
      <c r="AC1739" s="4"/>
      <c r="AD1739" s="4">
        <f t="shared" si="16705"/>
        <v>103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</v>
      </c>
      <c r="I1740" s="32">
        <f>VLOOKUP($C1740,'Four Factors - Road'!$B:$O,8,FALSE)</f>
        <v>0.28000000000000003</v>
      </c>
      <c r="J1740" s="32">
        <f>VLOOKUP($C1740,'Four Factors - Road'!$B:$O,9,FALSE)/100</f>
        <v>0.14899999999999999</v>
      </c>
      <c r="K1740" s="32">
        <f>VLOOKUP($C1740,'Four Factors - Road'!$B:$O,10,FALSE)/100</f>
        <v>0.24100000000000002</v>
      </c>
      <c r="L1740" s="32">
        <f>VLOOKUP($C1740,'Four Factors - Road'!$B:$O,11,FALSE)/100</f>
        <v>0.496</v>
      </c>
      <c r="M1740" s="32">
        <f>VLOOKUP($C1740,'Four Factors - Road'!$B:$O,12,FALSE)</f>
        <v>0.27200000000000002</v>
      </c>
      <c r="N1740" s="32">
        <f>VLOOKUP($C1740,'Four Factors - Road'!$B:$O,13,FALSE)/100</f>
        <v>0.126</v>
      </c>
      <c r="O1740" s="32">
        <f>VLOOKUP($C1740,'Four Factors - Road'!$B:$O,14,FALSE)/100</f>
        <v>0.214</v>
      </c>
      <c r="P1740" s="21">
        <f>VLOOKUP($C1740,'Advanced - Road'!B:T,18,FALSE)</f>
        <v>93.68</v>
      </c>
      <c r="Q1740" s="21">
        <f>(P1740+'Advanced - Road'!$S$33)/2</f>
        <v>96.229904671115349</v>
      </c>
      <c r="R1740" s="32">
        <f t="shared" ref="R1740" si="17157">AVERAGE(H1740,L1741)</f>
        <v>0.51950000000000007</v>
      </c>
      <c r="S1740" s="32">
        <f t="shared" ref="S1740" si="17158">AVERAGE(I1740,M1741)</f>
        <v>0.28500000000000003</v>
      </c>
      <c r="T1740" s="32">
        <f t="shared" ref="T1740" si="17159">AVERAGE(J1740,N1741)</f>
        <v>0.1555</v>
      </c>
      <c r="U1740" s="32">
        <f t="shared" ref="U1740" si="17160">AVERAGE(K1740,O1741)</f>
        <v>0.248</v>
      </c>
      <c r="V1740" s="21">
        <f>Q1740*Q1741/'Advanced - Home'!$S$33</f>
        <v>96.480431357076625</v>
      </c>
      <c r="W1740" s="21">
        <f t="shared" ref="W1740" si="17161">AVERAGE(V1740:V1741)</f>
        <v>96.478420184605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0.25900000000000001</v>
      </c>
      <c r="J1741" s="32">
        <f>VLOOKUP($C1741,'Four Factors - Home'!$B:$O,9,FALSE)/100</f>
        <v>0.14699999999999999</v>
      </c>
      <c r="K1741" s="32">
        <f>VLOOKUP($C1741,'Four Factors - Home'!$B:$O,10,FALSE)/100</f>
        <v>0.25</v>
      </c>
      <c r="L1741" s="32">
        <f>VLOOKUP($C1741,'Four Factors - Home'!$B:$O,11,FALSE)/100</f>
        <v>0.51900000000000002</v>
      </c>
      <c r="M1741" s="32">
        <f>VLOOKUP($C1741,'Four Factors - Home'!$B:$O,12,FALSE)</f>
        <v>0.28999999999999998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0.255</v>
      </c>
      <c r="P1741" s="21">
        <f>VLOOKUP($C1741,'Advanced - Home'!B:T,18,FALSE)</f>
        <v>99.29</v>
      </c>
      <c r="Q1741" s="21">
        <f>(P1741+'Advanced - Home'!$S$33)/2</f>
        <v>99.032845567206863</v>
      </c>
      <c r="R1741" s="32">
        <f t="shared" ref="R1741" si="17169">AVERAGE(H1741,L1740)</f>
        <v>0.51800000000000002</v>
      </c>
      <c r="S1741" s="32">
        <f t="shared" ref="S1741" si="17170">AVERAGE(I1741,M1740)</f>
        <v>0.26550000000000001</v>
      </c>
      <c r="T1741" s="32">
        <f t="shared" ref="T1741" si="17171">AVERAGE(J1741,N1740)</f>
        <v>0.13650000000000001</v>
      </c>
      <c r="U1741" s="32">
        <f t="shared" ref="U1741" si="17172">AVERAGE(K1741,O1740)</f>
        <v>0.23199999999999998</v>
      </c>
      <c r="V1741" s="21">
        <f>Q1741*Q1740/'Advanced - Road'!$S$33</f>
        <v>96.476409012133388</v>
      </c>
      <c r="W1741" s="21">
        <f t="shared" ref="W1741" si="17173">W1740</f>
        <v>96.478420184605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0.51</v>
      </c>
      <c r="I1742" s="31">
        <f>VLOOKUP($C1742,'Four Factors - Road'!$B:$O,8,FALSE)</f>
        <v>0.25</v>
      </c>
      <c r="J1742" s="31">
        <f>VLOOKUP($C1742,'Four Factors - Road'!$B:$O,9,FALSE)/100</f>
        <v>0.13400000000000001</v>
      </c>
      <c r="K1742" s="31">
        <f>VLOOKUP($C1742,'Four Factors - Road'!$B:$O,10,FALSE)/100</f>
        <v>0.22399999999999998</v>
      </c>
      <c r="L1742" s="31">
        <f>VLOOKUP($C1742,'Four Factors - Road'!$B:$O,11,FALSE)/100</f>
        <v>0.52300000000000002</v>
      </c>
      <c r="M1742" s="31">
        <f>VLOOKUP($C1742,'Four Factors - Road'!$B:$O,12,FALSE)</f>
        <v>0.27800000000000002</v>
      </c>
      <c r="N1742" s="31">
        <f>VLOOKUP($C1742,'Four Factors - Road'!$B:$O,13,FALSE)/100</f>
        <v>0.14599999999999999</v>
      </c>
      <c r="O1742" s="31">
        <f>VLOOKUP($C1742,'Four Factors - Road'!$B:$O,14,FALSE)/100</f>
        <v>0.23499999999999999</v>
      </c>
      <c r="P1742" s="17">
        <f>VLOOKUP($C1742,'Advanced - Road'!B:T,18,FALSE)</f>
        <v>100.07</v>
      </c>
      <c r="Q1742" s="17">
        <f>(P1742+'Advanced - Road'!$S$33)/2</f>
        <v>99.424904671115343</v>
      </c>
      <c r="R1742" s="31">
        <f t="shared" ref="R1742" si="17177">AVERAGE(H1742,L1743)</f>
        <v>0.51649999999999996</v>
      </c>
      <c r="S1742" s="31">
        <f t="shared" ref="S1742" si="17178">AVERAGE(I1742,M1743)</f>
        <v>0.23649999999999999</v>
      </c>
      <c r="T1742" s="31">
        <f t="shared" ref="T1742" si="17179">AVERAGE(J1742,N1743)</f>
        <v>0.14700000000000002</v>
      </c>
      <c r="U1742" s="31">
        <f t="shared" ref="U1742" si="17180">AVERAGE(K1742,O1743)</f>
        <v>0.23599999999999999</v>
      </c>
      <c r="V1742" s="17">
        <f>Q1742*Q1743/'Advanced - Home'!$S$33</f>
        <v>99.653552100120379</v>
      </c>
      <c r="W1742" s="17">
        <f t="shared" ref="W1742" si="17181">AVERAGE(V1742:V1743)</f>
        <v>99.651474782701058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107</v>
      </c>
      <c r="Z1742" s="19">
        <f t="shared" ref="Z1742" si="17182">Y1743-Y1742</f>
        <v>2</v>
      </c>
      <c r="AA1742" s="19">
        <f t="shared" ref="AA1742" si="17183">Y1742+Y1743</f>
        <v>216</v>
      </c>
      <c r="AB1742" s="4">
        <f t="shared" ref="AB1742" si="17184">D1742-Z1742</f>
        <v>-2</v>
      </c>
      <c r="AC1742" s="4">
        <f t="shared" ref="AC1742" si="17185">AA1742-E1742</f>
        <v>216</v>
      </c>
      <c r="AD1742" s="4">
        <f t="shared" si="16705"/>
        <v>107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0.51200000000000001</v>
      </c>
      <c r="I1743" s="31">
        <f>VLOOKUP($C1743,'Four Factors - Home'!$B:$O,8,FALSE)</f>
        <v>0.30199999999999999</v>
      </c>
      <c r="J1743" s="31">
        <f>VLOOKUP($C1743,'Four Factors - Home'!$B:$O,9,FALSE)/100</f>
        <v>0.152</v>
      </c>
      <c r="K1743" s="31">
        <f>VLOOKUP($C1743,'Four Factors - Home'!$B:$O,10,FALSE)/100</f>
        <v>0.247</v>
      </c>
      <c r="L1743" s="31">
        <f>VLOOKUP($C1743,'Four Factors - Home'!$B:$O,11,FALSE)/100</f>
        <v>0.52300000000000002</v>
      </c>
      <c r="M1743" s="31">
        <f>VLOOKUP($C1743,'Four Factors - Home'!$B:$O,12,FALSE)</f>
        <v>0.223</v>
      </c>
      <c r="N1743" s="31">
        <f>VLOOKUP($C1743,'Four Factors - Home'!$B:$O,13,FALSE)/100</f>
        <v>0.16</v>
      </c>
      <c r="O1743" s="31">
        <f>VLOOKUP($C1743,'Four Factors - Home'!$B:$O,14,FALSE)/100</f>
        <v>0.248</v>
      </c>
      <c r="P1743" s="17">
        <f>VLOOKUP($C1743,'Advanced - Home'!B:T,18,FALSE)</f>
        <v>99.23</v>
      </c>
      <c r="Q1743" s="17">
        <f>(P1743+'Advanced - Home'!$S$33)/2</f>
        <v>99.002845567206862</v>
      </c>
      <c r="R1743" s="31">
        <f t="shared" ref="R1743" si="17189">AVERAGE(H1743,L1742)</f>
        <v>0.51750000000000007</v>
      </c>
      <c r="S1743" s="31">
        <f t="shared" ref="S1743" si="17190">AVERAGE(I1743,M1742)</f>
        <v>0.29000000000000004</v>
      </c>
      <c r="T1743" s="31">
        <f t="shared" ref="T1743" si="17191">AVERAGE(J1743,N1742)</f>
        <v>0.14899999999999999</v>
      </c>
      <c r="U1743" s="31">
        <f t="shared" ref="U1743" si="17192">AVERAGE(K1743,O1742)</f>
        <v>0.24099999999999999</v>
      </c>
      <c r="V1743" s="17">
        <f>Q1743*Q1742/'Advanced - Road'!$S$33</f>
        <v>99.649397465281723</v>
      </c>
      <c r="W1743" s="17">
        <f t="shared" ref="W1743" si="17193">W1742</f>
        <v>99.651474782701058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109</v>
      </c>
      <c r="Z1743" s="19">
        <f t="shared" ref="Z1743" si="17194">-Z1742</f>
        <v>-2</v>
      </c>
      <c r="AA1743" s="19">
        <f t="shared" ref="AA1743" si="17195">AA1742</f>
        <v>216</v>
      </c>
      <c r="AB1743" s="4"/>
      <c r="AC1743" s="4"/>
      <c r="AD1743" s="4">
        <f t="shared" si="16705"/>
        <v>109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0.51</v>
      </c>
      <c r="I1744" s="32">
        <f>VLOOKUP($C1744,'Four Factors - Road'!$B:$O,8,FALSE)</f>
        <v>0.25</v>
      </c>
      <c r="J1744" s="32">
        <f>VLOOKUP($C1744,'Four Factors - Road'!$B:$O,9,FALSE)/100</f>
        <v>0.13400000000000001</v>
      </c>
      <c r="K1744" s="32">
        <f>VLOOKUP($C1744,'Four Factors - Road'!$B:$O,10,FALSE)/100</f>
        <v>0.22399999999999998</v>
      </c>
      <c r="L1744" s="32">
        <f>VLOOKUP($C1744,'Four Factors - Road'!$B:$O,11,FALSE)/100</f>
        <v>0.52300000000000002</v>
      </c>
      <c r="M1744" s="32">
        <f>VLOOKUP($C1744,'Four Factors - Road'!$B:$O,12,FALSE)</f>
        <v>0.27800000000000002</v>
      </c>
      <c r="N1744" s="32">
        <f>VLOOKUP($C1744,'Four Factors - Road'!$B:$O,13,FALSE)/100</f>
        <v>0.14599999999999999</v>
      </c>
      <c r="O1744" s="32">
        <f>VLOOKUP($C1744,'Four Factors - Road'!$B:$O,14,FALSE)/100</f>
        <v>0.23499999999999999</v>
      </c>
      <c r="P1744" s="21">
        <f>VLOOKUP($C1744,'Advanced - Road'!B:T,18,FALSE)</f>
        <v>100.07</v>
      </c>
      <c r="Q1744" s="21">
        <f>(P1744+'Advanced - Road'!$S$33)/2</f>
        <v>99.424904671115343</v>
      </c>
      <c r="R1744" s="32">
        <f t="shared" ref="R1744" si="17197">AVERAGE(H1744,L1745)</f>
        <v>0.50900000000000001</v>
      </c>
      <c r="S1744" s="32">
        <f t="shared" ref="S1744" si="17198">AVERAGE(I1744,M1745)</f>
        <v>0.26350000000000001</v>
      </c>
      <c r="T1744" s="32">
        <f t="shared" ref="T1744" si="17199">AVERAGE(J1744,N1745)</f>
        <v>0.1305</v>
      </c>
      <c r="U1744" s="32">
        <f t="shared" ref="U1744" si="17200">AVERAGE(K1744,O1745)</f>
        <v>0.23349999999999999</v>
      </c>
      <c r="V1744" s="21">
        <f>Q1744*Q1745/'Advanced - Home'!$S$33</f>
        <v>101.48551424002774</v>
      </c>
      <c r="W1744" s="21">
        <f t="shared" ref="W1744" si="17201">AVERAGE(V1744:V1745)</f>
        <v>101.48339873463834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111</v>
      </c>
      <c r="Z1744" s="23">
        <f t="shared" ref="Z1744" si="17202">Y1745-Y1744</f>
        <v>-4</v>
      </c>
      <c r="AA1744" s="23">
        <f t="shared" ref="AA1744" si="17203">Y1744+Y1745</f>
        <v>218</v>
      </c>
      <c r="AB1744" s="22">
        <f t="shared" ref="AB1744" si="17204">D1744-Z1744</f>
        <v>4</v>
      </c>
      <c r="AC1744" s="22">
        <f t="shared" ref="AC1744" si="17205">AA1744-E1744</f>
        <v>218</v>
      </c>
      <c r="AD1744" s="22">
        <f t="shared" si="16705"/>
        <v>111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0.499</v>
      </c>
      <c r="I1745" s="32">
        <f>VLOOKUP($C1745,'Four Factors - Home'!$B:$O,8,FALSE)</f>
        <v>0.28399999999999997</v>
      </c>
      <c r="J1745" s="32">
        <f>VLOOKUP($C1745,'Four Factors - Home'!$B:$O,9,FALSE)/100</f>
        <v>0.16600000000000001</v>
      </c>
      <c r="K1745" s="32">
        <f>VLOOKUP($C1745,'Four Factors - Home'!$B:$O,10,FALSE)/100</f>
        <v>0.20399999999999999</v>
      </c>
      <c r="L1745" s="32">
        <f>VLOOKUP($C1745,'Four Factors - Home'!$B:$O,11,FALSE)/100</f>
        <v>0.50800000000000001</v>
      </c>
      <c r="M1745" s="32">
        <f>VLOOKUP($C1745,'Four Factors - Home'!$B:$O,12,FALSE)</f>
        <v>0.27700000000000002</v>
      </c>
      <c r="N1745" s="32">
        <f>VLOOKUP($C1745,'Four Factors - Home'!$B:$O,13,FALSE)/100</f>
        <v>0.127</v>
      </c>
      <c r="O1745" s="32">
        <f>VLOOKUP($C1745,'Four Factors - Home'!$B:$O,14,FALSE)/100</f>
        <v>0.24299999999999999</v>
      </c>
      <c r="P1745" s="21">
        <f>VLOOKUP($C1745,'Advanced - Home'!B:T,18,FALSE)</f>
        <v>102.87</v>
      </c>
      <c r="Q1745" s="21">
        <f>(P1745+'Advanced - Home'!$S$33)/2</f>
        <v>100.82284556720685</v>
      </c>
      <c r="R1745" s="32">
        <f t="shared" ref="R1745" si="17209">AVERAGE(H1745,L1744)</f>
        <v>0.51100000000000001</v>
      </c>
      <c r="S1745" s="32">
        <f t="shared" ref="S1745" si="17210">AVERAGE(I1745,M1744)</f>
        <v>0.28100000000000003</v>
      </c>
      <c r="T1745" s="32">
        <f t="shared" ref="T1745" si="17211">AVERAGE(J1745,N1744)</f>
        <v>0.156</v>
      </c>
      <c r="U1745" s="32">
        <f t="shared" ref="U1745" si="17212">AVERAGE(K1745,O1744)</f>
        <v>0.21949999999999997</v>
      </c>
      <c r="V1745" s="21">
        <f>Q1745*Q1744/'Advanced - Road'!$S$33</f>
        <v>101.48128322924894</v>
      </c>
      <c r="W1745" s="21">
        <f t="shared" ref="W1745" si="17213">W1744</f>
        <v>101.48339873463834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107</v>
      </c>
      <c r="Z1745" s="23">
        <f t="shared" ref="Z1745" si="17214">-Z1744</f>
        <v>4</v>
      </c>
      <c r="AA1745" s="23">
        <f t="shared" ref="AA1745" si="17215">AA1744</f>
        <v>218</v>
      </c>
      <c r="AB1745" s="22"/>
      <c r="AC1745" s="22"/>
      <c r="AD1745" s="22">
        <f t="shared" si="16705"/>
        <v>107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0.51</v>
      </c>
      <c r="I1746" s="31">
        <f>VLOOKUP($C1746,'Four Factors - Road'!$B:$O,8,FALSE)</f>
        <v>0.25</v>
      </c>
      <c r="J1746" s="31">
        <f>VLOOKUP($C1746,'Four Factors - Road'!$B:$O,9,FALSE)/100</f>
        <v>0.13400000000000001</v>
      </c>
      <c r="K1746" s="31">
        <f>VLOOKUP($C1746,'Four Factors - Road'!$B:$O,10,FALSE)/100</f>
        <v>0.22399999999999998</v>
      </c>
      <c r="L1746" s="31">
        <f>VLOOKUP($C1746,'Four Factors - Road'!$B:$O,11,FALSE)/100</f>
        <v>0.52300000000000002</v>
      </c>
      <c r="M1746" s="31">
        <f>VLOOKUP($C1746,'Four Factors - Road'!$B:$O,12,FALSE)</f>
        <v>0.27800000000000002</v>
      </c>
      <c r="N1746" s="31">
        <f>VLOOKUP($C1746,'Four Factors - Road'!$B:$O,13,FALSE)/100</f>
        <v>0.14599999999999999</v>
      </c>
      <c r="O1746" s="31">
        <f>VLOOKUP($C1746,'Four Factors - Road'!$B:$O,14,FALSE)/100</f>
        <v>0.23499999999999999</v>
      </c>
      <c r="P1746" s="17">
        <f>VLOOKUP($C1746,'Advanced - Road'!B:T,18,FALSE)</f>
        <v>100.07</v>
      </c>
      <c r="Q1746" s="17">
        <f>(P1746+'Advanced - Road'!$S$33)/2</f>
        <v>99.424904671115343</v>
      </c>
      <c r="R1746" s="31">
        <f t="shared" ref="R1746" si="17217">AVERAGE(H1746,L1747)</f>
        <v>0.50449999999999995</v>
      </c>
      <c r="S1746" s="31">
        <f t="shared" ref="S1746" si="17218">AVERAGE(I1746,M1747)</f>
        <v>0.2535</v>
      </c>
      <c r="T1746" s="31">
        <f t="shared" ref="T1746" si="17219">AVERAGE(J1746,N1747)</f>
        <v>0.13550000000000001</v>
      </c>
      <c r="U1746" s="31">
        <f t="shared" ref="U1746" si="17220">AVERAGE(K1746,O1747)</f>
        <v>0.23849999999999999</v>
      </c>
      <c r="V1746" s="17">
        <f>Q1746*Q1747/'Advanced - Home'!$S$33</f>
        <v>99.874998073076213</v>
      </c>
      <c r="W1746" s="17">
        <f t="shared" ref="W1746" si="17221">AVERAGE(V1746:V1747)</f>
        <v>99.872916139528627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108</v>
      </c>
      <c r="Z1746" s="19">
        <f t="shared" ref="Z1746" si="17222">Y1747-Y1746</f>
        <v>2</v>
      </c>
      <c r="AA1746" s="19">
        <f t="shared" ref="AA1746" si="17223">Y1746+Y1747</f>
        <v>218</v>
      </c>
      <c r="AB1746" s="4">
        <f t="shared" ref="AB1746" si="17224">D1746-Z1746</f>
        <v>-2</v>
      </c>
      <c r="AC1746" s="4">
        <f t="shared" ref="AC1746" si="17225">AA1746-E1746</f>
        <v>218</v>
      </c>
      <c r="AD1746" s="4">
        <f t="shared" si="16705"/>
        <v>108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0.53100000000000003</v>
      </c>
      <c r="I1747" s="31">
        <f>VLOOKUP($C1747,'Four Factors - Home'!$B:$O,8,FALSE)</f>
        <v>0.26100000000000001</v>
      </c>
      <c r="J1747" s="31">
        <f>VLOOKUP($C1747,'Four Factors - Home'!$B:$O,9,FALSE)/100</f>
        <v>0.14000000000000001</v>
      </c>
      <c r="K1747" s="31">
        <f>VLOOKUP($C1747,'Four Factors - Home'!$B:$O,10,FALSE)/100</f>
        <v>0.22899999999999998</v>
      </c>
      <c r="L1747" s="31">
        <f>VLOOKUP($C1747,'Four Factors - Home'!$B:$O,11,FALSE)/100</f>
        <v>0.499</v>
      </c>
      <c r="M1747" s="31">
        <f>VLOOKUP($C1747,'Four Factors - Home'!$B:$O,12,FALSE)</f>
        <v>0.25700000000000001</v>
      </c>
      <c r="N1747" s="31">
        <f>VLOOKUP($C1747,'Four Factors - Home'!$B:$O,13,FALSE)/100</f>
        <v>0.13699999999999998</v>
      </c>
      <c r="O1747" s="31">
        <f>VLOOKUP($C1747,'Four Factors - Home'!$B:$O,14,FALSE)/100</f>
        <v>0.253</v>
      </c>
      <c r="P1747" s="17">
        <f>VLOOKUP($C1747,'Advanced - Home'!B:T,18,FALSE)</f>
        <v>99.67</v>
      </c>
      <c r="Q1747" s="17">
        <f>(P1747+'Advanced - Home'!$S$33)/2</f>
        <v>99.222845567206861</v>
      </c>
      <c r="R1747" s="31">
        <f t="shared" ref="R1747" si="17229">AVERAGE(H1747,L1746)</f>
        <v>0.52700000000000002</v>
      </c>
      <c r="S1747" s="31">
        <f t="shared" ref="S1747" si="17230">AVERAGE(I1747,M1746)</f>
        <v>0.26950000000000002</v>
      </c>
      <c r="T1747" s="31">
        <f t="shared" ref="T1747" si="17231">AVERAGE(J1747,N1746)</f>
        <v>0.14300000000000002</v>
      </c>
      <c r="U1747" s="31">
        <f t="shared" ref="U1747" si="17232">AVERAGE(K1747,O1746)</f>
        <v>0.23199999999999998</v>
      </c>
      <c r="V1747" s="17">
        <f>Q1747*Q1746/'Advanced - Road'!$S$33</f>
        <v>99.870834205981055</v>
      </c>
      <c r="W1747" s="17">
        <f t="shared" ref="W1747" si="17233">W1746</f>
        <v>99.872916139528627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110</v>
      </c>
      <c r="Z1747" s="19">
        <f t="shared" ref="Z1747" si="17234">-Z1746</f>
        <v>-2</v>
      </c>
      <c r="AA1747" s="19">
        <f t="shared" ref="AA1747" si="17235">AA1746</f>
        <v>218</v>
      </c>
      <c r="AB1747" s="4"/>
      <c r="AC1747" s="4"/>
      <c r="AD1747" s="4">
        <f t="shared" si="16705"/>
        <v>110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0.51</v>
      </c>
      <c r="I1748" s="32">
        <f>VLOOKUP($C1748,'Four Factors - Road'!$B:$O,8,FALSE)</f>
        <v>0.25</v>
      </c>
      <c r="J1748" s="32">
        <f>VLOOKUP($C1748,'Four Factors - Road'!$B:$O,9,FALSE)/100</f>
        <v>0.13400000000000001</v>
      </c>
      <c r="K1748" s="32">
        <f>VLOOKUP($C1748,'Four Factors - Road'!$B:$O,10,FALSE)/100</f>
        <v>0.22399999999999998</v>
      </c>
      <c r="L1748" s="32">
        <f>VLOOKUP($C1748,'Four Factors - Road'!$B:$O,11,FALSE)/100</f>
        <v>0.52300000000000002</v>
      </c>
      <c r="M1748" s="32">
        <f>VLOOKUP($C1748,'Four Factors - Road'!$B:$O,12,FALSE)</f>
        <v>0.27800000000000002</v>
      </c>
      <c r="N1748" s="32">
        <f>VLOOKUP($C1748,'Four Factors - Road'!$B:$O,13,FALSE)/100</f>
        <v>0.14599999999999999</v>
      </c>
      <c r="O1748" s="32">
        <f>VLOOKUP($C1748,'Four Factors - Road'!$B:$O,14,FALSE)/100</f>
        <v>0.23499999999999999</v>
      </c>
      <c r="P1748" s="21">
        <f>VLOOKUP($C1748,'Advanced - Road'!B:T,18,FALSE)</f>
        <v>100.07</v>
      </c>
      <c r="Q1748" s="21">
        <f>(P1748+'Advanced - Road'!$S$33)/2</f>
        <v>99.424904671115343</v>
      </c>
      <c r="R1748" s="32">
        <f t="shared" ref="R1748" si="17237">AVERAGE(H1748,L1749)</f>
        <v>0.50700000000000001</v>
      </c>
      <c r="S1748" s="32">
        <f t="shared" ref="S1748" si="17238">AVERAGE(I1748,M1749)</f>
        <v>0.224</v>
      </c>
      <c r="T1748" s="32">
        <f t="shared" ref="T1748" si="17239">AVERAGE(J1748,N1749)</f>
        <v>0.13250000000000001</v>
      </c>
      <c r="U1748" s="32">
        <f t="shared" ref="U1748" si="17240">AVERAGE(K1748,O1749)</f>
        <v>0.21099999999999999</v>
      </c>
      <c r="V1748" s="21">
        <f>Q1748*Q1749/'Advanced - Home'!$S$33</f>
        <v>99.18046297607836</v>
      </c>
      <c r="W1748" s="21">
        <f t="shared" ref="W1748" si="17241">AVERAGE(V1748:V1749)</f>
        <v>99.178395520387568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4</v>
      </c>
      <c r="AA1748" s="23">
        <f t="shared" ref="AA1748" si="17243">Y1748+Y1749</f>
        <v>214</v>
      </c>
      <c r="AB1748" s="22">
        <f t="shared" ref="AB1748" si="17244">D1748-Z1748</f>
        <v>-4</v>
      </c>
      <c r="AC1748" s="22">
        <f t="shared" ref="AC1748" si="17245">AA1748-E1748</f>
        <v>214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0.504</v>
      </c>
      <c r="I1749" s="32">
        <f>VLOOKUP($C1749,'Four Factors - Home'!$B:$O,8,FALSE)</f>
        <v>0.29599999999999999</v>
      </c>
      <c r="J1749" s="32">
        <f>VLOOKUP($C1749,'Four Factors - Home'!$B:$O,9,FALSE)/100</f>
        <v>0.114</v>
      </c>
      <c r="K1749" s="32">
        <f>VLOOKUP($C1749,'Four Factors - Home'!$B:$O,10,FALSE)/100</f>
        <v>0.20499999999999999</v>
      </c>
      <c r="L1749" s="32">
        <f>VLOOKUP($C1749,'Four Factors - Home'!$B:$O,11,FALSE)/100</f>
        <v>0.504</v>
      </c>
      <c r="M1749" s="32">
        <f>VLOOKUP($C1749,'Four Factors - Home'!$B:$O,12,FALSE)</f>
        <v>0.19800000000000001</v>
      </c>
      <c r="N1749" s="32">
        <f>VLOOKUP($C1749,'Four Factors - Home'!$B:$O,13,FALSE)/100</f>
        <v>0.13100000000000001</v>
      </c>
      <c r="O1749" s="32">
        <f>VLOOKUP($C1749,'Four Factors - Home'!$B:$O,14,FALSE)/100</f>
        <v>0.19800000000000001</v>
      </c>
      <c r="P1749" s="21">
        <f>VLOOKUP($C1749,'Advanced - Home'!B:T,18,FALSE)</f>
        <v>98.29</v>
      </c>
      <c r="Q1749" s="21">
        <f>(P1749+'Advanced - Home'!$S$33)/2</f>
        <v>98.532845567206863</v>
      </c>
      <c r="R1749" s="32">
        <f t="shared" ref="R1749" si="17249">AVERAGE(H1749,L1748)</f>
        <v>0.51350000000000007</v>
      </c>
      <c r="S1749" s="32">
        <f t="shared" ref="S1749" si="17250">AVERAGE(I1749,M1748)</f>
        <v>0.28700000000000003</v>
      </c>
      <c r="T1749" s="32">
        <f t="shared" ref="T1749" si="17251">AVERAGE(J1749,N1748)</f>
        <v>0.13</v>
      </c>
      <c r="U1749" s="32">
        <f t="shared" ref="U1749" si="17252">AVERAGE(K1749,O1748)</f>
        <v>0.21999999999999997</v>
      </c>
      <c r="V1749" s="21">
        <f>Q1749*Q1748/'Advanced - Road'!$S$33</f>
        <v>99.176328064696776</v>
      </c>
      <c r="W1749" s="21">
        <f t="shared" ref="W1749" si="17253">W1748</f>
        <v>99.178395520387568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109</v>
      </c>
      <c r="Z1749" s="23">
        <f t="shared" ref="Z1749" si="17254">-Z1748</f>
        <v>-4</v>
      </c>
      <c r="AA1749" s="23">
        <f t="shared" ref="AA1749" si="17255">AA1748</f>
        <v>214</v>
      </c>
      <c r="AB1749" s="22"/>
      <c r="AC1749" s="22"/>
      <c r="AD1749" s="22">
        <f t="shared" si="16705"/>
        <v>109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0.51</v>
      </c>
      <c r="I1750" s="31">
        <f>VLOOKUP($C1750,'Four Factors - Road'!$B:$O,8,FALSE)</f>
        <v>0.25</v>
      </c>
      <c r="J1750" s="31">
        <f>VLOOKUP($C1750,'Four Factors - Road'!$B:$O,9,FALSE)/100</f>
        <v>0.13400000000000001</v>
      </c>
      <c r="K1750" s="31">
        <f>VLOOKUP($C1750,'Four Factors - Road'!$B:$O,10,FALSE)/100</f>
        <v>0.22399999999999998</v>
      </c>
      <c r="L1750" s="31">
        <f>VLOOKUP($C1750,'Four Factors - Road'!$B:$O,11,FALSE)/100</f>
        <v>0.52300000000000002</v>
      </c>
      <c r="M1750" s="31">
        <f>VLOOKUP($C1750,'Four Factors - Road'!$B:$O,12,FALSE)</f>
        <v>0.27800000000000002</v>
      </c>
      <c r="N1750" s="31">
        <f>VLOOKUP($C1750,'Four Factors - Road'!$B:$O,13,FALSE)/100</f>
        <v>0.14599999999999999</v>
      </c>
      <c r="O1750" s="31">
        <f>VLOOKUP($C1750,'Four Factors - Road'!$B:$O,14,FALSE)/100</f>
        <v>0.23499999999999999</v>
      </c>
      <c r="P1750" s="17">
        <f>VLOOKUP($C1750,'Advanced - Road'!B:T,18,FALSE)</f>
        <v>100.07</v>
      </c>
      <c r="Q1750" s="17">
        <f>(P1750+'Advanced - Road'!$S$33)/2</f>
        <v>99.424904671115343</v>
      </c>
      <c r="R1750" s="31">
        <f t="shared" ref="R1750" si="17257">AVERAGE(H1750,L1751)</f>
        <v>0.51200000000000001</v>
      </c>
      <c r="S1750" s="31">
        <f t="shared" ref="S1750" si="17258">AVERAGE(I1750,M1751)</f>
        <v>0.23849999999999999</v>
      </c>
      <c r="T1750" s="31">
        <f t="shared" ref="T1750" si="17259">AVERAGE(J1750,N1751)</f>
        <v>0.13600000000000001</v>
      </c>
      <c r="U1750" s="31">
        <f t="shared" ref="U1750" si="17260">AVERAGE(K1750,O1751)</f>
        <v>0.2175</v>
      </c>
      <c r="V1750" s="17">
        <f>Q1750*Q1751/'Advanced - Home'!$S$33</f>
        <v>98.767768208297042</v>
      </c>
      <c r="W1750" s="17">
        <f t="shared" ref="W1750" si="17261">AVERAGE(V1750:V1751)</f>
        <v>98.765709355390712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106</v>
      </c>
      <c r="Z1750" s="19">
        <f t="shared" ref="Z1750" si="17262">Y1751-Y1750</f>
        <v>1</v>
      </c>
      <c r="AA1750" s="19">
        <f t="shared" ref="AA1750" si="17263">Y1750+Y1751</f>
        <v>213</v>
      </c>
      <c r="AB1750" s="4">
        <f t="shared" ref="AB1750" si="17264">D1750-Z1750</f>
        <v>-1</v>
      </c>
      <c r="AC1750" s="4">
        <f t="shared" ref="AC1750" si="17265">AA1750-E1750</f>
        <v>213</v>
      </c>
      <c r="AD1750" s="4">
        <f t="shared" si="16705"/>
        <v>106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</v>
      </c>
      <c r="I1751" s="31">
        <f>VLOOKUP($C1751,'Four Factors - Home'!$B:$O,8,FALSE)</f>
        <v>0.27500000000000002</v>
      </c>
      <c r="J1751" s="31">
        <f>VLOOKUP($C1751,'Four Factors - Home'!$B:$O,9,FALSE)/100</f>
        <v>0.13100000000000001</v>
      </c>
      <c r="K1751" s="31">
        <f>VLOOKUP($C1751,'Four Factors - Home'!$B:$O,10,FALSE)/100</f>
        <v>0.28999999999999998</v>
      </c>
      <c r="L1751" s="31">
        <f>VLOOKUP($C1751,'Four Factors - Home'!$B:$O,11,FALSE)/100</f>
        <v>0.51400000000000001</v>
      </c>
      <c r="M1751" s="31">
        <f>VLOOKUP($C1751,'Four Factors - Home'!$B:$O,12,FALSE)</f>
        <v>0.22700000000000001</v>
      </c>
      <c r="N1751" s="31">
        <f>VLOOKUP($C1751,'Four Factors - Home'!$B:$O,13,FALSE)/100</f>
        <v>0.13800000000000001</v>
      </c>
      <c r="O1751" s="31">
        <f>VLOOKUP($C1751,'Four Factors - Home'!$B:$O,14,FALSE)/100</f>
        <v>0.21100000000000002</v>
      </c>
      <c r="P1751" s="17">
        <f>VLOOKUP($C1751,'Advanced - Home'!B:T,18,FALSE)</f>
        <v>97.47</v>
      </c>
      <c r="Q1751" s="17">
        <f>(P1751+'Advanced - Home'!$S$33)/2</f>
        <v>98.122845567206866</v>
      </c>
      <c r="R1751" s="31">
        <f t="shared" ref="R1751" si="17269">AVERAGE(H1751,L1750)</f>
        <v>0.4965</v>
      </c>
      <c r="S1751" s="31">
        <f t="shared" ref="S1751" si="17270">AVERAGE(I1751,M1750)</f>
        <v>0.27650000000000002</v>
      </c>
      <c r="T1751" s="31">
        <f t="shared" ref="T1751" si="17271">AVERAGE(J1751,N1750)</f>
        <v>0.13850000000000001</v>
      </c>
      <c r="U1751" s="31">
        <f t="shared" ref="U1751" si="17272">AVERAGE(K1751,O1750)</f>
        <v>0.26249999999999996</v>
      </c>
      <c r="V1751" s="17">
        <f>Q1751*Q1750/'Advanced - Road'!$S$33</f>
        <v>98.763650502484381</v>
      </c>
      <c r="W1751" s="17">
        <f t="shared" ref="W1751" si="17273">W1750</f>
        <v>98.765709355390712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-1</v>
      </c>
      <c r="AA1751" s="19">
        <f t="shared" ref="AA1751" si="17275">AA1750</f>
        <v>213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0.51</v>
      </c>
      <c r="I1752" s="32">
        <f>VLOOKUP($C1752,'Four Factors - Road'!$B:$O,8,FALSE)</f>
        <v>0.25</v>
      </c>
      <c r="J1752" s="32">
        <f>VLOOKUP($C1752,'Four Factors - Road'!$B:$O,9,FALSE)/100</f>
        <v>0.13400000000000001</v>
      </c>
      <c r="K1752" s="32">
        <f>VLOOKUP($C1752,'Four Factors - Road'!$B:$O,10,FALSE)/100</f>
        <v>0.22399999999999998</v>
      </c>
      <c r="L1752" s="32">
        <f>VLOOKUP($C1752,'Four Factors - Road'!$B:$O,11,FALSE)/100</f>
        <v>0.52300000000000002</v>
      </c>
      <c r="M1752" s="32">
        <f>VLOOKUP($C1752,'Four Factors - Road'!$B:$O,12,FALSE)</f>
        <v>0.27800000000000002</v>
      </c>
      <c r="N1752" s="32">
        <f>VLOOKUP($C1752,'Four Factors - Road'!$B:$O,13,FALSE)/100</f>
        <v>0.14599999999999999</v>
      </c>
      <c r="O1752" s="32">
        <f>VLOOKUP($C1752,'Four Factors - Road'!$B:$O,14,FALSE)/100</f>
        <v>0.23499999999999999</v>
      </c>
      <c r="P1752" s="21">
        <f>VLOOKUP($C1752,'Advanced - Road'!B:T,18,FALSE)</f>
        <v>100.07</v>
      </c>
      <c r="Q1752" s="21">
        <f>(P1752+'Advanced - Road'!$S$33)/2</f>
        <v>99.424904671115343</v>
      </c>
      <c r="R1752" s="32">
        <f t="shared" ref="R1752" si="17277">AVERAGE(H1752,L1753)</f>
        <v>0.503</v>
      </c>
      <c r="S1752" s="32">
        <f t="shared" ref="S1752" si="17278">AVERAGE(I1752,M1753)</f>
        <v>0.22999999999999998</v>
      </c>
      <c r="T1752" s="32">
        <f t="shared" ref="T1752" si="17279">AVERAGE(J1752,N1753)</f>
        <v>0.13</v>
      </c>
      <c r="U1752" s="32">
        <f t="shared" ref="U1752" si="17280">AVERAGE(K1752,O1753)</f>
        <v>0.22999999999999998</v>
      </c>
      <c r="V1752" s="21">
        <f>Q1752*Q1753/'Advanced - Home'!$S$33</f>
        <v>99.286153099534559</v>
      </c>
      <c r="W1752" s="21">
        <f t="shared" ref="W1752" si="17281">AVERAGE(V1752:V1753)</f>
        <v>99.284083440691646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7</v>
      </c>
      <c r="AA1752" s="23">
        <f t="shared" ref="AA1752" si="17283">Y1752+Y1753</f>
        <v>219</v>
      </c>
      <c r="AB1752" s="22">
        <f t="shared" ref="AB1752" si="17284">D1752-Z1752</f>
        <v>-7</v>
      </c>
      <c r="AC1752" s="22">
        <f t="shared" ref="AC1752" si="17285">AA1752-E1752</f>
        <v>219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0.55700000000000005</v>
      </c>
      <c r="I1753" s="32">
        <f>VLOOKUP($C1753,'Four Factors - Home'!$B:$O,8,FALSE)</f>
        <v>0.28000000000000003</v>
      </c>
      <c r="J1753" s="32">
        <f>VLOOKUP($C1753,'Four Factors - Home'!$B:$O,9,FALSE)/100</f>
        <v>0.13</v>
      </c>
      <c r="K1753" s="32">
        <f>VLOOKUP($C1753,'Four Factors - Home'!$B:$O,10,FALSE)/100</f>
        <v>0.23399999999999999</v>
      </c>
      <c r="L1753" s="32">
        <f>VLOOKUP($C1753,'Four Factors - Home'!$B:$O,11,FALSE)/100</f>
        <v>0.496</v>
      </c>
      <c r="M1753" s="32">
        <f>VLOOKUP($C1753,'Four Factors - Home'!$B:$O,12,FALSE)</f>
        <v>0.21</v>
      </c>
      <c r="N1753" s="32">
        <f>VLOOKUP($C1753,'Four Factors - Home'!$B:$O,13,FALSE)/100</f>
        <v>0.126</v>
      </c>
      <c r="O1753" s="32">
        <f>VLOOKUP($C1753,'Four Factors - Home'!$B:$O,14,FALSE)/100</f>
        <v>0.23600000000000002</v>
      </c>
      <c r="P1753" s="21">
        <f>VLOOKUP($C1753,'Advanced - Home'!B:T,18,FALSE)</f>
        <v>98.5</v>
      </c>
      <c r="Q1753" s="21">
        <f>(P1753+'Advanced - Home'!$S$33)/2</f>
        <v>98.637845567206853</v>
      </c>
      <c r="R1753" s="32">
        <f t="shared" ref="R1753" si="17289">AVERAGE(H1753,L1752)</f>
        <v>0.54</v>
      </c>
      <c r="S1753" s="32">
        <f t="shared" ref="S1753" si="17290">AVERAGE(I1753,M1752)</f>
        <v>0.27900000000000003</v>
      </c>
      <c r="T1753" s="32">
        <f t="shared" ref="T1753" si="17291">AVERAGE(J1753,N1752)</f>
        <v>0.13800000000000001</v>
      </c>
      <c r="U1753" s="32">
        <f t="shared" ref="U1753" si="17292">AVERAGE(K1753,O1752)</f>
        <v>0.23449999999999999</v>
      </c>
      <c r="V1753" s="21">
        <f>Q1753*Q1752/'Advanced - Road'!$S$33</f>
        <v>99.282013781848732</v>
      </c>
      <c r="W1753" s="21">
        <f t="shared" ref="W1753" si="17293">W1752</f>
        <v>99.284083440691646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113</v>
      </c>
      <c r="Z1753" s="23">
        <f t="shared" ref="Z1753" si="17294">-Z1752</f>
        <v>-7</v>
      </c>
      <c r="AA1753" s="23">
        <f t="shared" ref="AA1753" si="17295">AA1752</f>
        <v>219</v>
      </c>
      <c r="AB1753" s="22"/>
      <c r="AC1753" s="22"/>
      <c r="AD1753" s="22">
        <f t="shared" si="16705"/>
        <v>113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0.51</v>
      </c>
      <c r="I1754" s="31">
        <f>VLOOKUP($C1754,'Four Factors - Road'!$B:$O,8,FALSE)</f>
        <v>0.25</v>
      </c>
      <c r="J1754" s="31">
        <f>VLOOKUP($C1754,'Four Factors - Road'!$B:$O,9,FALSE)/100</f>
        <v>0.13400000000000001</v>
      </c>
      <c r="K1754" s="31">
        <f>VLOOKUP($C1754,'Four Factors - Road'!$B:$O,10,FALSE)/100</f>
        <v>0.22399999999999998</v>
      </c>
      <c r="L1754" s="31">
        <f>VLOOKUP($C1754,'Four Factors - Road'!$B:$O,11,FALSE)/100</f>
        <v>0.52300000000000002</v>
      </c>
      <c r="M1754" s="31">
        <f>VLOOKUP($C1754,'Four Factors - Road'!$B:$O,12,FALSE)</f>
        <v>0.27800000000000002</v>
      </c>
      <c r="N1754" s="31">
        <f>VLOOKUP($C1754,'Four Factors - Road'!$B:$O,13,FALSE)/100</f>
        <v>0.14599999999999999</v>
      </c>
      <c r="O1754" s="31">
        <f>VLOOKUP($C1754,'Four Factors - Road'!$B:$O,14,FALSE)/100</f>
        <v>0.23499999999999999</v>
      </c>
      <c r="P1754" s="17">
        <f>VLOOKUP($C1754,'Advanced - Road'!B:T,18,FALSE)</f>
        <v>100.07</v>
      </c>
      <c r="Q1754" s="17">
        <f>(P1754+'Advanced - Road'!$S$33)/2</f>
        <v>99.424904671115343</v>
      </c>
      <c r="R1754" s="31">
        <f t="shared" ref="R1754" si="17297">AVERAGE(H1754,L1755)</f>
        <v>0.50649999999999995</v>
      </c>
      <c r="S1754" s="31">
        <f t="shared" ref="S1754" si="17298">AVERAGE(I1754,M1755)</f>
        <v>0.26250000000000001</v>
      </c>
      <c r="T1754" s="31">
        <f t="shared" ref="T1754" si="17299">AVERAGE(J1754,N1755)</f>
        <v>0.14550000000000002</v>
      </c>
      <c r="U1754" s="31">
        <f t="shared" ref="U1754" si="17300">AVERAGE(K1754,O1755)</f>
        <v>0.22249999999999998</v>
      </c>
      <c r="V1754" s="17">
        <f>Q1754*Q1755/'Advanced - Home'!$S$33</f>
        <v>97.021364739758951</v>
      </c>
      <c r="W1754" s="17">
        <f t="shared" ref="W1754" si="17301">AVERAGE(V1754:V1755)</f>
        <v>97.019342291318594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103</v>
      </c>
      <c r="Z1754" s="19">
        <f t="shared" ref="Z1754" si="17302">Y1755-Y1754</f>
        <v>3</v>
      </c>
      <c r="AA1754" s="19">
        <f t="shared" ref="AA1754" si="17303">Y1754+Y1755</f>
        <v>209</v>
      </c>
      <c r="AB1754" s="4">
        <f t="shared" ref="AB1754" si="17304">D1754-Z1754</f>
        <v>-3</v>
      </c>
      <c r="AC1754" s="4">
        <f t="shared" ref="AC1754" si="17305">AA1754-E1754</f>
        <v>209</v>
      </c>
      <c r="AD1754" s="4">
        <f t="shared" si="16705"/>
        <v>103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0.51500000000000001</v>
      </c>
      <c r="I1755" s="31">
        <f>VLOOKUP($C1755,'Four Factors - Home'!$B:$O,8,FALSE)</f>
        <v>0.255</v>
      </c>
      <c r="J1755" s="31">
        <f>VLOOKUP($C1755,'Four Factors - Home'!$B:$O,9,FALSE)/100</f>
        <v>0.129</v>
      </c>
      <c r="K1755" s="31">
        <f>VLOOKUP($C1755,'Four Factors - Home'!$B:$O,10,FALSE)/100</f>
        <v>0.188</v>
      </c>
      <c r="L1755" s="31">
        <f>VLOOKUP($C1755,'Four Factors - Home'!$B:$O,11,FALSE)/100</f>
        <v>0.503</v>
      </c>
      <c r="M1755" s="31">
        <f>VLOOKUP($C1755,'Four Factors - Home'!$B:$O,12,FALSE)</f>
        <v>0.27500000000000002</v>
      </c>
      <c r="N1755" s="31">
        <f>VLOOKUP($C1755,'Four Factors - Home'!$B:$O,13,FALSE)/100</f>
        <v>0.157</v>
      </c>
      <c r="O1755" s="31">
        <f>VLOOKUP($C1755,'Four Factors - Home'!$B:$O,14,FALSE)/100</f>
        <v>0.221</v>
      </c>
      <c r="P1755" s="17">
        <f>VLOOKUP($C1755,'Advanced - Home'!B:T,18,FALSE)</f>
        <v>94</v>
      </c>
      <c r="Q1755" s="17">
        <f>(P1755+'Advanced - Home'!$S$33)/2</f>
        <v>96.387845567206853</v>
      </c>
      <c r="R1755" s="31">
        <f t="shared" ref="R1755" si="17309">AVERAGE(H1755,L1754)</f>
        <v>0.51900000000000002</v>
      </c>
      <c r="S1755" s="31">
        <f t="shared" ref="S1755" si="17310">AVERAGE(I1755,M1754)</f>
        <v>0.26650000000000001</v>
      </c>
      <c r="T1755" s="31">
        <f t="shared" ref="T1755" si="17311">AVERAGE(J1755,N1754)</f>
        <v>0.13750000000000001</v>
      </c>
      <c r="U1755" s="31">
        <f t="shared" ref="U1755" si="17312">AVERAGE(K1755,O1754)</f>
        <v>0.21149999999999999</v>
      </c>
      <c r="V1755" s="17">
        <f>Q1755*Q1754/'Advanced - Road'!$S$33</f>
        <v>97.017319842878237</v>
      </c>
      <c r="W1755" s="17">
        <f t="shared" ref="W1755" si="17313">W1754</f>
        <v>97.019342291318594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106</v>
      </c>
      <c r="Z1755" s="19">
        <f t="shared" ref="Z1755" si="17314">-Z1754</f>
        <v>-3</v>
      </c>
      <c r="AA1755" s="19">
        <f t="shared" ref="AA1755" si="17315">AA1754</f>
        <v>209</v>
      </c>
      <c r="AB1755" s="4"/>
      <c r="AC1755" s="4"/>
      <c r="AD1755" s="4">
        <f t="shared" si="16705"/>
        <v>106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0.51</v>
      </c>
      <c r="I1756" s="32">
        <f>VLOOKUP($C1756,'Four Factors - Road'!$B:$O,8,FALSE)</f>
        <v>0.25</v>
      </c>
      <c r="J1756" s="32">
        <f>VLOOKUP($C1756,'Four Factors - Road'!$B:$O,9,FALSE)/100</f>
        <v>0.13400000000000001</v>
      </c>
      <c r="K1756" s="32">
        <f>VLOOKUP($C1756,'Four Factors - Road'!$B:$O,10,FALSE)/100</f>
        <v>0.22399999999999998</v>
      </c>
      <c r="L1756" s="32">
        <f>VLOOKUP($C1756,'Four Factors - Road'!$B:$O,11,FALSE)/100</f>
        <v>0.52300000000000002</v>
      </c>
      <c r="M1756" s="32">
        <f>VLOOKUP($C1756,'Four Factors - Road'!$B:$O,12,FALSE)</f>
        <v>0.27800000000000002</v>
      </c>
      <c r="N1756" s="32">
        <f>VLOOKUP($C1756,'Four Factors - Road'!$B:$O,13,FALSE)/100</f>
        <v>0.14599999999999999</v>
      </c>
      <c r="O1756" s="32">
        <f>VLOOKUP($C1756,'Four Factors - Road'!$B:$O,14,FALSE)/100</f>
        <v>0.23499999999999999</v>
      </c>
      <c r="P1756" s="21">
        <f>VLOOKUP($C1756,'Advanced - Road'!B:T,18,FALSE)</f>
        <v>100.07</v>
      </c>
      <c r="Q1756" s="21">
        <f>(P1756+'Advanced - Road'!$S$33)/2</f>
        <v>99.424904671115343</v>
      </c>
      <c r="R1756" s="32">
        <f t="shared" ref="R1756" si="17317">AVERAGE(H1756,L1757)</f>
        <v>0.52100000000000002</v>
      </c>
      <c r="S1756" s="32">
        <f t="shared" ref="S1756" si="17318">AVERAGE(I1756,M1757)</f>
        <v>0.2525</v>
      </c>
      <c r="T1756" s="32">
        <f t="shared" ref="T1756" si="17319">AVERAGE(J1756,N1757)</f>
        <v>0.126</v>
      </c>
      <c r="U1756" s="32">
        <f t="shared" ref="U1756" si="17320">AVERAGE(K1756,O1757)</f>
        <v>0.2175</v>
      </c>
      <c r="V1756" s="21">
        <f>Q1756*Q1757/'Advanced - Home'!$S$33</f>
        <v>100.09141118301034</v>
      </c>
      <c r="W1756" s="21">
        <f t="shared" ref="W1756" si="17321">AVERAGE(V1756:V1757)</f>
        <v>100.08932473824652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2</v>
      </c>
      <c r="AA1756" s="23">
        <f t="shared" ref="AA1756" si="17323">Y1756+Y1757</f>
        <v>222</v>
      </c>
      <c r="AB1756" s="22">
        <f t="shared" ref="AB1756" si="17324">D1756-Z1756</f>
        <v>-2</v>
      </c>
      <c r="AC1756" s="22">
        <f t="shared" ref="AC1756" si="17325">AA1756-E1756</f>
        <v>222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0.54500000000000004</v>
      </c>
      <c r="I1757" s="32">
        <f>VLOOKUP($C1757,'Four Factors - Home'!$B:$O,8,FALSE)</f>
        <v>0.28699999999999998</v>
      </c>
      <c r="J1757" s="32">
        <f>VLOOKUP($C1757,'Four Factors - Home'!$B:$O,9,FALSE)/100</f>
        <v>0.14599999999999999</v>
      </c>
      <c r="K1757" s="32">
        <f>VLOOKUP($C1757,'Four Factors - Home'!$B:$O,10,FALSE)/100</f>
        <v>0.27399999999999997</v>
      </c>
      <c r="L1757" s="32">
        <f>VLOOKUP($C1757,'Four Factors - Home'!$B:$O,11,FALSE)/100</f>
        <v>0.53200000000000003</v>
      </c>
      <c r="M1757" s="32">
        <f>VLOOKUP($C1757,'Four Factors - Home'!$B:$O,12,FALSE)</f>
        <v>0.255</v>
      </c>
      <c r="N1757" s="32">
        <f>VLOOKUP($C1757,'Four Factors - Home'!$B:$O,13,FALSE)/100</f>
        <v>0.11800000000000001</v>
      </c>
      <c r="O1757" s="32">
        <f>VLOOKUP($C1757,'Four Factors - Home'!$B:$O,14,FALSE)/100</f>
        <v>0.21100000000000002</v>
      </c>
      <c r="P1757" s="21">
        <f>VLOOKUP($C1757,'Advanced - Home'!B:T,18,FALSE)</f>
        <v>100.1</v>
      </c>
      <c r="Q1757" s="21">
        <f>(P1757+'Advanced - Home'!$S$33)/2</f>
        <v>99.437845567206864</v>
      </c>
      <c r="R1757" s="32">
        <f t="shared" ref="R1757" si="17329">AVERAGE(H1757,L1756)</f>
        <v>0.53400000000000003</v>
      </c>
      <c r="S1757" s="32">
        <f t="shared" ref="S1757" si="17330">AVERAGE(I1757,M1756)</f>
        <v>0.28249999999999997</v>
      </c>
      <c r="T1757" s="32">
        <f t="shared" ref="T1757" si="17331">AVERAGE(J1757,N1756)</f>
        <v>0.14599999999999999</v>
      </c>
      <c r="U1757" s="32">
        <f t="shared" ref="U1757" si="17332">AVERAGE(K1757,O1756)</f>
        <v>0.25449999999999995</v>
      </c>
      <c r="V1757" s="21">
        <f>Q1757*Q1756/'Advanced - Road'!$S$33</f>
        <v>100.08723829348268</v>
      </c>
      <c r="W1757" s="21">
        <f t="shared" ref="W1757" si="17333">W1756</f>
        <v>100.08932473824652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112</v>
      </c>
      <c r="Z1757" s="23">
        <f t="shared" ref="Z1757" si="17334">-Z1756</f>
        <v>-2</v>
      </c>
      <c r="AA1757" s="23">
        <f t="shared" ref="AA1757" si="17335">AA1756</f>
        <v>222</v>
      </c>
      <c r="AB1757" s="22"/>
      <c r="AC1757" s="22"/>
      <c r="AD1757" s="22">
        <f t="shared" si="16705"/>
        <v>112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0.51</v>
      </c>
      <c r="I1758" s="31">
        <f>VLOOKUP($C1758,'Four Factors - Road'!$B:$O,8,FALSE)</f>
        <v>0.25</v>
      </c>
      <c r="J1758" s="31">
        <f>VLOOKUP($C1758,'Four Factors - Road'!$B:$O,9,FALSE)/100</f>
        <v>0.13400000000000001</v>
      </c>
      <c r="K1758" s="31">
        <f>VLOOKUP($C1758,'Four Factors - Road'!$B:$O,10,FALSE)/100</f>
        <v>0.22399999999999998</v>
      </c>
      <c r="L1758" s="31">
        <f>VLOOKUP($C1758,'Four Factors - Road'!$B:$O,11,FALSE)/100</f>
        <v>0.52300000000000002</v>
      </c>
      <c r="M1758" s="31">
        <f>VLOOKUP($C1758,'Four Factors - Road'!$B:$O,12,FALSE)</f>
        <v>0.27800000000000002</v>
      </c>
      <c r="N1758" s="31">
        <f>VLOOKUP($C1758,'Four Factors - Road'!$B:$O,13,FALSE)/100</f>
        <v>0.14599999999999999</v>
      </c>
      <c r="O1758" s="31">
        <f>VLOOKUP($C1758,'Four Factors - Road'!$B:$O,14,FALSE)/100</f>
        <v>0.23499999999999999</v>
      </c>
      <c r="P1758" s="17">
        <f>VLOOKUP($C1758,'Advanced - Road'!B:T,18,FALSE)</f>
        <v>100.07</v>
      </c>
      <c r="Q1758" s="17">
        <f>(P1758+'Advanced - Road'!$S$33)/2</f>
        <v>99.424904671115343</v>
      </c>
      <c r="R1758" s="31">
        <f t="shared" ref="R1758" si="17337">AVERAGE(H1758,L1759)</f>
        <v>0.4995</v>
      </c>
      <c r="S1758" s="31">
        <f t="shared" ref="S1758" si="17338">AVERAGE(I1758,M1759)</f>
        <v>0.25800000000000001</v>
      </c>
      <c r="T1758" s="31">
        <f t="shared" ref="T1758" si="17339">AVERAGE(J1758,N1759)</f>
        <v>0.13500000000000001</v>
      </c>
      <c r="U1758" s="31">
        <f t="shared" ref="U1758" si="17340">AVERAGE(K1758,O1759)</f>
        <v>0.20599999999999999</v>
      </c>
      <c r="V1758" s="17">
        <f>Q1758*Q1759/'Advanced - Home'!$S$33</f>
        <v>99.029477085426649</v>
      </c>
      <c r="W1758" s="17">
        <f t="shared" ref="W1758" si="17341">AVERAGE(V1758:V1759)</f>
        <v>99.027412777096032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105</v>
      </c>
      <c r="Z1758" s="19">
        <f t="shared" ref="Z1758" si="17343">Y1759-Y1758</f>
        <v>3</v>
      </c>
      <c r="AA1758" s="19">
        <f t="shared" ref="AA1758" si="17344">Y1758+Y1759</f>
        <v>213</v>
      </c>
      <c r="AB1758" s="4">
        <f t="shared" ref="AB1758" si="17345">D1758-Z1758</f>
        <v>-3</v>
      </c>
      <c r="AC1758" s="4">
        <f t="shared" ref="AC1758" si="17346">AA1758-E1758</f>
        <v>213</v>
      </c>
      <c r="AD1758" s="4">
        <f t="shared" ref="AD1758:AD1801" si="17347">Y1758-X1758</f>
        <v>105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</v>
      </c>
      <c r="I1759" s="31">
        <f>VLOOKUP($C1759,'Four Factors - Home'!$B:$O,8,FALSE)</f>
        <v>0.22600000000000001</v>
      </c>
      <c r="J1759" s="31">
        <f>VLOOKUP($C1759,'Four Factors - Home'!$B:$O,9,FALSE)/100</f>
        <v>0.12</v>
      </c>
      <c r="K1759" s="31">
        <f>VLOOKUP($C1759,'Four Factors - Home'!$B:$O,10,FALSE)/100</f>
        <v>0.24100000000000002</v>
      </c>
      <c r="L1759" s="31">
        <f>VLOOKUP($C1759,'Four Factors - Home'!$B:$O,11,FALSE)/100</f>
        <v>0.48899999999999999</v>
      </c>
      <c r="M1759" s="31">
        <f>VLOOKUP($C1759,'Four Factors - Home'!$B:$O,12,FALSE)</f>
        <v>0.26600000000000001</v>
      </c>
      <c r="N1759" s="31">
        <f>VLOOKUP($C1759,'Four Factors - Home'!$B:$O,13,FALSE)/100</f>
        <v>0.13600000000000001</v>
      </c>
      <c r="O1759" s="31">
        <f>VLOOKUP($C1759,'Four Factors - Home'!$B:$O,14,FALSE)/100</f>
        <v>0.188</v>
      </c>
      <c r="P1759" s="17">
        <f>VLOOKUP($C1759,'Advanced - Home'!B:T,18,FALSE)</f>
        <v>97.99</v>
      </c>
      <c r="Q1759" s="17">
        <f>(P1759+'Advanced - Home'!$S$33)/2</f>
        <v>98.382845567206857</v>
      </c>
      <c r="R1759" s="31">
        <f t="shared" ref="R1759" si="17351">AVERAGE(H1759,L1758)</f>
        <v>0.51150000000000007</v>
      </c>
      <c r="S1759" s="31">
        <f t="shared" ref="S1759" si="17352">AVERAGE(I1759,M1758)</f>
        <v>0.252</v>
      </c>
      <c r="T1759" s="31">
        <f t="shared" ref="T1759" si="17353">AVERAGE(J1759,N1758)</f>
        <v>0.13300000000000001</v>
      </c>
      <c r="U1759" s="31">
        <f t="shared" ref="U1759" si="17354">AVERAGE(K1759,O1758)</f>
        <v>0.23799999999999999</v>
      </c>
      <c r="V1759" s="17">
        <f>Q1759*Q1758/'Advanced - Road'!$S$33</f>
        <v>99.025348468765401</v>
      </c>
      <c r="W1759" s="17">
        <f t="shared" ref="W1759" si="17355">W1758</f>
        <v>99.027412777096032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-3</v>
      </c>
      <c r="AA1759" s="19">
        <f t="shared" ref="AA1759" si="17357">AA1758</f>
        <v>213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0.51</v>
      </c>
      <c r="I1760" s="32">
        <f>VLOOKUP($C1760,'Four Factors - Road'!$B:$O,8,FALSE)</f>
        <v>0.25</v>
      </c>
      <c r="J1760" s="32">
        <f>VLOOKUP($C1760,'Four Factors - Road'!$B:$O,9,FALSE)/100</f>
        <v>0.13400000000000001</v>
      </c>
      <c r="K1760" s="32">
        <f>VLOOKUP($C1760,'Four Factors - Road'!$B:$O,10,FALSE)/100</f>
        <v>0.22399999999999998</v>
      </c>
      <c r="L1760" s="32">
        <f>VLOOKUP($C1760,'Four Factors - Road'!$B:$O,11,FALSE)/100</f>
        <v>0.52300000000000002</v>
      </c>
      <c r="M1760" s="32">
        <f>VLOOKUP($C1760,'Four Factors - Road'!$B:$O,12,FALSE)</f>
        <v>0.27800000000000002</v>
      </c>
      <c r="N1760" s="32">
        <f>VLOOKUP($C1760,'Four Factors - Road'!$B:$O,13,FALSE)/100</f>
        <v>0.14599999999999999</v>
      </c>
      <c r="O1760" s="32">
        <f>VLOOKUP($C1760,'Four Factors - Road'!$B:$O,14,FALSE)/100</f>
        <v>0.23499999999999999</v>
      </c>
      <c r="P1760" s="21">
        <f>VLOOKUP($C1760,'Advanced - Road'!B:T,18,FALSE)</f>
        <v>100.07</v>
      </c>
      <c r="Q1760" s="21">
        <f>(P1760+'Advanced - Road'!$S$33)/2</f>
        <v>99.424904671115343</v>
      </c>
      <c r="R1760" s="32">
        <f t="shared" ref="R1760" si="17359">AVERAGE(H1760,L1761)</f>
        <v>0.49249999999999999</v>
      </c>
      <c r="S1760" s="32">
        <f t="shared" ref="S1760" si="17360">AVERAGE(I1760,M1761)</f>
        <v>0.2505</v>
      </c>
      <c r="T1760" s="32">
        <f t="shared" ref="T1760" si="17361">AVERAGE(J1760,N1761)</f>
        <v>0.13950000000000001</v>
      </c>
      <c r="U1760" s="32">
        <f t="shared" ref="U1760" si="17362">AVERAGE(K1760,O1761)</f>
        <v>0.23099999999999998</v>
      </c>
      <c r="V1760" s="21">
        <f>Q1760*Q1761/'Advanced - Home'!$S$33</f>
        <v>101.29929830822397</v>
      </c>
      <c r="W1760" s="21">
        <f t="shared" ref="W1760" si="17363">AVERAGE(V1760:V1761)</f>
        <v>101.29718668457878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0.58599999999999997</v>
      </c>
      <c r="I1761" s="32">
        <f>VLOOKUP($C1761,'Four Factors - Home'!$B:$O,8,FALSE)</f>
        <v>0.255</v>
      </c>
      <c r="J1761" s="32">
        <f>VLOOKUP($C1761,'Four Factors - Home'!$B:$O,9,FALSE)/100</f>
        <v>0.14300000000000002</v>
      </c>
      <c r="K1761" s="32">
        <f>VLOOKUP($C1761,'Four Factors - Home'!$B:$O,10,FALSE)/100</f>
        <v>0.22600000000000001</v>
      </c>
      <c r="L1761" s="32">
        <f>VLOOKUP($C1761,'Four Factors - Home'!$B:$O,11,FALSE)/100</f>
        <v>0.47499999999999998</v>
      </c>
      <c r="M1761" s="32">
        <f>VLOOKUP($C1761,'Four Factors - Home'!$B:$O,12,FALSE)</f>
        <v>0.251</v>
      </c>
      <c r="N1761" s="32">
        <f>VLOOKUP($C1761,'Four Factors - Home'!$B:$O,13,FALSE)/100</f>
        <v>0.14499999999999999</v>
      </c>
      <c r="O1761" s="32">
        <f>VLOOKUP($C1761,'Four Factors - Home'!$B:$O,14,FALSE)/100</f>
        <v>0.23800000000000002</v>
      </c>
      <c r="P1761" s="21">
        <f>VLOOKUP($C1761,'Advanced - Home'!B:T,18,FALSE)</f>
        <v>102.5</v>
      </c>
      <c r="Q1761" s="21">
        <f>(P1761+'Advanced - Home'!$S$33)/2</f>
        <v>100.63784556720685</v>
      </c>
      <c r="R1761" s="32">
        <f t="shared" ref="R1761" si="17371">AVERAGE(H1761,L1760)</f>
        <v>0.55449999999999999</v>
      </c>
      <c r="S1761" s="32">
        <f t="shared" ref="S1761" si="17372">AVERAGE(I1761,M1760)</f>
        <v>0.26650000000000001</v>
      </c>
      <c r="T1761" s="32">
        <f t="shared" ref="T1761" si="17373">AVERAGE(J1761,N1760)</f>
        <v>0.14450000000000002</v>
      </c>
      <c r="U1761" s="32">
        <f t="shared" ref="U1761" si="17374">AVERAGE(K1761,O1760)</f>
        <v>0.23049999999999998</v>
      </c>
      <c r="V1761" s="21">
        <f>Q1761*Q1760/'Advanced - Road'!$S$33</f>
        <v>101.2950750609336</v>
      </c>
      <c r="W1761" s="21">
        <f t="shared" ref="W1761" si="17375">W1760</f>
        <v>101.29718668457878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0.51</v>
      </c>
      <c r="I1762" s="31">
        <f>VLOOKUP($C1762,'Four Factors - Road'!$B:$O,8,FALSE)</f>
        <v>0.25</v>
      </c>
      <c r="J1762" s="31">
        <f>VLOOKUP($C1762,'Four Factors - Road'!$B:$O,9,FALSE)/100</f>
        <v>0.13400000000000001</v>
      </c>
      <c r="K1762" s="31">
        <f>VLOOKUP($C1762,'Four Factors - Road'!$B:$O,10,FALSE)/100</f>
        <v>0.22399999999999998</v>
      </c>
      <c r="L1762" s="31">
        <f>VLOOKUP($C1762,'Four Factors - Road'!$B:$O,11,FALSE)/100</f>
        <v>0.52300000000000002</v>
      </c>
      <c r="M1762" s="31">
        <f>VLOOKUP($C1762,'Four Factors - Road'!$B:$O,12,FALSE)</f>
        <v>0.27800000000000002</v>
      </c>
      <c r="N1762" s="31">
        <f>VLOOKUP($C1762,'Four Factors - Road'!$B:$O,13,FALSE)/100</f>
        <v>0.14599999999999999</v>
      </c>
      <c r="O1762" s="31">
        <f>VLOOKUP($C1762,'Four Factors - Road'!$B:$O,14,FALSE)/100</f>
        <v>0.23499999999999999</v>
      </c>
      <c r="P1762" s="17">
        <f>VLOOKUP($C1762,'Advanced - Road'!B:T,18,FALSE)</f>
        <v>100.07</v>
      </c>
      <c r="Q1762" s="17">
        <f>(P1762+'Advanced - Road'!$S$33)/2</f>
        <v>99.424904671115343</v>
      </c>
      <c r="R1762" s="31">
        <f t="shared" ref="R1762" si="17379">AVERAGE(H1762,L1763)</f>
        <v>0.51249999999999996</v>
      </c>
      <c r="S1762" s="31">
        <f t="shared" ref="S1762" si="17380">AVERAGE(I1762,M1763)</f>
        <v>0.24349999999999999</v>
      </c>
      <c r="T1762" s="31">
        <f t="shared" ref="T1762" si="17381">AVERAGE(J1762,N1763)</f>
        <v>0.14350000000000002</v>
      </c>
      <c r="U1762" s="31">
        <f t="shared" ref="U1762" si="17382">AVERAGE(K1762,O1763)</f>
        <v>0.23299999999999998</v>
      </c>
      <c r="V1762" s="17">
        <f>Q1762*Q1763/'Advanced - Home'!$S$33</f>
        <v>101.28419971915882</v>
      </c>
      <c r="W1762" s="17">
        <f t="shared" ref="W1762" si="17383">AVERAGE(V1762:V1763)</f>
        <v>101.28208841024966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109</v>
      </c>
      <c r="Z1762" s="19">
        <f t="shared" ref="Z1762" si="17384">Y1763-Y1762</f>
        <v>5</v>
      </c>
      <c r="AA1762" s="19">
        <f t="shared" ref="AA1762" si="17385">Y1762+Y1763</f>
        <v>223</v>
      </c>
      <c r="AB1762" s="4">
        <f t="shared" ref="AB1762" si="17386">D1762-Z1762</f>
        <v>-5</v>
      </c>
      <c r="AC1762" s="4">
        <f t="shared" ref="AC1762" si="17387">AA1762-E1762</f>
        <v>223</v>
      </c>
      <c r="AD1762" s="4">
        <f t="shared" si="17347"/>
        <v>109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0.54700000000000004</v>
      </c>
      <c r="I1763" s="31">
        <f>VLOOKUP($C1763,'Four Factors - Home'!$B:$O,8,FALSE)</f>
        <v>0.316</v>
      </c>
      <c r="J1763" s="31">
        <f>VLOOKUP($C1763,'Four Factors - Home'!$B:$O,9,FALSE)/100</f>
        <v>0.13500000000000001</v>
      </c>
      <c r="K1763" s="31">
        <f>VLOOKUP($C1763,'Four Factors - Home'!$B:$O,10,FALSE)/100</f>
        <v>0.253</v>
      </c>
      <c r="L1763" s="31">
        <f>VLOOKUP($C1763,'Four Factors - Home'!$B:$O,11,FALSE)/100</f>
        <v>0.51500000000000001</v>
      </c>
      <c r="M1763" s="31">
        <f>VLOOKUP($C1763,'Four Factors - Home'!$B:$O,12,FALSE)</f>
        <v>0.23699999999999999</v>
      </c>
      <c r="N1763" s="31">
        <f>VLOOKUP($C1763,'Four Factors - Home'!$B:$O,13,FALSE)/100</f>
        <v>0.153</v>
      </c>
      <c r="O1763" s="31">
        <f>VLOOKUP($C1763,'Four Factors - Home'!$B:$O,14,FALSE)/100</f>
        <v>0.24199999999999999</v>
      </c>
      <c r="P1763" s="17">
        <f>VLOOKUP($C1763,'Advanced - Home'!B:T,18,FALSE)</f>
        <v>102.47</v>
      </c>
      <c r="Q1763" s="17">
        <f>(P1763+'Advanced - Home'!$S$33)/2</f>
        <v>100.62284556720687</v>
      </c>
      <c r="R1763" s="31">
        <f t="shared" ref="R1763" si="17391">AVERAGE(H1763,L1762)</f>
        <v>0.53500000000000003</v>
      </c>
      <c r="S1763" s="31">
        <f t="shared" ref="S1763" si="17392">AVERAGE(I1763,M1762)</f>
        <v>0.29700000000000004</v>
      </c>
      <c r="T1763" s="31">
        <f t="shared" ref="T1763" si="17393">AVERAGE(J1763,N1762)</f>
        <v>0.14050000000000001</v>
      </c>
      <c r="U1763" s="31">
        <f t="shared" ref="U1763" si="17394">AVERAGE(K1763,O1762)</f>
        <v>0.24399999999999999</v>
      </c>
      <c r="V1763" s="17">
        <f>Q1763*Q1762/'Advanced - Road'!$S$33</f>
        <v>101.27997710134048</v>
      </c>
      <c r="W1763" s="17">
        <f t="shared" ref="W1763" si="17395">W1762</f>
        <v>101.28208841024966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114</v>
      </c>
      <c r="Z1763" s="19">
        <f t="shared" ref="Z1763" si="17396">-Z1762</f>
        <v>-5</v>
      </c>
      <c r="AA1763" s="19">
        <f t="shared" ref="AA1763" si="17397">AA1762</f>
        <v>223</v>
      </c>
      <c r="AB1763" s="4"/>
      <c r="AC1763" s="4"/>
      <c r="AD1763" s="4">
        <f t="shared" si="17347"/>
        <v>114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0.51</v>
      </c>
      <c r="I1764" s="32">
        <f>VLOOKUP($C1764,'Four Factors - Road'!$B:$O,8,FALSE)</f>
        <v>0.25</v>
      </c>
      <c r="J1764" s="32">
        <f>VLOOKUP($C1764,'Four Factors - Road'!$B:$O,9,FALSE)/100</f>
        <v>0.13400000000000001</v>
      </c>
      <c r="K1764" s="32">
        <f>VLOOKUP($C1764,'Four Factors - Road'!$B:$O,10,FALSE)/100</f>
        <v>0.22399999999999998</v>
      </c>
      <c r="L1764" s="32">
        <f>VLOOKUP($C1764,'Four Factors - Road'!$B:$O,11,FALSE)/100</f>
        <v>0.52300000000000002</v>
      </c>
      <c r="M1764" s="32">
        <f>VLOOKUP($C1764,'Four Factors - Road'!$B:$O,12,FALSE)</f>
        <v>0.27800000000000002</v>
      </c>
      <c r="N1764" s="32">
        <f>VLOOKUP($C1764,'Four Factors - Road'!$B:$O,13,FALSE)/100</f>
        <v>0.14599999999999999</v>
      </c>
      <c r="O1764" s="32">
        <f>VLOOKUP($C1764,'Four Factors - Road'!$B:$O,14,FALSE)/100</f>
        <v>0.23499999999999999</v>
      </c>
      <c r="P1764" s="21">
        <f>VLOOKUP($C1764,'Advanced - Road'!B:T,18,FALSE)</f>
        <v>100.07</v>
      </c>
      <c r="Q1764" s="21">
        <f>(P1764+'Advanced - Road'!$S$33)/2</f>
        <v>99.424904671115343</v>
      </c>
      <c r="R1764" s="32">
        <f t="shared" ref="R1764" si="17399">AVERAGE(H1764,L1765)</f>
        <v>0.50150000000000006</v>
      </c>
      <c r="S1764" s="32">
        <f t="shared" ref="S1764" si="17400">AVERAGE(I1764,M1765)</f>
        <v>0.26100000000000001</v>
      </c>
      <c r="T1764" s="32">
        <f t="shared" ref="T1764" si="17401">AVERAGE(J1764,N1765)</f>
        <v>0.14000000000000001</v>
      </c>
      <c r="U1764" s="32">
        <f t="shared" ref="U1764" si="17402">AVERAGE(K1764,O1765)</f>
        <v>0.23149999999999998</v>
      </c>
      <c r="V1764" s="21">
        <f>Q1764*Q1765/'Advanced - Home'!$S$33</f>
        <v>99.0798057156439</v>
      </c>
      <c r="W1764" s="21">
        <f t="shared" ref="W1764" si="17403">AVERAGE(V1764:V1765)</f>
        <v>99.077740358193211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106</v>
      </c>
      <c r="Z1764" s="23">
        <f t="shared" ref="Z1764" si="17404">Y1765-Y1764</f>
        <v>3</v>
      </c>
      <c r="AA1764" s="23">
        <f t="shared" ref="AA1764" si="17405">Y1764+Y1765</f>
        <v>215</v>
      </c>
      <c r="AB1764" s="22">
        <f t="shared" ref="AB1764" si="17406">D1764-Z1764</f>
        <v>-3</v>
      </c>
      <c r="AC1764" s="22">
        <f t="shared" ref="AC1764" si="17407">AA1764-E1764</f>
        <v>215</v>
      </c>
      <c r="AD1764" s="22">
        <f t="shared" si="17347"/>
        <v>106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0.52500000000000002</v>
      </c>
      <c r="I1765" s="32">
        <f>VLOOKUP($C1765,'Four Factors - Home'!$B:$O,8,FALSE)</f>
        <v>0.251</v>
      </c>
      <c r="J1765" s="32">
        <f>VLOOKUP($C1765,'Four Factors - Home'!$B:$O,9,FALSE)/100</f>
        <v>0.129</v>
      </c>
      <c r="K1765" s="32">
        <f>VLOOKUP($C1765,'Four Factors - Home'!$B:$O,10,FALSE)/100</f>
        <v>0.19699999999999998</v>
      </c>
      <c r="L1765" s="32">
        <f>VLOOKUP($C1765,'Four Factors - Home'!$B:$O,11,FALSE)/100</f>
        <v>0.49299999999999999</v>
      </c>
      <c r="M1765" s="32">
        <f>VLOOKUP($C1765,'Four Factors - Home'!$B:$O,12,FALSE)</f>
        <v>0.27200000000000002</v>
      </c>
      <c r="N1765" s="32">
        <f>VLOOKUP($C1765,'Four Factors - Home'!$B:$O,13,FALSE)/100</f>
        <v>0.14599999999999999</v>
      </c>
      <c r="O1765" s="32">
        <f>VLOOKUP($C1765,'Four Factors - Home'!$B:$O,14,FALSE)/100</f>
        <v>0.23899999999999999</v>
      </c>
      <c r="P1765" s="21">
        <f>VLOOKUP($C1765,'Advanced - Home'!B:T,18,FALSE)</f>
        <v>98.09</v>
      </c>
      <c r="Q1765" s="21">
        <f>(P1765+'Advanced - Home'!$S$33)/2</f>
        <v>98.432845567206869</v>
      </c>
      <c r="R1765" s="32">
        <f t="shared" ref="R1765" si="17411">AVERAGE(H1765,L1764)</f>
        <v>0.52400000000000002</v>
      </c>
      <c r="S1765" s="32">
        <f t="shared" ref="S1765" si="17412">AVERAGE(I1765,M1764)</f>
        <v>0.26450000000000001</v>
      </c>
      <c r="T1765" s="32">
        <f t="shared" ref="T1765" si="17413">AVERAGE(J1765,N1764)</f>
        <v>0.13750000000000001</v>
      </c>
      <c r="U1765" s="32">
        <f t="shared" ref="U1765" si="17414">AVERAGE(K1765,O1764)</f>
        <v>0.21599999999999997</v>
      </c>
      <c r="V1765" s="21">
        <f>Q1765*Q1764/'Advanced - Road'!$S$33</f>
        <v>99.075675000742535</v>
      </c>
      <c r="W1765" s="21">
        <f t="shared" ref="W1765" si="17415">W1764</f>
        <v>99.077740358193211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109</v>
      </c>
      <c r="Z1765" s="23">
        <f t="shared" ref="Z1765" si="17416">-Z1764</f>
        <v>-3</v>
      </c>
      <c r="AA1765" s="23">
        <f t="shared" ref="AA1765" si="17417">AA1764</f>
        <v>215</v>
      </c>
      <c r="AB1765" s="22"/>
      <c r="AC1765" s="22"/>
      <c r="AD1765" s="22">
        <f t="shared" si="17347"/>
        <v>109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0.51</v>
      </c>
      <c r="I1766" s="31">
        <f>VLOOKUP($C1766,'Four Factors - Road'!$B:$O,8,FALSE)</f>
        <v>0.25</v>
      </c>
      <c r="J1766" s="31">
        <f>VLOOKUP($C1766,'Four Factors - Road'!$B:$O,9,FALSE)/100</f>
        <v>0.13400000000000001</v>
      </c>
      <c r="K1766" s="31">
        <f>VLOOKUP($C1766,'Four Factors - Road'!$B:$O,10,FALSE)/100</f>
        <v>0.22399999999999998</v>
      </c>
      <c r="L1766" s="31">
        <f>VLOOKUP($C1766,'Four Factors - Road'!$B:$O,11,FALSE)/100</f>
        <v>0.52300000000000002</v>
      </c>
      <c r="M1766" s="31">
        <f>VLOOKUP($C1766,'Four Factors - Road'!$B:$O,12,FALSE)</f>
        <v>0.27800000000000002</v>
      </c>
      <c r="N1766" s="31">
        <f>VLOOKUP($C1766,'Four Factors - Road'!$B:$O,13,FALSE)/100</f>
        <v>0.14599999999999999</v>
      </c>
      <c r="O1766" s="31">
        <f>VLOOKUP($C1766,'Four Factors - Road'!$B:$O,14,FALSE)/100</f>
        <v>0.23499999999999999</v>
      </c>
      <c r="P1766" s="17">
        <f>VLOOKUP($C1766,'Advanced - Road'!B:T,18,FALSE)</f>
        <v>100.07</v>
      </c>
      <c r="Q1766" s="17">
        <f>(P1766+'Advanced - Road'!$S$33)/2</f>
        <v>99.424904671115343</v>
      </c>
      <c r="R1766" s="31">
        <f t="shared" ref="R1766" si="17419">AVERAGE(H1766,L1767)</f>
        <v>0.49850000000000005</v>
      </c>
      <c r="S1766" s="31">
        <f t="shared" ref="S1766" si="17420">AVERAGE(I1766,M1767)</f>
        <v>0.26350000000000001</v>
      </c>
      <c r="T1766" s="31">
        <f t="shared" ref="T1766" si="17421">AVERAGE(J1766,N1767)</f>
        <v>0.14050000000000001</v>
      </c>
      <c r="U1766" s="31">
        <f t="shared" ref="U1766" si="17422">AVERAGE(K1766,O1767)</f>
        <v>0.22949999999999998</v>
      </c>
      <c r="V1766" s="17">
        <f>Q1766*Q1767/'Advanced - Home'!$S$33</f>
        <v>99.220725880252147</v>
      </c>
      <c r="W1766" s="17">
        <f t="shared" ref="W1766" si="17423">AVERAGE(V1766:V1767)</f>
        <v>99.218657585265305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105</v>
      </c>
      <c r="Z1766" s="19">
        <f t="shared" ref="Z1766" si="17424">Y1767-Y1766</f>
        <v>6</v>
      </c>
      <c r="AA1766" s="19">
        <f t="shared" ref="AA1766" si="17425">Y1766+Y1767</f>
        <v>216</v>
      </c>
      <c r="AB1766" s="4">
        <f t="shared" ref="AB1766" si="17426">D1766-Z1766</f>
        <v>-6</v>
      </c>
      <c r="AC1766" s="4">
        <f t="shared" ref="AC1766" si="17427">AA1766-E1766</f>
        <v>216</v>
      </c>
      <c r="AD1766" s="4">
        <f t="shared" si="17347"/>
        <v>105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0.31</v>
      </c>
      <c r="J1767" s="31">
        <f>VLOOKUP($C1767,'Four Factors - Home'!$B:$O,9,FALSE)/100</f>
        <v>0.13600000000000001</v>
      </c>
      <c r="K1767" s="31">
        <f>VLOOKUP($C1767,'Four Factors - Home'!$B:$O,10,FALSE)/100</f>
        <v>0.21600000000000003</v>
      </c>
      <c r="L1767" s="31">
        <f>VLOOKUP($C1767,'Four Factors - Home'!$B:$O,11,FALSE)/100</f>
        <v>0.48700000000000004</v>
      </c>
      <c r="M1767" s="31">
        <f>VLOOKUP($C1767,'Four Factors - Home'!$B:$O,12,FALSE)</f>
        <v>0.27700000000000002</v>
      </c>
      <c r="N1767" s="31">
        <f>VLOOKUP($C1767,'Four Factors - Home'!$B:$O,13,FALSE)/100</f>
        <v>0.14699999999999999</v>
      </c>
      <c r="O1767" s="31">
        <f>VLOOKUP($C1767,'Four Factors - Home'!$B:$O,14,FALSE)/100</f>
        <v>0.23499999999999999</v>
      </c>
      <c r="P1767" s="17">
        <f>VLOOKUP($C1767,'Advanced - Home'!B:T,18,FALSE)</f>
        <v>98.37</v>
      </c>
      <c r="Q1767" s="17">
        <f>(P1767+'Advanced - Home'!$S$33)/2</f>
        <v>98.572845567206855</v>
      </c>
      <c r="R1767" s="31">
        <f t="shared" ref="R1767" si="17431">AVERAGE(H1767,L1766)</f>
        <v>0.53150000000000008</v>
      </c>
      <c r="S1767" s="31">
        <f t="shared" ref="S1767" si="17432">AVERAGE(I1767,M1766)</f>
        <v>0.29400000000000004</v>
      </c>
      <c r="T1767" s="31">
        <f t="shared" ref="T1767" si="17433">AVERAGE(J1767,N1766)</f>
        <v>0.14100000000000001</v>
      </c>
      <c r="U1767" s="31">
        <f t="shared" ref="U1767" si="17434">AVERAGE(K1767,O1766)</f>
        <v>0.22550000000000001</v>
      </c>
      <c r="V1767" s="17">
        <f>Q1767*Q1766/'Advanced - Road'!$S$33</f>
        <v>99.216589290278463</v>
      </c>
      <c r="W1767" s="17">
        <f t="shared" ref="W1767" si="17435">W1766</f>
        <v>99.218657585265305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111</v>
      </c>
      <c r="Z1767" s="19">
        <f t="shared" ref="Z1767" si="17436">-Z1766</f>
        <v>-6</v>
      </c>
      <c r="AA1767" s="19">
        <f t="shared" ref="AA1767" si="17437">AA1766</f>
        <v>216</v>
      </c>
      <c r="AB1767" s="4"/>
      <c r="AC1767" s="4"/>
      <c r="AD1767" s="4">
        <f t="shared" si="17347"/>
        <v>111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0.51</v>
      </c>
      <c r="I1768" s="32">
        <f>VLOOKUP($C1768,'Four Factors - Road'!$B:$O,8,FALSE)</f>
        <v>0.25</v>
      </c>
      <c r="J1768" s="32">
        <f>VLOOKUP($C1768,'Four Factors - Road'!$B:$O,9,FALSE)/100</f>
        <v>0.13400000000000001</v>
      </c>
      <c r="K1768" s="32">
        <f>VLOOKUP($C1768,'Four Factors - Road'!$B:$O,10,FALSE)/100</f>
        <v>0.22399999999999998</v>
      </c>
      <c r="L1768" s="32">
        <f>VLOOKUP($C1768,'Four Factors - Road'!$B:$O,11,FALSE)/100</f>
        <v>0.52300000000000002</v>
      </c>
      <c r="M1768" s="32">
        <f>VLOOKUP($C1768,'Four Factors - Road'!$B:$O,12,FALSE)</f>
        <v>0.27800000000000002</v>
      </c>
      <c r="N1768" s="32">
        <f>VLOOKUP($C1768,'Four Factors - Road'!$B:$O,13,FALSE)/100</f>
        <v>0.14599999999999999</v>
      </c>
      <c r="O1768" s="32">
        <f>VLOOKUP($C1768,'Four Factors - Road'!$B:$O,14,FALSE)/100</f>
        <v>0.23499999999999999</v>
      </c>
      <c r="P1768" s="21">
        <f>VLOOKUP($C1768,'Advanced - Road'!B:T,18,FALSE)</f>
        <v>100.07</v>
      </c>
      <c r="Q1768" s="21">
        <f>(P1768+'Advanced - Road'!$S$33)/2</f>
        <v>99.424904671115343</v>
      </c>
      <c r="R1768" s="32">
        <f t="shared" ref="R1768" si="17439">AVERAGE(H1768,L1769)</f>
        <v>0.52249999999999996</v>
      </c>
      <c r="S1768" s="32">
        <f t="shared" ref="S1768" si="17440">AVERAGE(I1768,M1769)</f>
        <v>0.26350000000000001</v>
      </c>
      <c r="T1768" s="32">
        <f t="shared" ref="T1768" si="17441">AVERAGE(J1768,N1769)</f>
        <v>0.13850000000000001</v>
      </c>
      <c r="U1768" s="32">
        <f t="shared" ref="U1768" si="17442">AVERAGE(K1768,O1769)</f>
        <v>0.22799999999999998</v>
      </c>
      <c r="V1768" s="21">
        <f>Q1768*Q1769/'Advanced - Home'!$S$33</f>
        <v>100.24742993668377</v>
      </c>
      <c r="W1768" s="21">
        <f t="shared" ref="W1768" si="17443">AVERAGE(V1768:V1769)</f>
        <v>100.24534023964776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110</v>
      </c>
      <c r="Z1768" s="23">
        <f t="shared" ref="Z1768" si="17444">Y1769-Y1768</f>
        <v>0</v>
      </c>
      <c r="AA1768" s="23">
        <f t="shared" ref="AA1768" si="17445">Y1768+Y1769</f>
        <v>220</v>
      </c>
      <c r="AB1768" s="22">
        <f t="shared" ref="AB1768" si="17446">D1768-Z1768</f>
        <v>0</v>
      </c>
      <c r="AC1768" s="22">
        <f t="shared" ref="AC1768" si="17447">AA1768-E1768</f>
        <v>220</v>
      </c>
      <c r="AD1768" s="22">
        <f t="shared" si="17347"/>
        <v>110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0.51800000000000002</v>
      </c>
      <c r="I1769" s="32">
        <f>VLOOKUP($C1769,'Four Factors - Home'!$B:$O,8,FALSE)</f>
        <v>0.26300000000000001</v>
      </c>
      <c r="J1769" s="32">
        <f>VLOOKUP($C1769,'Four Factors - Home'!$B:$O,9,FALSE)/100</f>
        <v>0.14499999999999999</v>
      </c>
      <c r="K1769" s="32">
        <f>VLOOKUP($C1769,'Four Factors - Home'!$B:$O,10,FALSE)/100</f>
        <v>0.26100000000000001</v>
      </c>
      <c r="L1769" s="32">
        <f>VLOOKUP($C1769,'Four Factors - Home'!$B:$O,11,FALSE)/100</f>
        <v>0.53500000000000003</v>
      </c>
      <c r="M1769" s="32">
        <f>VLOOKUP($C1769,'Four Factors - Home'!$B:$O,12,FALSE)</f>
        <v>0.27700000000000002</v>
      </c>
      <c r="N1769" s="32">
        <f>VLOOKUP($C1769,'Four Factors - Home'!$B:$O,13,FALSE)/100</f>
        <v>0.14300000000000002</v>
      </c>
      <c r="O1769" s="32">
        <f>VLOOKUP($C1769,'Four Factors - Home'!$B:$O,14,FALSE)/100</f>
        <v>0.23199999999999998</v>
      </c>
      <c r="P1769" s="21">
        <f>VLOOKUP($C1769,'Advanced - Home'!B:T,18,FALSE)</f>
        <v>100.41</v>
      </c>
      <c r="Q1769" s="21">
        <f>(P1769+'Advanced - Home'!$S$33)/2</f>
        <v>99.592845567206865</v>
      </c>
      <c r="R1769" s="32">
        <f t="shared" ref="R1769" si="17451">AVERAGE(H1769,L1768)</f>
        <v>0.52049999999999996</v>
      </c>
      <c r="S1769" s="32">
        <f t="shared" ref="S1769" si="17452">AVERAGE(I1769,M1768)</f>
        <v>0.27050000000000002</v>
      </c>
      <c r="T1769" s="32">
        <f t="shared" ref="T1769" si="17453">AVERAGE(J1769,N1768)</f>
        <v>0.14549999999999999</v>
      </c>
      <c r="U1769" s="32">
        <f t="shared" ref="U1769" si="17454">AVERAGE(K1769,O1768)</f>
        <v>0.248</v>
      </c>
      <c r="V1769" s="21">
        <f>Q1769*Q1768/'Advanced - Road'!$S$33</f>
        <v>100.24325054261176</v>
      </c>
      <c r="W1769" s="21">
        <f t="shared" ref="W1769" si="17455">W1768</f>
        <v>100.24534023964776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110</v>
      </c>
      <c r="Z1769" s="23">
        <f t="shared" ref="Z1769" si="17456">-Z1768</f>
        <v>0</v>
      </c>
      <c r="AA1769" s="23">
        <f t="shared" ref="AA1769" si="17457">AA1768</f>
        <v>220</v>
      </c>
      <c r="AB1769" s="22"/>
      <c r="AC1769" s="22"/>
      <c r="AD1769" s="22">
        <f t="shared" si="17347"/>
        <v>110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0.51</v>
      </c>
      <c r="I1770" s="31">
        <f>VLOOKUP($C1770,'Four Factors - Road'!$B:$O,8,FALSE)</f>
        <v>0.25</v>
      </c>
      <c r="J1770" s="31">
        <f>VLOOKUP($C1770,'Four Factors - Road'!$B:$O,9,FALSE)/100</f>
        <v>0.13400000000000001</v>
      </c>
      <c r="K1770" s="31">
        <f>VLOOKUP($C1770,'Four Factors - Road'!$B:$O,10,FALSE)/100</f>
        <v>0.22399999999999998</v>
      </c>
      <c r="L1770" s="31">
        <f>VLOOKUP($C1770,'Four Factors - Road'!$B:$O,11,FALSE)/100</f>
        <v>0.52300000000000002</v>
      </c>
      <c r="M1770" s="31">
        <f>VLOOKUP($C1770,'Four Factors - Road'!$B:$O,12,FALSE)</f>
        <v>0.27800000000000002</v>
      </c>
      <c r="N1770" s="31">
        <f>VLOOKUP($C1770,'Four Factors - Road'!$B:$O,13,FALSE)/100</f>
        <v>0.14599999999999999</v>
      </c>
      <c r="O1770" s="31">
        <f>VLOOKUP($C1770,'Four Factors - Road'!$B:$O,14,FALSE)/100</f>
        <v>0.23499999999999999</v>
      </c>
      <c r="P1770" s="17">
        <f>VLOOKUP($C1770,'Advanced - Road'!B:T,18,FALSE)</f>
        <v>100.07</v>
      </c>
      <c r="Q1770" s="17">
        <f>(P1770+'Advanced - Road'!$S$33)/2</f>
        <v>99.424904671115343</v>
      </c>
      <c r="R1770" s="31">
        <f t="shared" ref="R1770" si="17459">AVERAGE(H1770,L1771)</f>
        <v>0.50049999999999994</v>
      </c>
      <c r="S1770" s="31">
        <f t="shared" ref="S1770" si="17460">AVERAGE(I1770,M1771)</f>
        <v>0.30199999999999999</v>
      </c>
      <c r="T1770" s="31">
        <f t="shared" ref="T1770" si="17461">AVERAGE(J1770,N1771)</f>
        <v>0.14400000000000002</v>
      </c>
      <c r="U1770" s="31">
        <f t="shared" ref="U1770" si="17462">AVERAGE(K1770,O1771)</f>
        <v>0.21799999999999997</v>
      </c>
      <c r="V1770" s="17">
        <f>Q1770*Q1771/'Advanced - Home'!$S$33</f>
        <v>97.902115768560591</v>
      </c>
      <c r="W1770" s="17">
        <f t="shared" ref="W1770" si="17463">AVERAGE(V1770:V1771)</f>
        <v>97.900074960519248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105</v>
      </c>
      <c r="Z1770" s="19">
        <f t="shared" ref="Z1770" si="17464">Y1771-Y1770</f>
        <v>1</v>
      </c>
      <c r="AA1770" s="19">
        <f t="shared" ref="AA1770" si="17465">Y1770+Y1771</f>
        <v>211</v>
      </c>
      <c r="AB1770" s="4">
        <f t="shared" ref="AB1770" si="17466">D1770-Z1770</f>
        <v>-1</v>
      </c>
      <c r="AC1770" s="4">
        <f t="shared" ref="AC1770" si="17467">AA1770-E1770</f>
        <v>211</v>
      </c>
      <c r="AD1770" s="4">
        <f t="shared" si="17347"/>
        <v>105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0.47299999999999998</v>
      </c>
      <c r="I1771" s="31">
        <f>VLOOKUP($C1771,'Four Factors - Home'!$B:$O,8,FALSE)</f>
        <v>0.30299999999999999</v>
      </c>
      <c r="J1771" s="31">
        <f>VLOOKUP($C1771,'Four Factors - Home'!$B:$O,9,FALSE)/100</f>
        <v>0.14000000000000001</v>
      </c>
      <c r="K1771" s="31">
        <f>VLOOKUP($C1771,'Four Factors - Home'!$B:$O,10,FALSE)/100</f>
        <v>0.26500000000000001</v>
      </c>
      <c r="L1771" s="31">
        <f>VLOOKUP($C1771,'Four Factors - Home'!$B:$O,11,FALSE)/100</f>
        <v>0.49099999999999999</v>
      </c>
      <c r="M1771" s="31">
        <f>VLOOKUP($C1771,'Four Factors - Home'!$B:$O,12,FALSE)</f>
        <v>0.35399999999999998</v>
      </c>
      <c r="N1771" s="31">
        <f>VLOOKUP($C1771,'Four Factors - Home'!$B:$O,13,FALSE)/100</f>
        <v>0.154</v>
      </c>
      <c r="O1771" s="31">
        <f>VLOOKUP($C1771,'Four Factors - Home'!$B:$O,14,FALSE)/100</f>
        <v>0.21199999999999999</v>
      </c>
      <c r="P1771" s="17">
        <f>VLOOKUP($C1771,'Advanced - Home'!B:T,18,FALSE)</f>
        <v>95.75</v>
      </c>
      <c r="Q1771" s="17">
        <f>(P1771+'Advanced - Home'!$S$33)/2</f>
        <v>97.262845567206853</v>
      </c>
      <c r="R1771" s="31">
        <f t="shared" ref="R1771" si="17471">AVERAGE(H1771,L1770)</f>
        <v>0.498</v>
      </c>
      <c r="S1771" s="31">
        <f t="shared" ref="S1771" si="17472">AVERAGE(I1771,M1770)</f>
        <v>0.29049999999999998</v>
      </c>
      <c r="T1771" s="31">
        <f t="shared" ref="T1771" si="17473">AVERAGE(J1771,N1770)</f>
        <v>0.14300000000000002</v>
      </c>
      <c r="U1771" s="31">
        <f t="shared" ref="U1771" si="17474">AVERAGE(K1771,O1770)</f>
        <v>0.25</v>
      </c>
      <c r="V1771" s="17">
        <f>Q1771*Q1770/'Advanced - Road'!$S$33</f>
        <v>97.898034152477891</v>
      </c>
      <c r="W1771" s="17">
        <f t="shared" ref="W1771" si="17475">W1770</f>
        <v>97.900074960519248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106</v>
      </c>
      <c r="Z1771" s="19">
        <f t="shared" ref="Z1771" si="17476">-Z1770</f>
        <v>-1</v>
      </c>
      <c r="AA1771" s="19">
        <f t="shared" ref="AA1771" si="17477">AA1770</f>
        <v>211</v>
      </c>
      <c r="AB1771" s="4"/>
      <c r="AC1771" s="4"/>
      <c r="AD1771" s="4">
        <f t="shared" si="17347"/>
        <v>106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0.51</v>
      </c>
      <c r="I1772" s="32">
        <f>VLOOKUP($C1772,'Four Factors - Road'!$B:$O,8,FALSE)</f>
        <v>0.25</v>
      </c>
      <c r="J1772" s="32">
        <f>VLOOKUP($C1772,'Four Factors - Road'!$B:$O,9,FALSE)/100</f>
        <v>0.13400000000000001</v>
      </c>
      <c r="K1772" s="32">
        <f>VLOOKUP($C1772,'Four Factors - Road'!$B:$O,10,FALSE)/100</f>
        <v>0.22399999999999998</v>
      </c>
      <c r="L1772" s="32">
        <f>VLOOKUP($C1772,'Four Factors - Road'!$B:$O,11,FALSE)/100</f>
        <v>0.52300000000000002</v>
      </c>
      <c r="M1772" s="32">
        <f>VLOOKUP($C1772,'Four Factors - Road'!$B:$O,12,FALSE)</f>
        <v>0.27800000000000002</v>
      </c>
      <c r="N1772" s="32">
        <f>VLOOKUP($C1772,'Four Factors - Road'!$B:$O,13,FALSE)/100</f>
        <v>0.14599999999999999</v>
      </c>
      <c r="O1772" s="32">
        <f>VLOOKUP($C1772,'Four Factors - Road'!$B:$O,14,FALSE)/100</f>
        <v>0.23499999999999999</v>
      </c>
      <c r="P1772" s="21">
        <f>VLOOKUP($C1772,'Advanced - Road'!B:T,18,FALSE)</f>
        <v>100.07</v>
      </c>
      <c r="Q1772" s="21">
        <f>(P1772+'Advanced - Road'!$S$33)/2</f>
        <v>99.424904671115343</v>
      </c>
      <c r="R1772" s="32">
        <f t="shared" ref="R1772" si="17479">AVERAGE(H1772,L1773)</f>
        <v>0.50049999999999994</v>
      </c>
      <c r="S1772" s="32">
        <f t="shared" ref="S1772" si="17480">AVERAGE(I1772,M1773)</f>
        <v>0.25750000000000001</v>
      </c>
      <c r="T1772" s="32">
        <f t="shared" ref="T1772" si="17481">AVERAGE(J1772,N1773)</f>
        <v>0.13400000000000001</v>
      </c>
      <c r="U1772" s="32">
        <f t="shared" ref="U1772" si="17482">AVERAGE(K1772,O1773)</f>
        <v>0.22499999999999998</v>
      </c>
      <c r="V1772" s="21">
        <f>Q1772*Q1773/'Advanced - Home'!$S$33</f>
        <v>99.024444222404952</v>
      </c>
      <c r="W1772" s="21">
        <f t="shared" ref="W1772" si="17483">AVERAGE(V1772:V1773)</f>
        <v>99.022380018986325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106</v>
      </c>
      <c r="Z1772" s="23">
        <f t="shared" ref="Z1772" si="17484">Y1773-Y1772</f>
        <v>4</v>
      </c>
      <c r="AA1772" s="23">
        <f t="shared" ref="AA1772" si="17485">Y1772+Y1773</f>
        <v>216</v>
      </c>
      <c r="AB1772" s="22">
        <f t="shared" ref="AB1772" si="17486">D1772-Z1772</f>
        <v>-4</v>
      </c>
      <c r="AC1772" s="22">
        <f t="shared" ref="AC1772" si="17487">AA1772-E1772</f>
        <v>216</v>
      </c>
      <c r="AD1772" s="22">
        <f t="shared" si="17347"/>
        <v>106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0.53700000000000003</v>
      </c>
      <c r="I1773" s="32">
        <f>VLOOKUP($C1773,'Four Factors - Home'!$B:$O,8,FALSE)</f>
        <v>0.27100000000000002</v>
      </c>
      <c r="J1773" s="32">
        <f>VLOOKUP($C1773,'Four Factors - Home'!$B:$O,9,FALSE)/100</f>
        <v>0.13800000000000001</v>
      </c>
      <c r="K1773" s="32">
        <f>VLOOKUP($C1773,'Four Factors - Home'!$B:$O,10,FALSE)/100</f>
        <v>0.22699999999999998</v>
      </c>
      <c r="L1773" s="32">
        <f>VLOOKUP($C1773,'Four Factors - Home'!$B:$O,11,FALSE)/100</f>
        <v>0.49099999999999999</v>
      </c>
      <c r="M1773" s="32">
        <f>VLOOKUP($C1773,'Four Factors - Home'!$B:$O,12,FALSE)</f>
        <v>0.26500000000000001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0.22600000000000001</v>
      </c>
      <c r="P1773" s="21">
        <f>VLOOKUP($C1773,'Advanced - Home'!B:T,18,FALSE)</f>
        <v>97.98</v>
      </c>
      <c r="Q1773" s="21">
        <f>(P1773+'Advanced - Home'!$S$33)/2</f>
        <v>98.377845567206862</v>
      </c>
      <c r="R1773" s="32">
        <f t="shared" ref="R1773" si="17491">AVERAGE(H1773,L1772)</f>
        <v>0.53</v>
      </c>
      <c r="S1773" s="32">
        <f t="shared" ref="S1773" si="17492">AVERAGE(I1773,M1772)</f>
        <v>0.27450000000000002</v>
      </c>
      <c r="T1773" s="32">
        <f t="shared" ref="T1773" si="17493">AVERAGE(J1773,N1772)</f>
        <v>0.14200000000000002</v>
      </c>
      <c r="U1773" s="32">
        <f t="shared" ref="U1773" si="17494">AVERAGE(K1773,O1772)</f>
        <v>0.23099999999999998</v>
      </c>
      <c r="V1773" s="21">
        <f>Q1773*Q1772/'Advanced - Road'!$S$33</f>
        <v>99.020315815567713</v>
      </c>
      <c r="W1773" s="21">
        <f t="shared" ref="W1773" si="17495">W1772</f>
        <v>99.022380018986325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110</v>
      </c>
      <c r="Z1773" s="23">
        <f t="shared" ref="Z1773" si="17496">-Z1772</f>
        <v>-4</v>
      </c>
      <c r="AA1773" s="23">
        <f t="shared" ref="AA1773" si="17497">AA1772</f>
        <v>216</v>
      </c>
      <c r="AB1773" s="22"/>
      <c r="AC1773" s="22"/>
      <c r="AD1773" s="22">
        <f t="shared" si="17347"/>
        <v>110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0.51</v>
      </c>
      <c r="I1774" s="31">
        <f>VLOOKUP($C1774,'Four Factors - Road'!$B:$O,8,FALSE)</f>
        <v>0.25</v>
      </c>
      <c r="J1774" s="31">
        <f>VLOOKUP($C1774,'Four Factors - Road'!$B:$O,9,FALSE)/100</f>
        <v>0.13400000000000001</v>
      </c>
      <c r="K1774" s="31">
        <f>VLOOKUP($C1774,'Four Factors - Road'!$B:$O,10,FALSE)/100</f>
        <v>0.22399999999999998</v>
      </c>
      <c r="L1774" s="31">
        <f>VLOOKUP($C1774,'Four Factors - Road'!$B:$O,11,FALSE)/100</f>
        <v>0.52300000000000002</v>
      </c>
      <c r="M1774" s="31">
        <f>VLOOKUP($C1774,'Four Factors - Road'!$B:$O,12,FALSE)</f>
        <v>0.27800000000000002</v>
      </c>
      <c r="N1774" s="31">
        <f>VLOOKUP($C1774,'Four Factors - Road'!$B:$O,13,FALSE)/100</f>
        <v>0.14599999999999999</v>
      </c>
      <c r="O1774" s="31">
        <f>VLOOKUP($C1774,'Four Factors - Road'!$B:$O,14,FALSE)/100</f>
        <v>0.23499999999999999</v>
      </c>
      <c r="P1774" s="17">
        <f>VLOOKUP($C1774,'Advanced - Road'!B:T,18,FALSE)</f>
        <v>100.07</v>
      </c>
      <c r="Q1774" s="17">
        <f>(P1774+'Advanced - Road'!$S$33)/2</f>
        <v>99.424904671115343</v>
      </c>
      <c r="R1774" s="31">
        <f t="shared" ref="R1774" si="17499">AVERAGE(H1774,L1775)</f>
        <v>0.51550000000000007</v>
      </c>
      <c r="S1774" s="31">
        <f t="shared" ref="S1774" si="17500">AVERAGE(I1774,M1775)</f>
        <v>0.27349999999999997</v>
      </c>
      <c r="T1774" s="31">
        <f t="shared" ref="T1774" si="17501">AVERAGE(J1774,N1775)</f>
        <v>0.14850000000000002</v>
      </c>
      <c r="U1774" s="31">
        <f t="shared" ref="U1774" si="17502">AVERAGE(K1774,O1775)</f>
        <v>0.22899999999999998</v>
      </c>
      <c r="V1774" s="17">
        <f>Q1774*Q1775/'Advanced - Home'!$S$33</f>
        <v>99.019411359383227</v>
      </c>
      <c r="W1774" s="17">
        <f t="shared" ref="W1774" si="17503">AVERAGE(V1774:V1775)</f>
        <v>99.017347260876619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3</v>
      </c>
      <c r="AA1774" s="19">
        <f t="shared" ref="AA1774" si="17505">Y1774+Y1775</f>
        <v>217</v>
      </c>
      <c r="AB1774" s="4">
        <f t="shared" ref="AB1774" si="17506">D1774-Z1774</f>
        <v>-3</v>
      </c>
      <c r="AC1774" s="4">
        <f t="shared" ref="AC1774" si="17507">AA1774-E1774</f>
        <v>217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0.53400000000000003</v>
      </c>
      <c r="I1775" s="31">
        <f>VLOOKUP($C1775,'Four Factors - Home'!$B:$O,8,FALSE)</f>
        <v>0.30099999999999999</v>
      </c>
      <c r="J1775" s="31">
        <f>VLOOKUP($C1775,'Four Factors - Home'!$B:$O,9,FALSE)/100</f>
        <v>0.14199999999999999</v>
      </c>
      <c r="K1775" s="31">
        <f>VLOOKUP($C1775,'Four Factors - Home'!$B:$O,10,FALSE)/100</f>
        <v>0.214</v>
      </c>
      <c r="L1775" s="31">
        <f>VLOOKUP($C1775,'Four Factors - Home'!$B:$O,11,FALSE)/100</f>
        <v>0.52100000000000002</v>
      </c>
      <c r="M1775" s="31">
        <f>VLOOKUP($C1775,'Four Factors - Home'!$B:$O,12,FALSE)</f>
        <v>0.29699999999999999</v>
      </c>
      <c r="N1775" s="31">
        <f>VLOOKUP($C1775,'Four Factors - Home'!$B:$O,13,FALSE)/100</f>
        <v>0.16300000000000001</v>
      </c>
      <c r="O1775" s="31">
        <f>VLOOKUP($C1775,'Four Factors - Home'!$B:$O,14,FALSE)/100</f>
        <v>0.23399999999999999</v>
      </c>
      <c r="P1775" s="17">
        <f>VLOOKUP($C1775,'Advanced - Home'!B:T,18,FALSE)</f>
        <v>97.97</v>
      </c>
      <c r="Q1775" s="17">
        <f>(P1775+'Advanced - Home'!$S$33)/2</f>
        <v>98.372845567206866</v>
      </c>
      <c r="R1775" s="31">
        <f t="shared" ref="R1775" si="17511">AVERAGE(H1775,L1774)</f>
        <v>0.52849999999999997</v>
      </c>
      <c r="S1775" s="31">
        <f t="shared" ref="S1775" si="17512">AVERAGE(I1775,M1774)</f>
        <v>0.28949999999999998</v>
      </c>
      <c r="T1775" s="31">
        <f t="shared" ref="T1775" si="17513">AVERAGE(J1775,N1774)</f>
        <v>0.14399999999999999</v>
      </c>
      <c r="U1775" s="31">
        <f t="shared" ref="U1775" si="17514">AVERAGE(K1775,O1774)</f>
        <v>0.22449999999999998</v>
      </c>
      <c r="V1775" s="17">
        <f>Q1775*Q1774/'Advanced - Road'!$S$33</f>
        <v>99.015283162369997</v>
      </c>
      <c r="W1775" s="17">
        <f t="shared" ref="W1775" si="17515">W1774</f>
        <v>99.017347260876619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110</v>
      </c>
      <c r="Z1775" s="19">
        <f t="shared" ref="Z1775" si="17516">-Z1774</f>
        <v>-3</v>
      </c>
      <c r="AA1775" s="19">
        <f t="shared" ref="AA1775" si="17517">AA1774</f>
        <v>217</v>
      </c>
      <c r="AB1775" s="4"/>
      <c r="AC1775" s="4"/>
      <c r="AD1775" s="4">
        <f t="shared" si="17347"/>
        <v>110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0.51</v>
      </c>
      <c r="I1776" s="32">
        <f>VLOOKUP($C1776,'Four Factors - Road'!$B:$O,8,FALSE)</f>
        <v>0.25</v>
      </c>
      <c r="J1776" s="32">
        <f>VLOOKUP($C1776,'Four Factors - Road'!$B:$O,9,FALSE)/100</f>
        <v>0.13400000000000001</v>
      </c>
      <c r="K1776" s="32">
        <f>VLOOKUP($C1776,'Four Factors - Road'!$B:$O,10,FALSE)/100</f>
        <v>0.22399999999999998</v>
      </c>
      <c r="L1776" s="32">
        <f>VLOOKUP($C1776,'Four Factors - Road'!$B:$O,11,FALSE)/100</f>
        <v>0.52300000000000002</v>
      </c>
      <c r="M1776" s="32">
        <f>VLOOKUP($C1776,'Four Factors - Road'!$B:$O,12,FALSE)</f>
        <v>0.27800000000000002</v>
      </c>
      <c r="N1776" s="32">
        <f>VLOOKUP($C1776,'Four Factors - Road'!$B:$O,13,FALSE)/100</f>
        <v>0.14599999999999999</v>
      </c>
      <c r="O1776" s="32">
        <f>VLOOKUP($C1776,'Four Factors - Road'!$B:$O,14,FALSE)/100</f>
        <v>0.23499999999999999</v>
      </c>
      <c r="P1776" s="21">
        <f>VLOOKUP($C1776,'Advanced - Road'!B:T,18,FALSE)</f>
        <v>100.07</v>
      </c>
      <c r="Q1776" s="21">
        <f>(P1776+'Advanced - Road'!$S$33)/2</f>
        <v>99.424904671115343</v>
      </c>
      <c r="R1776" s="32">
        <f t="shared" ref="R1776" si="17519">AVERAGE(H1776,L1777)</f>
        <v>0.51800000000000002</v>
      </c>
      <c r="S1776" s="32">
        <f t="shared" ref="S1776" si="17520">AVERAGE(I1776,M1777)</f>
        <v>0.26100000000000001</v>
      </c>
      <c r="T1776" s="32">
        <f t="shared" ref="T1776" si="17521">AVERAGE(J1776,N1777)</f>
        <v>0.14300000000000002</v>
      </c>
      <c r="U1776" s="32">
        <f t="shared" ref="U1776" si="17522">AVERAGE(K1776,O1777)</f>
        <v>0.22049999999999997</v>
      </c>
      <c r="V1776" s="21">
        <f>Q1776*Q1777/'Advanced - Home'!$S$33</f>
        <v>98.435599248863284</v>
      </c>
      <c r="W1776" s="21">
        <f t="shared" ref="W1776" si="17523">AVERAGE(V1776:V1777)</f>
        <v>98.43354732014933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107</v>
      </c>
      <c r="Z1776" s="23">
        <f t="shared" ref="Z1776" si="17524">Y1777-Y1776</f>
        <v>2</v>
      </c>
      <c r="AA1776" s="23">
        <f t="shared" ref="AA1776" si="17525">Y1776+Y1777</f>
        <v>216</v>
      </c>
      <c r="AB1776" s="22">
        <f t="shared" ref="AB1776" si="17526">D1776-Z1776</f>
        <v>-2</v>
      </c>
      <c r="AC1776" s="22">
        <f t="shared" ref="AC1776" si="17527">AA1776-E1776</f>
        <v>216</v>
      </c>
      <c r="AD1776" s="22">
        <f t="shared" si="17347"/>
        <v>107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0.29299999999999998</v>
      </c>
      <c r="J1777" s="32">
        <f>VLOOKUP($C1777,'Four Factors - Home'!$B:$O,9,FALSE)/100</f>
        <v>0.14899999999999999</v>
      </c>
      <c r="K1777" s="32">
        <f>VLOOKUP($C1777,'Four Factors - Home'!$B:$O,10,FALSE)/100</f>
        <v>0.27100000000000002</v>
      </c>
      <c r="L1777" s="32">
        <f>VLOOKUP($C1777,'Four Factors - Home'!$B:$O,11,FALSE)/100</f>
        <v>0.52600000000000002</v>
      </c>
      <c r="M1777" s="32">
        <f>VLOOKUP($C1777,'Four Factors - Home'!$B:$O,12,FALSE)</f>
        <v>0.27200000000000002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96.81</v>
      </c>
      <c r="Q1777" s="21">
        <f>(P1777+'Advanced - Home'!$S$33)/2</f>
        <v>97.792845567206854</v>
      </c>
      <c r="R1777" s="32">
        <f t="shared" ref="R1777" si="17531">AVERAGE(H1777,L1776)</f>
        <v>0.52350000000000008</v>
      </c>
      <c r="S1777" s="32">
        <f t="shared" ref="S1777" si="17532">AVERAGE(I1777,M1776)</f>
        <v>0.28549999999999998</v>
      </c>
      <c r="T1777" s="32">
        <f t="shared" ref="T1777" si="17533">AVERAGE(J1777,N1776)</f>
        <v>0.14749999999999999</v>
      </c>
      <c r="U1777" s="32">
        <f t="shared" ref="U1777" si="17534">AVERAGE(K1777,O1776)</f>
        <v>0.253</v>
      </c>
      <c r="V1777" s="21">
        <f>Q1777*Q1776/'Advanced - Road'!$S$33</f>
        <v>98.431495391435377</v>
      </c>
      <c r="W1777" s="21">
        <f t="shared" ref="W1777" si="17535">W1776</f>
        <v>98.43354732014933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109</v>
      </c>
      <c r="Z1777" s="23">
        <f t="shared" ref="Z1777" si="17536">-Z1776</f>
        <v>-2</v>
      </c>
      <c r="AA1777" s="23">
        <f t="shared" ref="AA1777" si="17537">AA1776</f>
        <v>216</v>
      </c>
      <c r="AB1777" s="22"/>
      <c r="AC1777" s="22"/>
      <c r="AD1777" s="22">
        <f t="shared" si="17347"/>
        <v>109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0.51</v>
      </c>
      <c r="I1778" s="31">
        <f>VLOOKUP($C1778,'Four Factors - Road'!$B:$O,8,FALSE)</f>
        <v>0.25</v>
      </c>
      <c r="J1778" s="31">
        <f>VLOOKUP($C1778,'Four Factors - Road'!$B:$O,9,FALSE)/100</f>
        <v>0.13400000000000001</v>
      </c>
      <c r="K1778" s="31">
        <f>VLOOKUP($C1778,'Four Factors - Road'!$B:$O,10,FALSE)/100</f>
        <v>0.22399999999999998</v>
      </c>
      <c r="L1778" s="31">
        <f>VLOOKUP($C1778,'Four Factors - Road'!$B:$O,11,FALSE)/100</f>
        <v>0.52300000000000002</v>
      </c>
      <c r="M1778" s="31">
        <f>VLOOKUP($C1778,'Four Factors - Road'!$B:$O,12,FALSE)</f>
        <v>0.27800000000000002</v>
      </c>
      <c r="N1778" s="31">
        <f>VLOOKUP($C1778,'Four Factors - Road'!$B:$O,13,FALSE)/100</f>
        <v>0.14599999999999999</v>
      </c>
      <c r="O1778" s="31">
        <f>VLOOKUP($C1778,'Four Factors - Road'!$B:$O,14,FALSE)/100</f>
        <v>0.23499999999999999</v>
      </c>
      <c r="P1778" s="17">
        <f>VLOOKUP($C1778,'Advanced - Road'!B:T,18,FALSE)</f>
        <v>100.07</v>
      </c>
      <c r="Q1778" s="17">
        <f>(P1778+'Advanced - Road'!$S$33)/2</f>
        <v>99.424904671115343</v>
      </c>
      <c r="R1778" s="31">
        <f t="shared" ref="R1778" si="17539">AVERAGE(H1778,L1779)</f>
        <v>0.50600000000000001</v>
      </c>
      <c r="S1778" s="31">
        <f t="shared" ref="S1778" si="17540">AVERAGE(I1778,M1779)</f>
        <v>0.248</v>
      </c>
      <c r="T1778" s="31">
        <f t="shared" ref="T1778" si="17541">AVERAGE(J1778,N1779)</f>
        <v>0.13350000000000001</v>
      </c>
      <c r="U1778" s="31">
        <f t="shared" ref="U1778" si="17542">AVERAGE(K1778,O1779)</f>
        <v>0.22299999999999998</v>
      </c>
      <c r="V1778" s="17">
        <f>Q1778*Q1779/'Advanced - Home'!$S$33</f>
        <v>100.30782429294445</v>
      </c>
      <c r="W1778" s="17">
        <f t="shared" ref="W1778" si="17543">AVERAGE(V1778:V1779)</f>
        <v>100.30573333696438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108</v>
      </c>
      <c r="Z1778" s="19">
        <f t="shared" ref="Z1778" si="17544">Y1779-Y1778</f>
        <v>1</v>
      </c>
      <c r="AA1778" s="19">
        <f t="shared" ref="AA1778" si="17545">Y1778+Y1779</f>
        <v>217</v>
      </c>
      <c r="AB1778" s="4">
        <f t="shared" ref="AB1778" si="17546">D1778-Z1778</f>
        <v>-1</v>
      </c>
      <c r="AC1778" s="4">
        <f t="shared" ref="AC1778" si="17547">AA1778-E1778</f>
        <v>217</v>
      </c>
      <c r="AD1778" s="4">
        <f t="shared" si="17347"/>
        <v>108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0.50900000000000001</v>
      </c>
      <c r="I1779" s="31">
        <f>VLOOKUP($C1779,'Four Factors - Home'!$B:$O,8,FALSE)</f>
        <v>0.26100000000000001</v>
      </c>
      <c r="J1779" s="31">
        <f>VLOOKUP($C1779,'Four Factors - Home'!$B:$O,9,FALSE)/100</f>
        <v>0.12300000000000001</v>
      </c>
      <c r="K1779" s="31">
        <f>VLOOKUP($C1779,'Four Factors - Home'!$B:$O,10,FALSE)/100</f>
        <v>0.184</v>
      </c>
      <c r="L1779" s="31">
        <f>VLOOKUP($C1779,'Four Factors - Home'!$B:$O,11,FALSE)/100</f>
        <v>0.502</v>
      </c>
      <c r="M1779" s="31">
        <f>VLOOKUP($C1779,'Four Factors - Home'!$B:$O,12,FALSE)</f>
        <v>0.246</v>
      </c>
      <c r="N1779" s="31">
        <f>VLOOKUP($C1779,'Four Factors - Home'!$B:$O,13,FALSE)/100</f>
        <v>0.13300000000000001</v>
      </c>
      <c r="O1779" s="31">
        <f>VLOOKUP($C1779,'Four Factors - Home'!$B:$O,14,FALSE)/100</f>
        <v>0.222</v>
      </c>
      <c r="P1779" s="17">
        <f>VLOOKUP($C1779,'Advanced - Home'!B:T,18,FALSE)</f>
        <v>100.53</v>
      </c>
      <c r="Q1779" s="17">
        <f>(P1779+'Advanced - Home'!$S$33)/2</f>
        <v>99.652845567206867</v>
      </c>
      <c r="R1779" s="31">
        <f t="shared" ref="R1779" si="17551">AVERAGE(H1779,L1778)</f>
        <v>0.51600000000000001</v>
      </c>
      <c r="S1779" s="31">
        <f t="shared" ref="S1779" si="17552">AVERAGE(I1779,M1778)</f>
        <v>0.26950000000000002</v>
      </c>
      <c r="T1779" s="31">
        <f t="shared" ref="T1779" si="17553">AVERAGE(J1779,N1778)</f>
        <v>0.13450000000000001</v>
      </c>
      <c r="U1779" s="31">
        <f t="shared" ref="U1779" si="17554">AVERAGE(K1779,O1778)</f>
        <v>0.20949999999999999</v>
      </c>
      <c r="V1779" s="17">
        <f>Q1779*Q1778/'Advanced - Road'!$S$33</f>
        <v>100.3036423809843</v>
      </c>
      <c r="W1779" s="17">
        <f t="shared" ref="W1779" si="17555">W1778</f>
        <v>100.30573333696438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109</v>
      </c>
      <c r="Z1779" s="19">
        <f t="shared" ref="Z1779" si="17556">-Z1778</f>
        <v>-1</v>
      </c>
      <c r="AA1779" s="19">
        <f t="shared" ref="AA1779" si="17557">AA1778</f>
        <v>217</v>
      </c>
      <c r="AB1779" s="4"/>
      <c r="AC1779" s="4"/>
      <c r="AD1779" s="4">
        <f t="shared" si="17347"/>
        <v>109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0.51</v>
      </c>
      <c r="I1780" s="32">
        <f>VLOOKUP($C1780,'Four Factors - Road'!$B:$O,8,FALSE)</f>
        <v>0.25</v>
      </c>
      <c r="J1780" s="32">
        <f>VLOOKUP($C1780,'Four Factors - Road'!$B:$O,9,FALSE)/100</f>
        <v>0.13400000000000001</v>
      </c>
      <c r="K1780" s="32">
        <f>VLOOKUP($C1780,'Four Factors - Road'!$B:$O,10,FALSE)/100</f>
        <v>0.22399999999999998</v>
      </c>
      <c r="L1780" s="32">
        <f>VLOOKUP($C1780,'Four Factors - Road'!$B:$O,11,FALSE)/100</f>
        <v>0.52300000000000002</v>
      </c>
      <c r="M1780" s="32">
        <f>VLOOKUP($C1780,'Four Factors - Road'!$B:$O,12,FALSE)</f>
        <v>0.27800000000000002</v>
      </c>
      <c r="N1780" s="32">
        <f>VLOOKUP($C1780,'Four Factors - Road'!$B:$O,13,FALSE)/100</f>
        <v>0.14599999999999999</v>
      </c>
      <c r="O1780" s="32">
        <f>VLOOKUP($C1780,'Four Factors - Road'!$B:$O,14,FALSE)/100</f>
        <v>0.23499999999999999</v>
      </c>
      <c r="P1780" s="21">
        <f>VLOOKUP($C1780,'Advanced - Road'!B:T,18,FALSE)</f>
        <v>100.07</v>
      </c>
      <c r="Q1780" s="21">
        <f>(P1780+'Advanced - Road'!$S$33)/2</f>
        <v>99.424904671115343</v>
      </c>
      <c r="R1780" s="32">
        <f t="shared" ref="R1780" si="17559">AVERAGE(H1780,L1781)</f>
        <v>0.50800000000000001</v>
      </c>
      <c r="S1780" s="32">
        <f t="shared" ref="S1780" si="17560">AVERAGE(I1780,M1781)</f>
        <v>0.25750000000000001</v>
      </c>
      <c r="T1780" s="32">
        <f t="shared" ref="T1780" si="17561">AVERAGE(J1780,N1781)</f>
        <v>0.13200000000000001</v>
      </c>
      <c r="U1780" s="32">
        <f t="shared" ref="U1780" si="17562">AVERAGE(K1780,O1781)</f>
        <v>0.24649999999999997</v>
      </c>
      <c r="V1780" s="21">
        <f>Q1780*Q1781/'Advanced - Home'!$S$33</f>
        <v>99.099937167730772</v>
      </c>
      <c r="W1780" s="21">
        <f t="shared" ref="W1780" si="17563">AVERAGE(V1780:V1781)</f>
        <v>99.097871390632065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1</v>
      </c>
      <c r="AA1780" s="23">
        <f t="shared" ref="AA1780" si="17565">Y1780+Y1781</f>
        <v>217</v>
      </c>
      <c r="AB1780" s="22">
        <f t="shared" ref="AB1780" si="17566">D1780-Z1780</f>
        <v>-1</v>
      </c>
      <c r="AC1780" s="22">
        <f t="shared" ref="AC1780" si="17567">AA1780-E1780</f>
        <v>217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0.51700000000000002</v>
      </c>
      <c r="I1781" s="32">
        <f>VLOOKUP($C1781,'Four Factors - Home'!$B:$O,8,FALSE)</f>
        <v>0.23</v>
      </c>
      <c r="J1781" s="32">
        <f>VLOOKUP($C1781,'Four Factors - Home'!$B:$O,9,FALSE)/100</f>
        <v>0.14300000000000002</v>
      </c>
      <c r="K1781" s="32">
        <f>VLOOKUP($C1781,'Four Factors - Home'!$B:$O,10,FALSE)/100</f>
        <v>0.26700000000000002</v>
      </c>
      <c r="L1781" s="32">
        <f>VLOOKUP($C1781,'Four Factors - Home'!$B:$O,11,FALSE)/100</f>
        <v>0.50600000000000001</v>
      </c>
      <c r="M1781" s="32">
        <f>VLOOKUP($C1781,'Four Factors - Home'!$B:$O,12,FALSE)</f>
        <v>0.26500000000000001</v>
      </c>
      <c r="N1781" s="32">
        <f>VLOOKUP($C1781,'Four Factors - Home'!$B:$O,13,FALSE)/100</f>
        <v>0.13</v>
      </c>
      <c r="O1781" s="32">
        <f>VLOOKUP($C1781,'Four Factors - Home'!$B:$O,14,FALSE)/100</f>
        <v>0.26899999999999996</v>
      </c>
      <c r="P1781" s="21">
        <f>VLOOKUP($C1781,'Advanced - Home'!B:T,18,FALSE)</f>
        <v>98.13</v>
      </c>
      <c r="Q1781" s="21">
        <f>(P1781+'Advanced - Home'!$S$33)/2</f>
        <v>98.45284556720685</v>
      </c>
      <c r="R1781" s="32">
        <f t="shared" ref="R1781" si="17571">AVERAGE(H1781,L1780)</f>
        <v>0.52</v>
      </c>
      <c r="S1781" s="32">
        <f t="shared" ref="S1781" si="17572">AVERAGE(I1781,M1780)</f>
        <v>0.254</v>
      </c>
      <c r="T1781" s="32">
        <f t="shared" ref="T1781" si="17573">AVERAGE(J1781,N1780)</f>
        <v>0.14450000000000002</v>
      </c>
      <c r="U1781" s="32">
        <f t="shared" ref="U1781" si="17574">AVERAGE(K1781,O1780)</f>
        <v>0.251</v>
      </c>
      <c r="V1781" s="21">
        <f>Q1781*Q1780/'Advanced - Road'!$S$33</f>
        <v>99.095805613533372</v>
      </c>
      <c r="W1781" s="21">
        <f t="shared" ref="W1781" si="17575">W1780</f>
        <v>99.097871390632065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109</v>
      </c>
      <c r="Z1781" s="23">
        <f t="shared" ref="Z1781" si="17576">-Z1780</f>
        <v>-1</v>
      </c>
      <c r="AA1781" s="23">
        <f t="shared" ref="AA1781" si="17577">AA1780</f>
        <v>217</v>
      </c>
      <c r="AB1781" s="22"/>
      <c r="AC1781" s="22"/>
      <c r="AD1781" s="22">
        <f t="shared" si="17347"/>
        <v>109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0.51</v>
      </c>
      <c r="I1782" s="31">
        <f>VLOOKUP($C1782,'Four Factors - Road'!$B:$O,8,FALSE)</f>
        <v>0.25</v>
      </c>
      <c r="J1782" s="31">
        <f>VLOOKUP($C1782,'Four Factors - Road'!$B:$O,9,FALSE)/100</f>
        <v>0.13400000000000001</v>
      </c>
      <c r="K1782" s="31">
        <f>VLOOKUP($C1782,'Four Factors - Road'!$B:$O,10,FALSE)/100</f>
        <v>0.22399999999999998</v>
      </c>
      <c r="L1782" s="31">
        <f>VLOOKUP($C1782,'Four Factors - Road'!$B:$O,11,FALSE)/100</f>
        <v>0.52300000000000002</v>
      </c>
      <c r="M1782" s="31">
        <f>VLOOKUP($C1782,'Four Factors - Road'!$B:$O,12,FALSE)</f>
        <v>0.27800000000000002</v>
      </c>
      <c r="N1782" s="31">
        <f>VLOOKUP($C1782,'Four Factors - Road'!$B:$O,13,FALSE)/100</f>
        <v>0.14599999999999999</v>
      </c>
      <c r="O1782" s="31">
        <f>VLOOKUP($C1782,'Four Factors - Road'!$B:$O,14,FALSE)/100</f>
        <v>0.23499999999999999</v>
      </c>
      <c r="P1782" s="17">
        <f>VLOOKUP($C1782,'Advanced - Road'!B:T,18,FALSE)</f>
        <v>100.07</v>
      </c>
      <c r="Q1782" s="17">
        <f>(P1782+'Advanced - Road'!$S$33)/2</f>
        <v>99.424904671115343</v>
      </c>
      <c r="R1782" s="31">
        <f t="shared" ref="R1782" si="17579">AVERAGE(H1782,L1783)</f>
        <v>0.505</v>
      </c>
      <c r="S1782" s="31">
        <f t="shared" ref="S1782" si="17580">AVERAGE(I1782,M1783)</f>
        <v>0.26</v>
      </c>
      <c r="T1782" s="31">
        <f t="shared" ref="T1782" si="17581">AVERAGE(J1782,N1783)</f>
        <v>0.13450000000000001</v>
      </c>
      <c r="U1782" s="31">
        <f t="shared" ref="U1782" si="17582">AVERAGE(K1782,O1783)</f>
        <v>0.22399999999999998</v>
      </c>
      <c r="V1782" s="17">
        <f>Q1782*Q1783/'Advanced - Home'!$S$33</f>
        <v>100.22226562157513</v>
      </c>
      <c r="W1782" s="17">
        <f t="shared" ref="W1782" si="17583">AVERAGE(V1782:V1783)</f>
        <v>100.22017644909917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108</v>
      </c>
      <c r="Z1782" s="19">
        <f t="shared" ref="Z1782" si="17584">Y1783-Y1782</f>
        <v>3</v>
      </c>
      <c r="AA1782" s="19">
        <f t="shared" ref="AA1782" si="17585">Y1782+Y1783</f>
        <v>219</v>
      </c>
      <c r="AB1782" s="4">
        <f t="shared" ref="AB1782" si="17586">D1782-Z1782</f>
        <v>-3</v>
      </c>
      <c r="AC1782" s="4">
        <f t="shared" ref="AC1782" si="17587">AA1782-E1782</f>
        <v>219</v>
      </c>
      <c r="AD1782" s="4">
        <f t="shared" si="17347"/>
        <v>108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0.52</v>
      </c>
      <c r="I1783" s="31">
        <f>VLOOKUP($C1783,'Four Factors - Home'!$B:$O,8,FALSE)</f>
        <v>0.30199999999999999</v>
      </c>
      <c r="J1783" s="31">
        <f>VLOOKUP($C1783,'Four Factors - Home'!$B:$O,9,FALSE)/100</f>
        <v>0.14599999999999999</v>
      </c>
      <c r="K1783" s="31">
        <f>VLOOKUP($C1783,'Four Factors - Home'!$B:$O,10,FALSE)/100</f>
        <v>0.27300000000000002</v>
      </c>
      <c r="L1783" s="31">
        <f>VLOOKUP($C1783,'Four Factors - Home'!$B:$O,11,FALSE)/100</f>
        <v>0.5</v>
      </c>
      <c r="M1783" s="31">
        <f>VLOOKUP($C1783,'Four Factors - Home'!$B:$O,12,FALSE)</f>
        <v>0.27</v>
      </c>
      <c r="N1783" s="31">
        <f>VLOOKUP($C1783,'Four Factors - Home'!$B:$O,13,FALSE)/100</f>
        <v>0.13500000000000001</v>
      </c>
      <c r="O1783" s="31">
        <f>VLOOKUP($C1783,'Four Factors - Home'!$B:$O,14,FALSE)/100</f>
        <v>0.22399999999999998</v>
      </c>
      <c r="P1783" s="17">
        <f>VLOOKUP($C1783,'Advanced - Home'!B:T,18,FALSE)</f>
        <v>100.36</v>
      </c>
      <c r="Q1783" s="17">
        <f>(P1783+'Advanced - Home'!$S$33)/2</f>
        <v>99.567845567206859</v>
      </c>
      <c r="R1783" s="31">
        <f t="shared" ref="R1783" si="17591">AVERAGE(H1783,L1782)</f>
        <v>0.52150000000000007</v>
      </c>
      <c r="S1783" s="31">
        <f t="shared" ref="S1783" si="17592">AVERAGE(I1783,M1782)</f>
        <v>0.29000000000000004</v>
      </c>
      <c r="T1783" s="31">
        <f t="shared" ref="T1783" si="17593">AVERAGE(J1783,N1782)</f>
        <v>0.14599999999999999</v>
      </c>
      <c r="U1783" s="31">
        <f t="shared" ref="U1783" si="17594">AVERAGE(K1783,O1782)</f>
        <v>0.254</v>
      </c>
      <c r="V1783" s="17">
        <f>Q1783*Q1782/'Advanced - Road'!$S$33</f>
        <v>100.21808727662319</v>
      </c>
      <c r="W1783" s="17">
        <f t="shared" ref="W1783" si="17595">W1782</f>
        <v>100.22017644909917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111</v>
      </c>
      <c r="Z1783" s="19">
        <f t="shared" ref="Z1783" si="17596">-Z1782</f>
        <v>-3</v>
      </c>
      <c r="AA1783" s="19">
        <f t="shared" ref="AA1783" si="17597">AA1782</f>
        <v>219</v>
      </c>
      <c r="AB1783" s="4"/>
      <c r="AC1783" s="4"/>
      <c r="AD1783" s="4">
        <f t="shared" si="17347"/>
        <v>111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0.51</v>
      </c>
      <c r="I1784" s="32">
        <f>VLOOKUP($C1784,'Four Factors - Road'!$B:$O,8,FALSE)</f>
        <v>0.25</v>
      </c>
      <c r="J1784" s="32">
        <f>VLOOKUP($C1784,'Four Factors - Road'!$B:$O,9,FALSE)/100</f>
        <v>0.13400000000000001</v>
      </c>
      <c r="K1784" s="32">
        <f>VLOOKUP($C1784,'Four Factors - Road'!$B:$O,10,FALSE)/100</f>
        <v>0.22399999999999998</v>
      </c>
      <c r="L1784" s="32">
        <f>VLOOKUP($C1784,'Four Factors - Road'!$B:$O,11,FALSE)/100</f>
        <v>0.52300000000000002</v>
      </c>
      <c r="M1784" s="32">
        <f>VLOOKUP($C1784,'Four Factors - Road'!$B:$O,12,FALSE)</f>
        <v>0.27800000000000002</v>
      </c>
      <c r="N1784" s="32">
        <f>VLOOKUP($C1784,'Four Factors - Road'!$B:$O,13,FALSE)/100</f>
        <v>0.14599999999999999</v>
      </c>
      <c r="O1784" s="32">
        <f>VLOOKUP($C1784,'Four Factors - Road'!$B:$O,14,FALSE)/100</f>
        <v>0.23499999999999999</v>
      </c>
      <c r="P1784" s="21">
        <f>VLOOKUP($C1784,'Advanced - Road'!B:T,18,FALSE)</f>
        <v>100.07</v>
      </c>
      <c r="Q1784" s="21">
        <f>(P1784+'Advanced - Road'!$S$33)/2</f>
        <v>99.424904671115343</v>
      </c>
      <c r="R1784" s="32">
        <f t="shared" ref="R1784" si="17599">AVERAGE(H1784,L1785)</f>
        <v>0.50900000000000001</v>
      </c>
      <c r="S1784" s="32">
        <f t="shared" ref="S1784" si="17600">AVERAGE(I1784,M1785)</f>
        <v>0.26</v>
      </c>
      <c r="T1784" s="32">
        <f t="shared" ref="T1784" si="17601">AVERAGE(J1784,N1785)</f>
        <v>0.13600000000000001</v>
      </c>
      <c r="U1784" s="32">
        <f t="shared" ref="U1784" si="17602">AVERAGE(K1784,O1785)</f>
        <v>0.22599999999999998</v>
      </c>
      <c r="V1784" s="21">
        <f>Q1784*Q1785/'Advanced - Home'!$S$33</f>
        <v>98.858359742688066</v>
      </c>
      <c r="W1784" s="21">
        <f t="shared" ref="W1784" si="17603">AVERAGE(V1784:V1785)</f>
        <v>98.856299001365642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107</v>
      </c>
      <c r="Z1784" s="23">
        <f t="shared" ref="Z1784" si="17604">Y1785-Y1784</f>
        <v>-1</v>
      </c>
      <c r="AA1784" s="23">
        <f t="shared" ref="AA1784" si="17605">Y1784+Y1785</f>
        <v>213</v>
      </c>
      <c r="AB1784" s="22">
        <f t="shared" ref="AB1784" si="17606">D1784-Z1784</f>
        <v>1</v>
      </c>
      <c r="AC1784" s="22">
        <f t="shared" ref="AC1784" si="17607">AA1784-E1784</f>
        <v>213</v>
      </c>
      <c r="AD1784" s="22">
        <f t="shared" si="17347"/>
        <v>107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0.47499999999999998</v>
      </c>
      <c r="I1785" s="32">
        <f>VLOOKUP($C1785,'Four Factors - Home'!$B:$O,8,FALSE)</f>
        <v>0.26700000000000002</v>
      </c>
      <c r="J1785" s="32">
        <f>VLOOKUP($C1785,'Four Factors - Home'!$B:$O,9,FALSE)/100</f>
        <v>0.13100000000000001</v>
      </c>
      <c r="K1785" s="32">
        <f>VLOOKUP($C1785,'Four Factors - Home'!$B:$O,10,FALSE)/100</f>
        <v>0.23199999999999998</v>
      </c>
      <c r="L1785" s="32">
        <f>VLOOKUP($C1785,'Four Factors - Home'!$B:$O,11,FALSE)/100</f>
        <v>0.50800000000000001</v>
      </c>
      <c r="M1785" s="32">
        <f>VLOOKUP($C1785,'Four Factors - Home'!$B:$O,12,FALSE)</f>
        <v>0.27</v>
      </c>
      <c r="N1785" s="32">
        <f>VLOOKUP($C1785,'Four Factors - Home'!$B:$O,13,FALSE)/100</f>
        <v>0.13800000000000001</v>
      </c>
      <c r="O1785" s="32">
        <f>VLOOKUP($C1785,'Four Factors - Home'!$B:$O,14,FALSE)/100</f>
        <v>0.22800000000000001</v>
      </c>
      <c r="P1785" s="21">
        <f>VLOOKUP($C1785,'Advanced - Home'!B:T,18,FALSE)</f>
        <v>97.65</v>
      </c>
      <c r="Q1785" s="21">
        <f>(P1785+'Advanced - Home'!$S$33)/2</f>
        <v>98.21284556720687</v>
      </c>
      <c r="R1785" s="32">
        <f t="shared" ref="R1785" si="17611">AVERAGE(H1785,L1784)</f>
        <v>0.499</v>
      </c>
      <c r="S1785" s="32">
        <f t="shared" ref="S1785" si="17612">AVERAGE(I1785,M1784)</f>
        <v>0.27250000000000002</v>
      </c>
      <c r="T1785" s="32">
        <f t="shared" ref="T1785" si="17613">AVERAGE(J1785,N1784)</f>
        <v>0.13850000000000001</v>
      </c>
      <c r="U1785" s="32">
        <f t="shared" ref="U1785" si="17614">AVERAGE(K1785,O1784)</f>
        <v>0.23349999999999999</v>
      </c>
      <c r="V1785" s="21">
        <f>Q1785*Q1784/'Advanced - Road'!$S$33</f>
        <v>98.854238260043203</v>
      </c>
      <c r="W1785" s="21">
        <f t="shared" ref="W1785" si="17615">W1784</f>
        <v>98.856299001365642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106</v>
      </c>
      <c r="Z1785" s="23">
        <f t="shared" ref="Z1785" si="17616">-Z1784</f>
        <v>1</v>
      </c>
      <c r="AA1785" s="23">
        <f t="shared" ref="AA1785" si="17617">AA1784</f>
        <v>213</v>
      </c>
      <c r="AB1785" s="22"/>
      <c r="AC1785" s="22"/>
      <c r="AD1785" s="22">
        <f t="shared" si="17347"/>
        <v>106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0.51</v>
      </c>
      <c r="I1786" s="31">
        <f>VLOOKUP($C1786,'Four Factors - Road'!$B:$O,8,FALSE)</f>
        <v>0.25</v>
      </c>
      <c r="J1786" s="31">
        <f>VLOOKUP($C1786,'Four Factors - Road'!$B:$O,9,FALSE)/100</f>
        <v>0.13400000000000001</v>
      </c>
      <c r="K1786" s="31">
        <f>VLOOKUP($C1786,'Four Factors - Road'!$B:$O,10,FALSE)/100</f>
        <v>0.22399999999999998</v>
      </c>
      <c r="L1786" s="31">
        <f>VLOOKUP($C1786,'Four Factors - Road'!$B:$O,11,FALSE)/100</f>
        <v>0.52300000000000002</v>
      </c>
      <c r="M1786" s="31">
        <f>VLOOKUP($C1786,'Four Factors - Road'!$B:$O,12,FALSE)</f>
        <v>0.27800000000000002</v>
      </c>
      <c r="N1786" s="31">
        <f>VLOOKUP($C1786,'Four Factors - Road'!$B:$O,13,FALSE)/100</f>
        <v>0.14599999999999999</v>
      </c>
      <c r="O1786" s="31">
        <f>VLOOKUP($C1786,'Four Factors - Road'!$B:$O,14,FALSE)/100</f>
        <v>0.23499999999999999</v>
      </c>
      <c r="P1786" s="17">
        <f>VLOOKUP($C1786,'Advanced - Road'!B:T,18,FALSE)</f>
        <v>100.07</v>
      </c>
      <c r="Q1786" s="17">
        <f>(P1786+'Advanced - Road'!$S$33)/2</f>
        <v>99.424904671115343</v>
      </c>
      <c r="R1786" s="31">
        <f t="shared" ref="R1786" si="17619">AVERAGE(H1786,L1787)</f>
        <v>0.50150000000000006</v>
      </c>
      <c r="S1786" s="31">
        <f t="shared" ref="S1786" si="17620">AVERAGE(I1786,M1787)</f>
        <v>0.28049999999999997</v>
      </c>
      <c r="T1786" s="31">
        <f t="shared" ref="T1786" si="17621">AVERAGE(J1786,N1787)</f>
        <v>0.13850000000000001</v>
      </c>
      <c r="U1786" s="31">
        <f t="shared" ref="U1786" si="17622">AVERAGE(K1786,O1787)</f>
        <v>0.22799999999999998</v>
      </c>
      <c r="V1786" s="17">
        <f>Q1786*Q1787/'Advanced - Home'!$S$33</f>
        <v>100.388350101292</v>
      </c>
      <c r="W1786" s="17">
        <f t="shared" ref="W1786" si="17623">AVERAGE(V1786:V1787)</f>
        <v>100.38625746671985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108</v>
      </c>
      <c r="Z1786" s="19">
        <f t="shared" ref="Z1786" si="17624">Y1787-Y1786</f>
        <v>-1</v>
      </c>
      <c r="AA1786" s="19">
        <f t="shared" ref="AA1786" si="17625">Y1786+Y1787</f>
        <v>215</v>
      </c>
      <c r="AB1786" s="4">
        <f t="shared" ref="AB1786" si="17626">D1786-Z1786</f>
        <v>1</v>
      </c>
      <c r="AC1786" s="4">
        <f t="shared" ref="AC1786" si="17627">AA1786-E1786</f>
        <v>215</v>
      </c>
      <c r="AD1786" s="4">
        <f t="shared" si="17347"/>
        <v>108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0.50900000000000001</v>
      </c>
      <c r="I1787" s="31">
        <f>VLOOKUP($C1787,'Four Factors - Home'!$B:$O,8,FALSE)</f>
        <v>0.26500000000000001</v>
      </c>
      <c r="J1787" s="31">
        <f>VLOOKUP($C1787,'Four Factors - Home'!$B:$O,9,FALSE)/100</f>
        <v>0.16500000000000001</v>
      </c>
      <c r="K1787" s="31">
        <f>VLOOKUP($C1787,'Four Factors - Home'!$B:$O,10,FALSE)/100</f>
        <v>0.217</v>
      </c>
      <c r="L1787" s="31">
        <f>VLOOKUP($C1787,'Four Factors - Home'!$B:$O,11,FALSE)/100</f>
        <v>0.49299999999999999</v>
      </c>
      <c r="M1787" s="31">
        <f>VLOOKUP($C1787,'Four Factors - Home'!$B:$O,12,FALSE)</f>
        <v>0.311</v>
      </c>
      <c r="N1787" s="31">
        <f>VLOOKUP($C1787,'Four Factors - Home'!$B:$O,13,FALSE)/100</f>
        <v>0.14300000000000002</v>
      </c>
      <c r="O1787" s="31">
        <f>VLOOKUP($C1787,'Four Factors - Home'!$B:$O,14,FALSE)/100</f>
        <v>0.23199999999999998</v>
      </c>
      <c r="P1787" s="17">
        <f>VLOOKUP($C1787,'Advanced - Home'!B:T,18,FALSE)</f>
        <v>100.69</v>
      </c>
      <c r="Q1787" s="17">
        <f>(P1787+'Advanced - Home'!$S$33)/2</f>
        <v>99.732845567206851</v>
      </c>
      <c r="R1787" s="31">
        <f t="shared" ref="R1787" si="17631">AVERAGE(H1787,L1786)</f>
        <v>0.51600000000000001</v>
      </c>
      <c r="S1787" s="31">
        <f t="shared" ref="S1787" si="17632">AVERAGE(I1787,M1786)</f>
        <v>0.27150000000000002</v>
      </c>
      <c r="T1787" s="31">
        <f t="shared" ref="T1787" si="17633">AVERAGE(J1787,N1786)</f>
        <v>0.1555</v>
      </c>
      <c r="U1787" s="31">
        <f t="shared" ref="U1787" si="17634">AVERAGE(K1787,O1786)</f>
        <v>0.22599999999999998</v>
      </c>
      <c r="V1787" s="17">
        <f>Q1787*Q1786/'Advanced - Road'!$S$33</f>
        <v>100.38416483214769</v>
      </c>
      <c r="W1787" s="17">
        <f t="shared" ref="W1787" si="17635">W1786</f>
        <v>100.38625746671985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107</v>
      </c>
      <c r="Z1787" s="19">
        <f t="shared" ref="Z1787" si="17636">-Z1786</f>
        <v>1</v>
      </c>
      <c r="AA1787" s="19">
        <f t="shared" ref="AA1787" si="17637">AA1786</f>
        <v>215</v>
      </c>
      <c r="AB1787" s="4"/>
      <c r="AC1787" s="4"/>
      <c r="AD1787" s="4">
        <f t="shared" si="17347"/>
        <v>107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0.51</v>
      </c>
      <c r="I1788" s="32">
        <f>VLOOKUP($C1788,'Four Factors - Road'!$B:$O,8,FALSE)</f>
        <v>0.25</v>
      </c>
      <c r="J1788" s="32">
        <f>VLOOKUP($C1788,'Four Factors - Road'!$B:$O,9,FALSE)/100</f>
        <v>0.13400000000000001</v>
      </c>
      <c r="K1788" s="32">
        <f>VLOOKUP($C1788,'Four Factors - Road'!$B:$O,10,FALSE)/100</f>
        <v>0.22399999999999998</v>
      </c>
      <c r="L1788" s="32">
        <f>VLOOKUP($C1788,'Four Factors - Road'!$B:$O,11,FALSE)/100</f>
        <v>0.52300000000000002</v>
      </c>
      <c r="M1788" s="32">
        <f>VLOOKUP($C1788,'Four Factors - Road'!$B:$O,12,FALSE)</f>
        <v>0.27800000000000002</v>
      </c>
      <c r="N1788" s="32">
        <f>VLOOKUP($C1788,'Four Factors - Road'!$B:$O,13,FALSE)/100</f>
        <v>0.14599999999999999</v>
      </c>
      <c r="O1788" s="32">
        <f>VLOOKUP($C1788,'Four Factors - Road'!$B:$O,14,FALSE)/100</f>
        <v>0.23499999999999999</v>
      </c>
      <c r="P1788" s="21">
        <f>VLOOKUP($C1788,'Advanced - Road'!B:T,18,FALSE)</f>
        <v>100.07</v>
      </c>
      <c r="Q1788" s="21">
        <f>(P1788+'Advanced - Road'!$S$33)/2</f>
        <v>99.424904671115343</v>
      </c>
      <c r="R1788" s="32">
        <f t="shared" ref="R1788" si="17639">AVERAGE(H1788,L1789)</f>
        <v>0.51200000000000001</v>
      </c>
      <c r="S1788" s="32">
        <f t="shared" ref="S1788" si="17640">AVERAGE(I1788,M1789)</f>
        <v>0.29349999999999998</v>
      </c>
      <c r="T1788" s="32">
        <f t="shared" ref="T1788" si="17641">AVERAGE(J1788,N1789)</f>
        <v>0.13850000000000001</v>
      </c>
      <c r="U1788" s="32">
        <f t="shared" ref="U1788" si="17642">AVERAGE(K1788,O1789)</f>
        <v>0.22249999999999998</v>
      </c>
      <c r="V1788" s="21">
        <f>Q1788*Q1789/'Advanced - Home'!$S$33</f>
        <v>101.42008702074534</v>
      </c>
      <c r="W1788" s="21">
        <f t="shared" ref="W1788" si="17643">AVERAGE(V1788:V1789)</f>
        <v>101.41797287921202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110</v>
      </c>
      <c r="Z1788" s="23">
        <f t="shared" ref="Z1788" si="17644">Y1789-Y1788</f>
        <v>0</v>
      </c>
      <c r="AA1788" s="23">
        <f t="shared" ref="AA1788" si="17645">Y1788+Y1789</f>
        <v>220</v>
      </c>
      <c r="AB1788" s="22">
        <f t="shared" ref="AB1788" si="17646">D1788-Z1788</f>
        <v>0</v>
      </c>
      <c r="AC1788" s="22">
        <f t="shared" ref="AC1788" si="17647">AA1788-E1788</f>
        <v>220</v>
      </c>
      <c r="AD1788" s="22">
        <f t="shared" si="17347"/>
        <v>110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0.49700000000000005</v>
      </c>
      <c r="I1789" s="32">
        <f>VLOOKUP($C1789,'Four Factors - Home'!$B:$O,8,FALSE)</f>
        <v>0.29599999999999999</v>
      </c>
      <c r="J1789" s="32">
        <f>VLOOKUP($C1789,'Four Factors - Home'!$B:$O,9,FALSE)/100</f>
        <v>0.151</v>
      </c>
      <c r="K1789" s="32">
        <f>VLOOKUP($C1789,'Four Factors - Home'!$B:$O,10,FALSE)/100</f>
        <v>0.26500000000000001</v>
      </c>
      <c r="L1789" s="32">
        <f>VLOOKUP($C1789,'Four Factors - Home'!$B:$O,11,FALSE)/100</f>
        <v>0.51400000000000001</v>
      </c>
      <c r="M1789" s="32">
        <f>VLOOKUP($C1789,'Four Factors - Home'!$B:$O,12,FALSE)</f>
        <v>0.33700000000000002</v>
      </c>
      <c r="N1789" s="32">
        <f>VLOOKUP($C1789,'Four Factors - Home'!$B:$O,13,FALSE)/100</f>
        <v>0.14300000000000002</v>
      </c>
      <c r="O1789" s="32">
        <f>VLOOKUP($C1789,'Four Factors - Home'!$B:$O,14,FALSE)/100</f>
        <v>0.221</v>
      </c>
      <c r="P1789" s="21">
        <f>VLOOKUP($C1789,'Advanced - Home'!B:T,18,FALSE)</f>
        <v>102.74</v>
      </c>
      <c r="Q1789" s="21">
        <f>(P1789+'Advanced - Home'!$S$33)/2</f>
        <v>100.75784556720686</v>
      </c>
      <c r="R1789" s="32">
        <f t="shared" ref="R1789" si="17651">AVERAGE(H1789,L1788)</f>
        <v>0.51</v>
      </c>
      <c r="S1789" s="32">
        <f t="shared" ref="S1789" si="17652">AVERAGE(I1789,M1788)</f>
        <v>0.28700000000000003</v>
      </c>
      <c r="T1789" s="32">
        <f t="shared" ref="T1789" si="17653">AVERAGE(J1789,N1788)</f>
        <v>0.14849999999999999</v>
      </c>
      <c r="U1789" s="32">
        <f t="shared" ref="U1789" si="17654">AVERAGE(K1789,O1788)</f>
        <v>0.25</v>
      </c>
      <c r="V1789" s="21">
        <f>Q1789*Q1788/'Advanced - Road'!$S$33</f>
        <v>101.41585873767869</v>
      </c>
      <c r="W1789" s="21">
        <f t="shared" ref="W1789" si="17655">W1788</f>
        <v>101.41797287921202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110</v>
      </c>
      <c r="Z1789" s="23">
        <f t="shared" ref="Z1789" si="17656">-Z1788</f>
        <v>0</v>
      </c>
      <c r="AA1789" s="23">
        <f t="shared" ref="AA1789" si="17657">AA1788</f>
        <v>220</v>
      </c>
      <c r="AB1789" s="22"/>
      <c r="AC1789" s="22"/>
      <c r="AD1789" s="22">
        <f t="shared" si="17347"/>
        <v>110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0.51</v>
      </c>
      <c r="I1790" s="31">
        <f>VLOOKUP($C1790,'Four Factors - Road'!$B:$O,8,FALSE)</f>
        <v>0.25</v>
      </c>
      <c r="J1790" s="31">
        <f>VLOOKUP($C1790,'Four Factors - Road'!$B:$O,9,FALSE)/100</f>
        <v>0.13400000000000001</v>
      </c>
      <c r="K1790" s="31">
        <f>VLOOKUP($C1790,'Four Factors - Road'!$B:$O,10,FALSE)/100</f>
        <v>0.22399999999999998</v>
      </c>
      <c r="L1790" s="31">
        <f>VLOOKUP($C1790,'Four Factors - Road'!$B:$O,11,FALSE)/100</f>
        <v>0.52300000000000002</v>
      </c>
      <c r="M1790" s="31">
        <f>VLOOKUP($C1790,'Four Factors - Road'!$B:$O,12,FALSE)</f>
        <v>0.27800000000000002</v>
      </c>
      <c r="N1790" s="31">
        <f>VLOOKUP($C1790,'Four Factors - Road'!$B:$O,13,FALSE)/100</f>
        <v>0.14599999999999999</v>
      </c>
      <c r="O1790" s="31">
        <f>VLOOKUP($C1790,'Four Factors - Road'!$B:$O,14,FALSE)/100</f>
        <v>0.23499999999999999</v>
      </c>
      <c r="P1790" s="17">
        <f>VLOOKUP($C1790,'Advanced - Road'!B:T,18,FALSE)</f>
        <v>100.07</v>
      </c>
      <c r="Q1790" s="17">
        <f>(P1790+'Advanced - Road'!$S$33)/2</f>
        <v>99.424904671115343</v>
      </c>
      <c r="R1790" s="31">
        <f t="shared" ref="R1790" si="17659">AVERAGE(H1790,L1791)</f>
        <v>0.50900000000000001</v>
      </c>
      <c r="S1790" s="31">
        <f t="shared" ref="S1790" si="17660">AVERAGE(I1790,M1791)</f>
        <v>0.28300000000000003</v>
      </c>
      <c r="T1790" s="31">
        <f t="shared" ref="T1790" si="17661">AVERAGE(J1790,N1791)</f>
        <v>0.13200000000000001</v>
      </c>
      <c r="U1790" s="31">
        <f t="shared" ref="U1790" si="17662">AVERAGE(K1790,O1791)</f>
        <v>0.22599999999999998</v>
      </c>
      <c r="V1790" s="17">
        <f>Q1790*Q1791/'Advanced - Home'!$S$33</f>
        <v>99.532763387599005</v>
      </c>
      <c r="W1790" s="17">
        <f t="shared" ref="W1790" si="17663">AVERAGE(V1790:V1791)</f>
        <v>99.530688588067818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109</v>
      </c>
      <c r="Z1790" s="19">
        <f t="shared" ref="Z1790" si="17664">Y1791-Y1790</f>
        <v>1</v>
      </c>
      <c r="AA1790" s="19">
        <f t="shared" ref="AA1790" si="17665">Y1790+Y1791</f>
        <v>219</v>
      </c>
      <c r="AB1790" s="4">
        <f t="shared" ref="AB1790" si="17666">D1790-Z1790</f>
        <v>-1</v>
      </c>
      <c r="AC1790" s="4">
        <f t="shared" ref="AC1790" si="17667">AA1790-E1790</f>
        <v>219</v>
      </c>
      <c r="AD1790" s="4">
        <f t="shared" si="17347"/>
        <v>109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0.13600000000000001</v>
      </c>
      <c r="K1791" s="31">
        <f>VLOOKUP($C1791,'Four Factors - Home'!$B:$O,10,FALSE)/100</f>
        <v>0.23100000000000001</v>
      </c>
      <c r="L1791" s="31">
        <f>VLOOKUP($C1791,'Four Factors - Home'!$B:$O,11,FALSE)/100</f>
        <v>0.50800000000000001</v>
      </c>
      <c r="M1791" s="31">
        <f>VLOOKUP($C1791,'Four Factors - Home'!$B:$O,12,FALSE)</f>
        <v>0.316</v>
      </c>
      <c r="N1791" s="31">
        <f>VLOOKUP($C1791,'Four Factors - Home'!$B:$O,13,FALSE)/100</f>
        <v>0.13</v>
      </c>
      <c r="O1791" s="31">
        <f>VLOOKUP($C1791,'Four Factors - Home'!$B:$O,14,FALSE)/100</f>
        <v>0.22800000000000001</v>
      </c>
      <c r="P1791" s="17">
        <f>VLOOKUP($C1791,'Advanced - Home'!B:T,18,FALSE)</f>
        <v>98.99</v>
      </c>
      <c r="Q1791" s="17">
        <f>(P1791+'Advanced - Home'!$S$33)/2</f>
        <v>98.882845567206857</v>
      </c>
      <c r="R1791" s="31">
        <f t="shared" ref="R1791" si="17671">AVERAGE(H1791,L1790)</f>
        <v>0.52700000000000002</v>
      </c>
      <c r="S1791" s="31">
        <f t="shared" ref="S1791" si="17672">AVERAGE(I1791,M1790)</f>
        <v>0.27250000000000002</v>
      </c>
      <c r="T1791" s="31">
        <f t="shared" ref="T1791" si="17673">AVERAGE(J1791,N1790)</f>
        <v>0.14100000000000001</v>
      </c>
      <c r="U1791" s="31">
        <f t="shared" ref="U1791" si="17674">AVERAGE(K1791,O1790)</f>
        <v>0.23299999999999998</v>
      </c>
      <c r="V1791" s="17">
        <f>Q1791*Q1790/'Advanced - Road'!$S$33</f>
        <v>99.528613788536617</v>
      </c>
      <c r="W1791" s="17">
        <f t="shared" ref="W1791" si="17675">W1790</f>
        <v>99.530688588067818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110</v>
      </c>
      <c r="Z1791" s="19">
        <f t="shared" ref="Z1791" si="17676">-Z1790</f>
        <v>-1</v>
      </c>
      <c r="AA1791" s="19">
        <f t="shared" ref="AA1791" si="17677">AA1790</f>
        <v>219</v>
      </c>
      <c r="AB1791" s="4"/>
      <c r="AC1791" s="4"/>
      <c r="AD1791" s="4">
        <f t="shared" si="17347"/>
        <v>110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0.51</v>
      </c>
      <c r="I1792" s="32">
        <f>VLOOKUP($C1792,'Four Factors - Road'!$B:$O,8,FALSE)</f>
        <v>0.25</v>
      </c>
      <c r="J1792" s="32">
        <f>VLOOKUP($C1792,'Four Factors - Road'!$B:$O,9,FALSE)/100</f>
        <v>0.13400000000000001</v>
      </c>
      <c r="K1792" s="32">
        <f>VLOOKUP($C1792,'Four Factors - Road'!$B:$O,10,FALSE)/100</f>
        <v>0.22399999999999998</v>
      </c>
      <c r="L1792" s="32">
        <f>VLOOKUP($C1792,'Four Factors - Road'!$B:$O,11,FALSE)/100</f>
        <v>0.52300000000000002</v>
      </c>
      <c r="M1792" s="32">
        <f>VLOOKUP($C1792,'Four Factors - Road'!$B:$O,12,FALSE)</f>
        <v>0.27800000000000002</v>
      </c>
      <c r="N1792" s="32">
        <f>VLOOKUP($C1792,'Four Factors - Road'!$B:$O,13,FALSE)/100</f>
        <v>0.14599999999999999</v>
      </c>
      <c r="O1792" s="32">
        <f>VLOOKUP($C1792,'Four Factors - Road'!$B:$O,14,FALSE)/100</f>
        <v>0.23499999999999999</v>
      </c>
      <c r="P1792" s="21">
        <f>VLOOKUP($C1792,'Advanced - Road'!B:T,18,FALSE)</f>
        <v>100.07</v>
      </c>
      <c r="Q1792" s="21">
        <f>(P1792+'Advanced - Road'!$S$33)/2</f>
        <v>99.424904671115343</v>
      </c>
      <c r="R1792" s="32">
        <f t="shared" ref="R1792" si="17679">AVERAGE(H1792,L1793)</f>
        <v>0.51849999999999996</v>
      </c>
      <c r="S1792" s="32">
        <f t="shared" ref="S1792" si="17680">AVERAGE(I1792,M1793)</f>
        <v>0.27149999999999996</v>
      </c>
      <c r="T1792" s="32">
        <f t="shared" ref="T1792" si="17681">AVERAGE(J1792,N1793)</f>
        <v>0.13850000000000001</v>
      </c>
      <c r="U1792" s="32">
        <f t="shared" ref="U1792" si="17682">AVERAGE(K1792,O1793)</f>
        <v>0.22649999999999998</v>
      </c>
      <c r="V1792" s="21">
        <f>Q1792*Q1793/'Advanced - Home'!$S$33</f>
        <v>98.903655509883578</v>
      </c>
      <c r="W1792" s="21">
        <f t="shared" ref="W1792" si="17683">AVERAGE(V1792:V1793)</f>
        <v>98.901593824353085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108</v>
      </c>
      <c r="Z1792" s="23">
        <f t="shared" ref="Z1792" si="17684">Y1793-Y1792</f>
        <v>0</v>
      </c>
      <c r="AA1792" s="23">
        <f t="shared" ref="AA1792" si="17685">Y1792+Y1793</f>
        <v>216</v>
      </c>
      <c r="AB1792" s="22">
        <f t="shared" ref="AB1792" si="17686">D1792-Z1792</f>
        <v>0</v>
      </c>
      <c r="AC1792" s="22">
        <f t="shared" ref="AC1792" si="17687">AA1792-E1792</f>
        <v>216</v>
      </c>
      <c r="AD1792" s="22">
        <f t="shared" si="17347"/>
        <v>108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0.52900000000000003</v>
      </c>
      <c r="I1793" s="32">
        <f>VLOOKUP($C1793,'Four Factors - Home'!$B:$O,8,FALSE)</f>
        <v>0.29299999999999998</v>
      </c>
      <c r="J1793" s="32">
        <f>VLOOKUP($C1793,'Four Factors - Home'!$B:$O,9,FALSE)/100</f>
        <v>0.154</v>
      </c>
      <c r="K1793" s="32">
        <f>VLOOKUP($C1793,'Four Factors - Home'!$B:$O,10,FALSE)/100</f>
        <v>0.20300000000000001</v>
      </c>
      <c r="L1793" s="32">
        <f>VLOOKUP($C1793,'Four Factors - Home'!$B:$O,11,FALSE)/100</f>
        <v>0.52700000000000002</v>
      </c>
      <c r="M1793" s="32">
        <f>VLOOKUP($C1793,'Four Factors - Home'!$B:$O,12,FALSE)</f>
        <v>0.29299999999999998</v>
      </c>
      <c r="N1793" s="32">
        <f>VLOOKUP($C1793,'Four Factors - Home'!$B:$O,13,FALSE)/100</f>
        <v>0.14300000000000002</v>
      </c>
      <c r="O1793" s="32">
        <f>VLOOKUP($C1793,'Four Factors - Home'!$B:$O,14,FALSE)/100</f>
        <v>0.22899999999999998</v>
      </c>
      <c r="P1793" s="21">
        <f>VLOOKUP($C1793,'Advanced - Home'!B:T,18,FALSE)</f>
        <v>97.74</v>
      </c>
      <c r="Q1793" s="21">
        <f>(P1793+'Advanced - Home'!$S$33)/2</f>
        <v>98.257845567206857</v>
      </c>
      <c r="R1793" s="32">
        <f t="shared" ref="R1793" si="17691">AVERAGE(H1793,L1792)</f>
        <v>0.52600000000000002</v>
      </c>
      <c r="S1793" s="32">
        <f t="shared" ref="S1793" si="17692">AVERAGE(I1793,M1792)</f>
        <v>0.28549999999999998</v>
      </c>
      <c r="T1793" s="32">
        <f t="shared" ref="T1793" si="17693">AVERAGE(J1793,N1792)</f>
        <v>0.15</v>
      </c>
      <c r="U1793" s="32">
        <f t="shared" ref="U1793" si="17694">AVERAGE(K1793,O1792)</f>
        <v>0.219</v>
      </c>
      <c r="V1793" s="21">
        <f>Q1793*Q1792/'Advanced - Road'!$S$33</f>
        <v>98.899532138822607</v>
      </c>
      <c r="W1793" s="21">
        <f t="shared" ref="W1793" si="17695">W1792</f>
        <v>98.901593824353085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108</v>
      </c>
      <c r="Z1793" s="23">
        <f t="shared" ref="Z1793" si="17696">-Z1792</f>
        <v>0</v>
      </c>
      <c r="AA1793" s="23">
        <f t="shared" ref="AA1793" si="17697">AA1792</f>
        <v>216</v>
      </c>
      <c r="AB1793" s="22"/>
      <c r="AC1793" s="22"/>
      <c r="AD1793" s="22">
        <f t="shared" si="17347"/>
        <v>108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0.51</v>
      </c>
      <c r="I1794" s="31">
        <f>VLOOKUP($C1794,'Four Factors - Road'!$B:$O,8,FALSE)</f>
        <v>0.25</v>
      </c>
      <c r="J1794" s="31">
        <f>VLOOKUP($C1794,'Four Factors - Road'!$B:$O,9,FALSE)/100</f>
        <v>0.13400000000000001</v>
      </c>
      <c r="K1794" s="31">
        <f>VLOOKUP($C1794,'Four Factors - Road'!$B:$O,10,FALSE)/100</f>
        <v>0.22399999999999998</v>
      </c>
      <c r="L1794" s="31">
        <f>VLOOKUP($C1794,'Four Factors - Road'!$B:$O,11,FALSE)/100</f>
        <v>0.52300000000000002</v>
      </c>
      <c r="M1794" s="31">
        <f>VLOOKUP($C1794,'Four Factors - Road'!$B:$O,12,FALSE)</f>
        <v>0.27800000000000002</v>
      </c>
      <c r="N1794" s="31">
        <f>VLOOKUP($C1794,'Four Factors - Road'!$B:$O,13,FALSE)/100</f>
        <v>0.14599999999999999</v>
      </c>
      <c r="O1794" s="31">
        <f>VLOOKUP($C1794,'Four Factors - Road'!$B:$O,14,FALSE)/100</f>
        <v>0.23499999999999999</v>
      </c>
      <c r="P1794" s="17">
        <f>VLOOKUP($C1794,'Advanced - Road'!B:T,18,FALSE)</f>
        <v>100.07</v>
      </c>
      <c r="Q1794" s="17">
        <f>(P1794+'Advanced - Road'!$S$33)/2</f>
        <v>99.424904671115343</v>
      </c>
      <c r="R1794" s="31">
        <f t="shared" ref="R1794" si="17699">AVERAGE(H1794,L1795)</f>
        <v>0.4995</v>
      </c>
      <c r="S1794" s="31">
        <f t="shared" ref="S1794" si="17700">AVERAGE(I1794,M1795)</f>
        <v>0.2515</v>
      </c>
      <c r="T1794" s="31">
        <f t="shared" ref="T1794" si="17701">AVERAGE(J1794,N1795)</f>
        <v>0.14200000000000002</v>
      </c>
      <c r="U1794" s="31">
        <f t="shared" ref="U1794" si="17702">AVERAGE(K1794,O1795)</f>
        <v>0.21899999999999997</v>
      </c>
      <c r="V1794" s="17">
        <f>Q1794*Q1795/'Advanced - Home'!$S$33</f>
        <v>98.762735345275317</v>
      </c>
      <c r="W1794" s="17">
        <f t="shared" ref="W1794" si="17703">AVERAGE(V1794:V1795)</f>
        <v>98.760676597280991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104</v>
      </c>
      <c r="Z1794" s="19">
        <f t="shared" ref="Z1794" si="17704">Y1795-Y1794</f>
        <v>6</v>
      </c>
      <c r="AA1794" s="19">
        <f t="shared" ref="AA1794" si="17705">Y1794+Y1795</f>
        <v>214</v>
      </c>
      <c r="AB1794" s="4">
        <f t="shared" ref="AB1794" si="17706">D1794-Z1794</f>
        <v>-6</v>
      </c>
      <c r="AC1794" s="4">
        <f t="shared" ref="AC1794" si="17707">AA1794-E1794</f>
        <v>214</v>
      </c>
      <c r="AD1794" s="4">
        <f t="shared" si="17347"/>
        <v>104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0.53500000000000003</v>
      </c>
      <c r="I1795" s="31">
        <f>VLOOKUP($C1795,'Four Factors - Home'!$B:$O,8,FALSE)</f>
        <v>0.28199999999999997</v>
      </c>
      <c r="J1795" s="31">
        <f>VLOOKUP($C1795,'Four Factors - Home'!$B:$O,9,FALSE)/100</f>
        <v>0.13900000000000001</v>
      </c>
      <c r="K1795" s="31">
        <f>VLOOKUP($C1795,'Four Factors - Home'!$B:$O,10,FALSE)/100</f>
        <v>0.22500000000000001</v>
      </c>
      <c r="L1795" s="31">
        <f>VLOOKUP($C1795,'Four Factors - Home'!$B:$O,11,FALSE)/100</f>
        <v>0.48899999999999999</v>
      </c>
      <c r="M1795" s="31">
        <f>VLOOKUP($C1795,'Four Factors - Home'!$B:$O,12,FALSE)</f>
        <v>0.253</v>
      </c>
      <c r="N1795" s="31">
        <f>VLOOKUP($C1795,'Four Factors - Home'!$B:$O,13,FALSE)/100</f>
        <v>0.15</v>
      </c>
      <c r="O1795" s="31">
        <f>VLOOKUP($C1795,'Four Factors - Home'!$B:$O,14,FALSE)/100</f>
        <v>0.214</v>
      </c>
      <c r="P1795" s="17">
        <f>VLOOKUP($C1795,'Advanced - Home'!B:T,18,FALSE)</f>
        <v>97.46</v>
      </c>
      <c r="Q1795" s="17">
        <f>(P1795+'Advanced - Home'!$S$33)/2</f>
        <v>98.117845567206857</v>
      </c>
      <c r="R1795" s="31">
        <f t="shared" ref="R1795" si="17711">AVERAGE(H1795,L1794)</f>
        <v>0.52900000000000003</v>
      </c>
      <c r="S1795" s="31">
        <f t="shared" ref="S1795" si="17712">AVERAGE(I1795,M1794)</f>
        <v>0.28000000000000003</v>
      </c>
      <c r="T1795" s="31">
        <f t="shared" ref="T1795" si="17713">AVERAGE(J1795,N1794)</f>
        <v>0.14250000000000002</v>
      </c>
      <c r="U1795" s="31">
        <f t="shared" ref="U1795" si="17714">AVERAGE(K1795,O1794)</f>
        <v>0.22999999999999998</v>
      </c>
      <c r="V1795" s="17">
        <f>Q1795*Q1794/'Advanced - Road'!$S$33</f>
        <v>98.758617849286665</v>
      </c>
      <c r="W1795" s="17">
        <f t="shared" ref="W1795" si="17715">W1794</f>
        <v>98.760676597280991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110</v>
      </c>
      <c r="Z1795" s="19">
        <f t="shared" ref="Z1795" si="17716">-Z1794</f>
        <v>-6</v>
      </c>
      <c r="AA1795" s="19">
        <f t="shared" ref="AA1795" si="17717">AA1794</f>
        <v>214</v>
      </c>
      <c r="AB1795" s="4"/>
      <c r="AC1795" s="4"/>
      <c r="AD1795" s="4">
        <f t="shared" si="17347"/>
        <v>110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0.51</v>
      </c>
      <c r="I1796" s="32">
        <f>VLOOKUP($C1796,'Four Factors - Road'!$B:$O,8,FALSE)</f>
        <v>0.25</v>
      </c>
      <c r="J1796" s="32">
        <f>VLOOKUP($C1796,'Four Factors - Road'!$B:$O,9,FALSE)/100</f>
        <v>0.13400000000000001</v>
      </c>
      <c r="K1796" s="32">
        <f>VLOOKUP($C1796,'Four Factors - Road'!$B:$O,10,FALSE)/100</f>
        <v>0.22399999999999998</v>
      </c>
      <c r="L1796" s="32">
        <f>VLOOKUP($C1796,'Four Factors - Road'!$B:$O,11,FALSE)/100</f>
        <v>0.52300000000000002</v>
      </c>
      <c r="M1796" s="32">
        <f>VLOOKUP($C1796,'Four Factors - Road'!$B:$O,12,FALSE)</f>
        <v>0.27800000000000002</v>
      </c>
      <c r="N1796" s="32">
        <f>VLOOKUP($C1796,'Four Factors - Road'!$B:$O,13,FALSE)/100</f>
        <v>0.14599999999999999</v>
      </c>
      <c r="O1796" s="32">
        <f>VLOOKUP($C1796,'Four Factors - Road'!$B:$O,14,FALSE)/100</f>
        <v>0.23499999999999999</v>
      </c>
      <c r="P1796" s="21">
        <f>VLOOKUP($C1796,'Advanced - Road'!B:T,18,FALSE)</f>
        <v>100.07</v>
      </c>
      <c r="Q1796" s="21">
        <f>(P1796+'Advanced - Road'!$S$33)/2</f>
        <v>99.424904671115343</v>
      </c>
      <c r="R1796" s="32">
        <f t="shared" ref="R1796" si="17719">AVERAGE(H1796,L1797)</f>
        <v>0.50649999999999995</v>
      </c>
      <c r="S1796" s="32">
        <f t="shared" ref="S1796" si="17720">AVERAGE(I1796,M1797)</f>
        <v>0.25950000000000001</v>
      </c>
      <c r="T1796" s="32">
        <f t="shared" ref="T1796" si="17721">AVERAGE(J1796,N1797)</f>
        <v>0.13800000000000001</v>
      </c>
      <c r="U1796" s="32">
        <f t="shared" ref="U1796" si="17722">AVERAGE(K1796,O1797)</f>
        <v>0.23149999999999998</v>
      </c>
      <c r="V1796" s="21">
        <f>Q1796*Q1797/'Advanced - Home'!$S$33</f>
        <v>98.782866797362203</v>
      </c>
      <c r="W1796" s="21">
        <f t="shared" ref="W1796" si="17723">AVERAGE(V1796:V1797)</f>
        <v>98.78080762971986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5</v>
      </c>
      <c r="AA1796" s="23">
        <f t="shared" ref="AA1796" si="17725">Y1796+Y1797</f>
        <v>217</v>
      </c>
      <c r="AB1796" s="22">
        <f t="shared" ref="AB1796" si="17726">D1796-Z1796</f>
        <v>-5</v>
      </c>
      <c r="AC1796" s="22">
        <f t="shared" ref="AC1796" si="17727">AA1796-E1796</f>
        <v>217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</v>
      </c>
      <c r="J1797" s="32">
        <f>VLOOKUP($C1797,'Four Factors - Home'!$B:$O,9,FALSE)/100</f>
        <v>0.129</v>
      </c>
      <c r="K1797" s="32">
        <f>VLOOKUP($C1797,'Four Factors - Home'!$B:$O,10,FALSE)/100</f>
        <v>0.26700000000000002</v>
      </c>
      <c r="L1797" s="32">
        <f>VLOOKUP($C1797,'Four Factors - Home'!$B:$O,11,FALSE)/100</f>
        <v>0.503</v>
      </c>
      <c r="M1797" s="32">
        <f>VLOOKUP($C1797,'Four Factors - Home'!$B:$O,12,FALSE)</f>
        <v>0.26900000000000002</v>
      </c>
      <c r="N1797" s="32">
        <f>VLOOKUP($C1797,'Four Factors - Home'!$B:$O,13,FALSE)/100</f>
        <v>0.14199999999999999</v>
      </c>
      <c r="O1797" s="32">
        <f>VLOOKUP($C1797,'Four Factors - Home'!$B:$O,14,FALSE)/100</f>
        <v>0.23899999999999999</v>
      </c>
      <c r="P1797" s="21">
        <f>VLOOKUP($C1797,'Advanced - Home'!B:T,18,FALSE)</f>
        <v>97.5</v>
      </c>
      <c r="Q1797" s="21">
        <f>(P1797+'Advanced - Home'!$S$33)/2</f>
        <v>98.137845567206853</v>
      </c>
      <c r="R1797" s="32">
        <f t="shared" ref="R1797" si="17731">AVERAGE(H1797,L1796)</f>
        <v>0.52449999999999997</v>
      </c>
      <c r="S1797" s="32">
        <f t="shared" ref="S1797" si="17732">AVERAGE(I1797,M1796)</f>
        <v>0.29400000000000004</v>
      </c>
      <c r="T1797" s="32">
        <f t="shared" ref="T1797" si="17733">AVERAGE(J1797,N1796)</f>
        <v>0.13750000000000001</v>
      </c>
      <c r="U1797" s="32">
        <f t="shared" ref="U1797" si="17734">AVERAGE(K1797,O1796)</f>
        <v>0.251</v>
      </c>
      <c r="V1797" s="21">
        <f>Q1797*Q1796/'Advanced - Road'!$S$33</f>
        <v>98.778748462077516</v>
      </c>
      <c r="W1797" s="21">
        <f t="shared" ref="W1797" si="17735">W1796</f>
        <v>98.78080762971986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111</v>
      </c>
      <c r="Z1797" s="23">
        <f t="shared" ref="Z1797" si="17736">-Z1796</f>
        <v>-5</v>
      </c>
      <c r="AA1797" s="23">
        <f t="shared" ref="AA1797" si="17737">AA1796</f>
        <v>217</v>
      </c>
      <c r="AB1797" s="22"/>
      <c r="AC1797" s="22"/>
      <c r="AD1797" s="22">
        <f t="shared" si="17347"/>
        <v>111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0.51</v>
      </c>
      <c r="I1798" s="31">
        <f>VLOOKUP($C1798,'Four Factors - Road'!$B:$O,8,FALSE)</f>
        <v>0.25</v>
      </c>
      <c r="J1798" s="31">
        <f>VLOOKUP($C1798,'Four Factors - Road'!$B:$O,9,FALSE)/100</f>
        <v>0.13400000000000001</v>
      </c>
      <c r="K1798" s="31">
        <f>VLOOKUP($C1798,'Four Factors - Road'!$B:$O,10,FALSE)/100</f>
        <v>0.22399999999999998</v>
      </c>
      <c r="L1798" s="31">
        <f>VLOOKUP($C1798,'Four Factors - Road'!$B:$O,11,FALSE)/100</f>
        <v>0.52300000000000002</v>
      </c>
      <c r="M1798" s="31">
        <f>VLOOKUP($C1798,'Four Factors - Road'!$B:$O,12,FALSE)</f>
        <v>0.27800000000000002</v>
      </c>
      <c r="N1798" s="31">
        <f>VLOOKUP($C1798,'Four Factors - Road'!$B:$O,13,FALSE)/100</f>
        <v>0.14599999999999999</v>
      </c>
      <c r="O1798" s="31">
        <f>VLOOKUP($C1798,'Four Factors - Road'!$B:$O,14,FALSE)/100</f>
        <v>0.23499999999999999</v>
      </c>
      <c r="P1798" s="17">
        <f>VLOOKUP($C1798,'Advanced - Road'!B:T,18,FALSE)</f>
        <v>100.07</v>
      </c>
      <c r="Q1798" s="17">
        <f>(P1798+'Advanced - Road'!$S$33)/2</f>
        <v>99.424904671115343</v>
      </c>
      <c r="R1798" s="31">
        <f t="shared" ref="R1798" si="17739">AVERAGE(H1798,L1799)</f>
        <v>0.49850000000000005</v>
      </c>
      <c r="S1798" s="31">
        <f t="shared" ref="S1798" si="17740">AVERAGE(I1798,M1799)</f>
        <v>0.24349999999999999</v>
      </c>
      <c r="T1798" s="31">
        <f t="shared" ref="T1798" si="17741">AVERAGE(J1798,N1799)</f>
        <v>0.13400000000000001</v>
      </c>
      <c r="U1798" s="31">
        <f t="shared" ref="U1798" si="17742">AVERAGE(K1798,O1799)</f>
        <v>0.215</v>
      </c>
      <c r="V1798" s="17">
        <f>Q1798*Q1799/'Advanced - Home'!$S$33</f>
        <v>96.890510301194155</v>
      </c>
      <c r="W1798" s="17">
        <f t="shared" ref="W1798" si="17743">AVERAGE(V1798:V1799)</f>
        <v>96.888490580465941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103</v>
      </c>
      <c r="Z1798" s="19">
        <f t="shared" ref="Z1798" si="17744">Y1799-Y1798</f>
        <v>4</v>
      </c>
      <c r="AA1798" s="19">
        <f t="shared" ref="AA1798" si="17745">Y1798+Y1799</f>
        <v>210</v>
      </c>
      <c r="AB1798" s="4">
        <f t="shared" ref="AB1798" si="17746">D1798-Z1798</f>
        <v>-4</v>
      </c>
      <c r="AC1798" s="4">
        <f t="shared" ref="AC1798" si="17747">AA1798-E1798</f>
        <v>210</v>
      </c>
      <c r="AD1798" s="4">
        <f t="shared" si="17347"/>
        <v>103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0.52600000000000002</v>
      </c>
      <c r="I1799" s="31">
        <f>VLOOKUP($C1799,'Four Factors - Home'!$B:$O,8,FALSE)</f>
        <v>0.307</v>
      </c>
      <c r="J1799" s="31">
        <f>VLOOKUP($C1799,'Four Factors - Home'!$B:$O,9,FALSE)/100</f>
        <v>0.14499999999999999</v>
      </c>
      <c r="K1799" s="31">
        <f>VLOOKUP($C1799,'Four Factors - Home'!$B:$O,10,FALSE)/100</f>
        <v>0.217</v>
      </c>
      <c r="L1799" s="31">
        <f>VLOOKUP($C1799,'Four Factors - Home'!$B:$O,11,FALSE)/100</f>
        <v>0.48700000000000004</v>
      </c>
      <c r="M1799" s="31">
        <f>VLOOKUP($C1799,'Four Factors - Home'!$B:$O,12,FALSE)</f>
        <v>0.23699999999999999</v>
      </c>
      <c r="N1799" s="31">
        <f>VLOOKUP($C1799,'Four Factors - Home'!$B:$O,13,FALSE)/100</f>
        <v>0.13400000000000001</v>
      </c>
      <c r="O1799" s="31">
        <f>VLOOKUP($C1799,'Four Factors - Home'!$B:$O,14,FALSE)/100</f>
        <v>0.20600000000000002</v>
      </c>
      <c r="P1799" s="17">
        <f>VLOOKUP($C1799,'Advanced - Home'!B:T,18,FALSE)</f>
        <v>93.74</v>
      </c>
      <c r="Q1799" s="17">
        <f>(P1799+'Advanced - Home'!$S$33)/2</f>
        <v>96.257845567206857</v>
      </c>
      <c r="R1799" s="31">
        <f t="shared" ref="R1799" si="17751">AVERAGE(H1799,L1798)</f>
        <v>0.52449999999999997</v>
      </c>
      <c r="S1799" s="31">
        <f t="shared" ref="S1799" si="17752">AVERAGE(I1799,M1798)</f>
        <v>0.29249999999999998</v>
      </c>
      <c r="T1799" s="31">
        <f t="shared" ref="T1799" si="17753">AVERAGE(J1799,N1798)</f>
        <v>0.14549999999999999</v>
      </c>
      <c r="U1799" s="31">
        <f t="shared" ref="U1799" si="17754">AVERAGE(K1799,O1798)</f>
        <v>0.22599999999999998</v>
      </c>
      <c r="V1799" s="17">
        <f>Q1799*Q1798/'Advanced - Road'!$S$33</f>
        <v>96.886470859737727</v>
      </c>
      <c r="W1799" s="17">
        <f t="shared" ref="W1799" si="17755">W1798</f>
        <v>96.888490580465941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107</v>
      </c>
      <c r="Z1799" s="19">
        <f t="shared" ref="Z1799" si="17756">-Z1798</f>
        <v>-4</v>
      </c>
      <c r="AA1799" s="19">
        <f t="shared" ref="AA1799" si="17757">AA1798</f>
        <v>210</v>
      </c>
      <c r="AB1799" s="4"/>
      <c r="AC1799" s="4"/>
      <c r="AD1799" s="4">
        <f t="shared" si="17347"/>
        <v>107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0.51</v>
      </c>
      <c r="I1800" s="32">
        <f>VLOOKUP($C1800,'Four Factors - Road'!$B:$O,8,FALSE)</f>
        <v>0.25</v>
      </c>
      <c r="J1800" s="32">
        <f>VLOOKUP($C1800,'Four Factors - Road'!$B:$O,9,FALSE)/100</f>
        <v>0.13400000000000001</v>
      </c>
      <c r="K1800" s="32">
        <f>VLOOKUP($C1800,'Four Factors - Road'!$B:$O,10,FALSE)/100</f>
        <v>0.22399999999999998</v>
      </c>
      <c r="L1800" s="32">
        <f>VLOOKUP($C1800,'Four Factors - Road'!$B:$O,11,FALSE)/100</f>
        <v>0.52300000000000002</v>
      </c>
      <c r="M1800" s="32">
        <f>VLOOKUP($C1800,'Four Factors - Road'!$B:$O,12,FALSE)</f>
        <v>0.27800000000000002</v>
      </c>
      <c r="N1800" s="32">
        <f>VLOOKUP($C1800,'Four Factors - Road'!$B:$O,13,FALSE)/100</f>
        <v>0.14599999999999999</v>
      </c>
      <c r="O1800" s="32">
        <f>VLOOKUP($C1800,'Four Factors - Road'!$B:$O,14,FALSE)/100</f>
        <v>0.23499999999999999</v>
      </c>
      <c r="P1800" s="21">
        <f>VLOOKUP($C1800,'Advanced - Road'!B:T,18,FALSE)</f>
        <v>100.07</v>
      </c>
      <c r="Q1800" s="21">
        <f>(P1800+'Advanced - Road'!$S$33)/2</f>
        <v>99.424904671115343</v>
      </c>
      <c r="R1800" s="32">
        <f t="shared" ref="R1800" si="17759">AVERAGE(H1800,L1801)</f>
        <v>0.51449999999999996</v>
      </c>
      <c r="S1800" s="32">
        <f t="shared" ref="S1800" si="17760">AVERAGE(I1800,M1801)</f>
        <v>0.27</v>
      </c>
      <c r="T1800" s="32">
        <f t="shared" ref="T1800" si="17761">AVERAGE(J1800,N1801)</f>
        <v>0.14800000000000002</v>
      </c>
      <c r="U1800" s="32">
        <f t="shared" ref="U1800" si="17762">AVERAGE(K1800,O1801)</f>
        <v>0.23949999999999999</v>
      </c>
      <c r="V1800" s="21">
        <f>Q1800*Q1801/'Advanced - Home'!$S$33</f>
        <v>99.683749278250716</v>
      </c>
      <c r="W1800" s="21">
        <f t="shared" ref="W1800" si="17763">AVERAGE(V1800:V1801)</f>
        <v>99.681671331359354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108</v>
      </c>
      <c r="Z1800" s="23">
        <f t="shared" ref="Z1800" si="17764">Y1801-Y1800</f>
        <v>3</v>
      </c>
      <c r="AA1800" s="23">
        <f t="shared" ref="AA1800" si="17765">Y1800+Y1801</f>
        <v>219</v>
      </c>
      <c r="AB1800" s="22">
        <f t="shared" ref="AB1800" si="17766">D1800-Z1800</f>
        <v>-3</v>
      </c>
      <c r="AC1800" s="22">
        <f t="shared" ref="AC1800" si="17767">AA1800-E1800</f>
        <v>219</v>
      </c>
      <c r="AD1800" s="22">
        <f t="shared" si="17347"/>
        <v>108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0.25900000000000001</v>
      </c>
      <c r="J1801" s="32">
        <f>VLOOKUP($C1801,'Four Factors - Home'!$B:$O,9,FALSE)/100</f>
        <v>0.14699999999999999</v>
      </c>
      <c r="K1801" s="32">
        <f>VLOOKUP($C1801,'Four Factors - Home'!$B:$O,10,FALSE)/100</f>
        <v>0.25</v>
      </c>
      <c r="L1801" s="32">
        <f>VLOOKUP($C1801,'Four Factors - Home'!$B:$O,11,FALSE)/100</f>
        <v>0.51900000000000002</v>
      </c>
      <c r="M1801" s="32">
        <f>VLOOKUP($C1801,'Four Factors - Home'!$B:$O,12,FALSE)</f>
        <v>0.28999999999999998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0.255</v>
      </c>
      <c r="P1801" s="21">
        <f>VLOOKUP($C1801,'Advanced - Home'!B:T,18,FALSE)</f>
        <v>99.29</v>
      </c>
      <c r="Q1801" s="21">
        <f>(P1801+'Advanced - Home'!$S$33)/2</f>
        <v>99.032845567206863</v>
      </c>
      <c r="R1801" s="32">
        <f t="shared" ref="R1801:U1801" si="17771">AVERAGE(H1801,L1800)</f>
        <v>0.53150000000000008</v>
      </c>
      <c r="S1801" s="32">
        <f t="shared" si="17771"/>
        <v>0.26850000000000002</v>
      </c>
      <c r="T1801" s="32">
        <f t="shared" si="17771"/>
        <v>0.14649999999999999</v>
      </c>
      <c r="U1801" s="32">
        <f t="shared" si="17771"/>
        <v>0.24249999999999999</v>
      </c>
      <c r="V1801" s="21">
        <f>Q1801*Q1800/'Advanced - Road'!$S$33</f>
        <v>99.679593384467992</v>
      </c>
      <c r="W1801" s="21">
        <f t="shared" ref="W1801" si="17772">W1800</f>
        <v>99.681671331359354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111</v>
      </c>
      <c r="Z1801" s="23">
        <f t="shared" ref="Z1801" si="17773">-Z1800</f>
        <v>-3</v>
      </c>
      <c r="AA1801" s="23">
        <f t="shared" ref="AA1801" si="17774">AA1800</f>
        <v>219</v>
      </c>
      <c r="AB1801" s="22"/>
      <c r="AC1801" s="22"/>
      <c r="AD1801" s="22">
        <f t="shared" si="17347"/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/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33</v>
      </c>
      <c r="D2" s="39">
        <v>29</v>
      </c>
      <c r="E2" s="39">
        <v>4</v>
      </c>
      <c r="F2" s="39">
        <v>0.879</v>
      </c>
      <c r="G2" s="43">
        <v>1599</v>
      </c>
      <c r="H2" s="39">
        <v>58.6</v>
      </c>
      <c r="I2" s="39">
        <v>0.255</v>
      </c>
      <c r="J2" s="39">
        <v>14.3</v>
      </c>
      <c r="K2" s="39">
        <v>22.6</v>
      </c>
      <c r="L2" s="39">
        <v>47.5</v>
      </c>
      <c r="M2" s="39">
        <v>0.251</v>
      </c>
      <c r="N2" s="39">
        <v>14.5</v>
      </c>
      <c r="O2" s="39">
        <v>23.8</v>
      </c>
    </row>
    <row r="3" spans="1:17" x14ac:dyDescent="0.3">
      <c r="A3" s="41">
        <v>2</v>
      </c>
      <c r="B3" s="42" t="s">
        <v>6</v>
      </c>
      <c r="C3" s="41">
        <v>35</v>
      </c>
      <c r="D3" s="41">
        <v>28</v>
      </c>
      <c r="E3" s="41">
        <v>7</v>
      </c>
      <c r="F3" s="41">
        <v>0.8</v>
      </c>
      <c r="G3" s="44">
        <v>1690</v>
      </c>
      <c r="H3" s="41">
        <v>55.7</v>
      </c>
      <c r="I3" s="41">
        <v>0.28000000000000003</v>
      </c>
      <c r="J3" s="41">
        <v>13</v>
      </c>
      <c r="K3" s="41">
        <v>23.4</v>
      </c>
      <c r="L3" s="41">
        <v>49.6</v>
      </c>
      <c r="M3" s="41">
        <v>0.21</v>
      </c>
      <c r="N3" s="41">
        <v>12.6</v>
      </c>
      <c r="O3" s="41">
        <v>23.6</v>
      </c>
    </row>
    <row r="4" spans="1:17" x14ac:dyDescent="0.3">
      <c r="A4" s="39">
        <v>3</v>
      </c>
      <c r="B4" s="40" t="s">
        <v>19</v>
      </c>
      <c r="C4" s="39">
        <v>33</v>
      </c>
      <c r="D4" s="39">
        <v>26</v>
      </c>
      <c r="E4" s="39">
        <v>7</v>
      </c>
      <c r="F4" s="39">
        <v>0.78800000000000003</v>
      </c>
      <c r="G4" s="43">
        <v>1589</v>
      </c>
      <c r="H4" s="39">
        <v>53.5</v>
      </c>
      <c r="I4" s="39">
        <v>0.28199999999999997</v>
      </c>
      <c r="J4" s="39">
        <v>13.9</v>
      </c>
      <c r="K4" s="39">
        <v>22.5</v>
      </c>
      <c r="L4" s="39">
        <v>48.9</v>
      </c>
      <c r="M4" s="39">
        <v>0.253</v>
      </c>
      <c r="N4" s="39">
        <v>15</v>
      </c>
      <c r="O4" s="39">
        <v>21.4</v>
      </c>
    </row>
    <row r="5" spans="1:17" x14ac:dyDescent="0.3">
      <c r="A5" s="41">
        <v>4</v>
      </c>
      <c r="B5" s="42" t="s">
        <v>16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1685</v>
      </c>
      <c r="H5" s="41">
        <v>54.7</v>
      </c>
      <c r="I5" s="41">
        <v>0.316</v>
      </c>
      <c r="J5" s="41">
        <v>13.5</v>
      </c>
      <c r="K5" s="41">
        <v>25.3</v>
      </c>
      <c r="L5" s="41">
        <v>51.5</v>
      </c>
      <c r="M5" s="41">
        <v>0.23699999999999999</v>
      </c>
      <c r="N5" s="41">
        <v>15.3</v>
      </c>
      <c r="O5" s="41">
        <v>24.2</v>
      </c>
    </row>
    <row r="6" spans="1:17" x14ac:dyDescent="0.3">
      <c r="A6" s="39">
        <v>5</v>
      </c>
      <c r="B6" s="40" t="s">
        <v>14</v>
      </c>
      <c r="C6" s="39">
        <v>37</v>
      </c>
      <c r="D6" s="39">
        <v>27</v>
      </c>
      <c r="E6" s="39">
        <v>10</v>
      </c>
      <c r="F6" s="39">
        <v>0.73</v>
      </c>
      <c r="G6" s="43">
        <v>1786</v>
      </c>
      <c r="H6" s="39">
        <v>54</v>
      </c>
      <c r="I6" s="39">
        <v>0.25900000000000001</v>
      </c>
      <c r="J6" s="39">
        <v>14.7</v>
      </c>
      <c r="K6" s="39">
        <v>25</v>
      </c>
      <c r="L6" s="39">
        <v>51.9</v>
      </c>
      <c r="M6" s="39">
        <v>0.28999999999999998</v>
      </c>
      <c r="N6" s="39">
        <v>16.2</v>
      </c>
      <c r="O6" s="39">
        <v>25.5</v>
      </c>
    </row>
    <row r="7" spans="1:17" x14ac:dyDescent="0.3">
      <c r="A7" s="41">
        <v>6</v>
      </c>
      <c r="B7" s="42" t="s">
        <v>0</v>
      </c>
      <c r="C7" s="41">
        <v>33</v>
      </c>
      <c r="D7" s="41">
        <v>24</v>
      </c>
      <c r="E7" s="41">
        <v>9</v>
      </c>
      <c r="F7" s="41">
        <v>0.72699999999999998</v>
      </c>
      <c r="G7" s="44">
        <v>1589</v>
      </c>
      <c r="H7" s="41">
        <v>53.1</v>
      </c>
      <c r="I7" s="41">
        <v>0.26100000000000001</v>
      </c>
      <c r="J7" s="41">
        <v>14</v>
      </c>
      <c r="K7" s="41">
        <v>22.9</v>
      </c>
      <c r="L7" s="41">
        <v>49.9</v>
      </c>
      <c r="M7" s="41">
        <v>0.25700000000000001</v>
      </c>
      <c r="N7" s="41">
        <v>13.7</v>
      </c>
      <c r="O7" s="41">
        <v>25.3</v>
      </c>
    </row>
    <row r="8" spans="1:17" x14ac:dyDescent="0.3">
      <c r="A8" s="39">
        <v>7</v>
      </c>
      <c r="B8" s="40" t="s">
        <v>22</v>
      </c>
      <c r="C8" s="39">
        <v>36</v>
      </c>
      <c r="D8" s="39">
        <v>26</v>
      </c>
      <c r="E8" s="39">
        <v>10</v>
      </c>
      <c r="F8" s="39">
        <v>0.72199999999999998</v>
      </c>
      <c r="G8" s="43">
        <v>1743</v>
      </c>
      <c r="H8" s="39">
        <v>52</v>
      </c>
      <c r="I8" s="39">
        <v>0.30199999999999999</v>
      </c>
      <c r="J8" s="39">
        <v>14.6</v>
      </c>
      <c r="K8" s="39">
        <v>27.3</v>
      </c>
      <c r="L8" s="39">
        <v>50</v>
      </c>
      <c r="M8" s="39">
        <v>0.27</v>
      </c>
      <c r="N8" s="39">
        <v>13.5</v>
      </c>
      <c r="O8" s="39">
        <v>22.4</v>
      </c>
    </row>
    <row r="9" spans="1:17" x14ac:dyDescent="0.3">
      <c r="A9" s="41">
        <v>8</v>
      </c>
      <c r="B9" s="42" t="s">
        <v>8</v>
      </c>
      <c r="C9" s="41">
        <v>35</v>
      </c>
      <c r="D9" s="41">
        <v>25</v>
      </c>
      <c r="E9" s="41">
        <v>10</v>
      </c>
      <c r="F9" s="41">
        <v>0.71399999999999997</v>
      </c>
      <c r="G9" s="44">
        <v>1695</v>
      </c>
      <c r="H9" s="41">
        <v>52.5</v>
      </c>
      <c r="I9" s="41">
        <v>0.251</v>
      </c>
      <c r="J9" s="41">
        <v>12.9</v>
      </c>
      <c r="K9" s="41">
        <v>19.7</v>
      </c>
      <c r="L9" s="41">
        <v>49.3</v>
      </c>
      <c r="M9" s="41">
        <v>0.27200000000000002</v>
      </c>
      <c r="N9" s="41">
        <v>14.6</v>
      </c>
      <c r="O9" s="41">
        <v>23.9</v>
      </c>
    </row>
    <row r="10" spans="1:17" x14ac:dyDescent="0.3">
      <c r="A10" s="39">
        <v>9</v>
      </c>
      <c r="B10" s="40" t="s">
        <v>118</v>
      </c>
      <c r="C10" s="39">
        <v>34</v>
      </c>
      <c r="D10" s="39">
        <v>23</v>
      </c>
      <c r="E10" s="39">
        <v>11</v>
      </c>
      <c r="F10" s="39">
        <v>0.67600000000000005</v>
      </c>
      <c r="G10" s="43">
        <v>1637</v>
      </c>
      <c r="H10" s="39">
        <v>54</v>
      </c>
      <c r="I10" s="39">
        <v>0.31</v>
      </c>
      <c r="J10" s="39">
        <v>13.6</v>
      </c>
      <c r="K10" s="39">
        <v>21.6</v>
      </c>
      <c r="L10" s="39">
        <v>48.7</v>
      </c>
      <c r="M10" s="39">
        <v>0.27700000000000002</v>
      </c>
      <c r="N10" s="39">
        <v>14.7</v>
      </c>
      <c r="O10" s="39">
        <v>23.5</v>
      </c>
    </row>
    <row r="11" spans="1:17" x14ac:dyDescent="0.3">
      <c r="A11" s="41">
        <v>10</v>
      </c>
      <c r="B11" s="42" t="s">
        <v>24</v>
      </c>
      <c r="C11" s="41">
        <v>35</v>
      </c>
      <c r="D11" s="41">
        <v>23</v>
      </c>
      <c r="E11" s="41">
        <v>12</v>
      </c>
      <c r="F11" s="41">
        <v>0.65700000000000003</v>
      </c>
      <c r="G11" s="44">
        <v>1680</v>
      </c>
      <c r="H11" s="41">
        <v>52.6</v>
      </c>
      <c r="I11" s="41">
        <v>0.307</v>
      </c>
      <c r="J11" s="41">
        <v>14.5</v>
      </c>
      <c r="K11" s="41">
        <v>21.7</v>
      </c>
      <c r="L11" s="41">
        <v>48.7</v>
      </c>
      <c r="M11" s="41">
        <v>0.23699999999999999</v>
      </c>
      <c r="N11" s="41">
        <v>13.4</v>
      </c>
      <c r="O11" s="41">
        <v>20.6</v>
      </c>
    </row>
    <row r="12" spans="1:17" x14ac:dyDescent="0.3">
      <c r="A12" s="39">
        <v>10</v>
      </c>
      <c r="B12" s="40" t="s">
        <v>4</v>
      </c>
      <c r="C12" s="39">
        <v>35</v>
      </c>
      <c r="D12" s="39">
        <v>23</v>
      </c>
      <c r="E12" s="39">
        <v>12</v>
      </c>
      <c r="F12" s="39">
        <v>0.65700000000000003</v>
      </c>
      <c r="G12" s="43">
        <v>1685</v>
      </c>
      <c r="H12" s="39">
        <v>52.6</v>
      </c>
      <c r="I12" s="39">
        <v>0.31</v>
      </c>
      <c r="J12" s="39">
        <v>12.9</v>
      </c>
      <c r="K12" s="39">
        <v>26.7</v>
      </c>
      <c r="L12" s="39">
        <v>50.3</v>
      </c>
      <c r="M12" s="39">
        <v>0.26900000000000002</v>
      </c>
      <c r="N12" s="39">
        <v>14.2</v>
      </c>
      <c r="O12" s="39">
        <v>23.9</v>
      </c>
    </row>
    <row r="13" spans="1:17" x14ac:dyDescent="0.3">
      <c r="A13" s="41">
        <v>12</v>
      </c>
      <c r="B13" s="42" t="s">
        <v>7</v>
      </c>
      <c r="C13" s="41">
        <v>37</v>
      </c>
      <c r="D13" s="41">
        <v>23</v>
      </c>
      <c r="E13" s="41">
        <v>14</v>
      </c>
      <c r="F13" s="41">
        <v>0.622</v>
      </c>
      <c r="G13" s="44">
        <v>1786</v>
      </c>
      <c r="H13" s="41">
        <v>50</v>
      </c>
      <c r="I13" s="41">
        <v>0.22600000000000001</v>
      </c>
      <c r="J13" s="41">
        <v>12</v>
      </c>
      <c r="K13" s="41">
        <v>24.1</v>
      </c>
      <c r="L13" s="41">
        <v>48.9</v>
      </c>
      <c r="M13" s="41">
        <v>0.26600000000000001</v>
      </c>
      <c r="N13" s="41">
        <v>13.6</v>
      </c>
      <c r="O13" s="41">
        <v>18.8</v>
      </c>
    </row>
    <row r="14" spans="1:17" x14ac:dyDescent="0.3">
      <c r="A14" s="39">
        <v>13</v>
      </c>
      <c r="B14" s="40" t="s">
        <v>17</v>
      </c>
      <c r="C14" s="39">
        <v>35</v>
      </c>
      <c r="D14" s="39">
        <v>21</v>
      </c>
      <c r="E14" s="39">
        <v>14</v>
      </c>
      <c r="F14" s="39">
        <v>0.6</v>
      </c>
      <c r="G14" s="43">
        <v>1695</v>
      </c>
      <c r="H14" s="39">
        <v>47.3</v>
      </c>
      <c r="I14" s="39">
        <v>0.30299999999999999</v>
      </c>
      <c r="J14" s="39">
        <v>14</v>
      </c>
      <c r="K14" s="39">
        <v>26.5</v>
      </c>
      <c r="L14" s="39">
        <v>49.1</v>
      </c>
      <c r="M14" s="39">
        <v>0.35399999999999998</v>
      </c>
      <c r="N14" s="39">
        <v>15.4</v>
      </c>
      <c r="O14" s="39">
        <v>21.2</v>
      </c>
    </row>
    <row r="15" spans="1:17" x14ac:dyDescent="0.3">
      <c r="A15" s="41">
        <v>14</v>
      </c>
      <c r="B15" s="42" t="s">
        <v>12</v>
      </c>
      <c r="C15" s="41">
        <v>35</v>
      </c>
      <c r="D15" s="41">
        <v>20</v>
      </c>
      <c r="E15" s="41">
        <v>15</v>
      </c>
      <c r="F15" s="41">
        <v>0.57099999999999995</v>
      </c>
      <c r="G15" s="44">
        <v>1695</v>
      </c>
      <c r="H15" s="41">
        <v>53.7</v>
      </c>
      <c r="I15" s="41">
        <v>0.27100000000000002</v>
      </c>
      <c r="J15" s="41">
        <v>13.8</v>
      </c>
      <c r="K15" s="41">
        <v>22.7</v>
      </c>
      <c r="L15" s="41">
        <v>49.1</v>
      </c>
      <c r="M15" s="41">
        <v>0.26500000000000001</v>
      </c>
      <c r="N15" s="41">
        <v>13.4</v>
      </c>
      <c r="O15" s="41">
        <v>22.6</v>
      </c>
    </row>
    <row r="16" spans="1:17" x14ac:dyDescent="0.3">
      <c r="A16" s="39">
        <v>14</v>
      </c>
      <c r="B16" s="40" t="s">
        <v>15</v>
      </c>
      <c r="C16" s="39">
        <v>35</v>
      </c>
      <c r="D16" s="39">
        <v>20</v>
      </c>
      <c r="E16" s="39">
        <v>15</v>
      </c>
      <c r="F16" s="39">
        <v>0.57099999999999995</v>
      </c>
      <c r="G16" s="43">
        <v>1695</v>
      </c>
      <c r="H16" s="39">
        <v>51.5</v>
      </c>
      <c r="I16" s="39">
        <v>0.255</v>
      </c>
      <c r="J16" s="39">
        <v>12.9</v>
      </c>
      <c r="K16" s="39">
        <v>18.8</v>
      </c>
      <c r="L16" s="39">
        <v>50.3</v>
      </c>
      <c r="M16" s="39">
        <v>0.27500000000000002</v>
      </c>
      <c r="N16" s="39">
        <v>15.7</v>
      </c>
      <c r="O16" s="39">
        <v>22.1</v>
      </c>
    </row>
    <row r="17" spans="1:15" x14ac:dyDescent="0.3">
      <c r="A17" s="41">
        <v>14</v>
      </c>
      <c r="B17" s="42" t="s">
        <v>11</v>
      </c>
      <c r="C17" s="41">
        <v>35</v>
      </c>
      <c r="D17" s="41">
        <v>20</v>
      </c>
      <c r="E17" s="41">
        <v>15</v>
      </c>
      <c r="F17" s="41">
        <v>0.57099999999999995</v>
      </c>
      <c r="G17" s="44">
        <v>1690</v>
      </c>
      <c r="H17" s="41">
        <v>50.4</v>
      </c>
      <c r="I17" s="41">
        <v>0.29599999999999999</v>
      </c>
      <c r="J17" s="41">
        <v>11.4</v>
      </c>
      <c r="K17" s="41">
        <v>20.5</v>
      </c>
      <c r="L17" s="41">
        <v>50.4</v>
      </c>
      <c r="M17" s="41">
        <v>0.19800000000000001</v>
      </c>
      <c r="N17" s="41">
        <v>13.1</v>
      </c>
      <c r="O17" s="41">
        <v>19.8</v>
      </c>
    </row>
    <row r="18" spans="1:15" x14ac:dyDescent="0.3">
      <c r="A18" s="39">
        <v>14</v>
      </c>
      <c r="B18" s="40" t="s">
        <v>5</v>
      </c>
      <c r="C18" s="39">
        <v>35</v>
      </c>
      <c r="D18" s="39">
        <v>20</v>
      </c>
      <c r="E18" s="39">
        <v>15</v>
      </c>
      <c r="F18" s="39">
        <v>0.57099999999999995</v>
      </c>
      <c r="G18" s="43">
        <v>1690</v>
      </c>
      <c r="H18" s="39">
        <v>47</v>
      </c>
      <c r="I18" s="39">
        <v>0.27500000000000002</v>
      </c>
      <c r="J18" s="39">
        <v>13.1</v>
      </c>
      <c r="K18" s="39">
        <v>29</v>
      </c>
      <c r="L18" s="39">
        <v>51.4</v>
      </c>
      <c r="M18" s="39">
        <v>0.22700000000000001</v>
      </c>
      <c r="N18" s="39">
        <v>13.8</v>
      </c>
      <c r="O18" s="39">
        <v>21.1</v>
      </c>
    </row>
    <row r="19" spans="1:15" x14ac:dyDescent="0.3">
      <c r="A19" s="41">
        <v>18</v>
      </c>
      <c r="B19" s="42" t="s">
        <v>9</v>
      </c>
      <c r="C19" s="41">
        <v>36</v>
      </c>
      <c r="D19" s="41">
        <v>20</v>
      </c>
      <c r="E19" s="41">
        <v>16</v>
      </c>
      <c r="F19" s="41">
        <v>0.55600000000000005</v>
      </c>
      <c r="G19" s="44">
        <v>1738</v>
      </c>
      <c r="H19" s="41">
        <v>53.4</v>
      </c>
      <c r="I19" s="41">
        <v>0.30099999999999999</v>
      </c>
      <c r="J19" s="41">
        <v>14.2</v>
      </c>
      <c r="K19" s="41">
        <v>21.4</v>
      </c>
      <c r="L19" s="41">
        <v>52.1</v>
      </c>
      <c r="M19" s="41">
        <v>0.29699999999999999</v>
      </c>
      <c r="N19" s="41">
        <v>16.3</v>
      </c>
      <c r="O19" s="41">
        <v>23.4</v>
      </c>
    </row>
    <row r="20" spans="1:15" x14ac:dyDescent="0.3">
      <c r="A20" s="39">
        <v>19</v>
      </c>
      <c r="B20" s="40" t="s">
        <v>23</v>
      </c>
      <c r="C20" s="39">
        <v>31</v>
      </c>
      <c r="D20" s="39">
        <v>17</v>
      </c>
      <c r="E20" s="39">
        <v>14</v>
      </c>
      <c r="F20" s="39">
        <v>0.54800000000000004</v>
      </c>
      <c r="G20" s="43">
        <v>1518</v>
      </c>
      <c r="H20" s="39">
        <v>53.1</v>
      </c>
      <c r="I20" s="39">
        <v>0.26700000000000002</v>
      </c>
      <c r="J20" s="39">
        <v>13.6</v>
      </c>
      <c r="K20" s="39">
        <v>23.1</v>
      </c>
      <c r="L20" s="39">
        <v>50.8</v>
      </c>
      <c r="M20" s="39">
        <v>0.316</v>
      </c>
      <c r="N20" s="39">
        <v>13</v>
      </c>
      <c r="O20" s="39">
        <v>22.8</v>
      </c>
    </row>
    <row r="21" spans="1:15" x14ac:dyDescent="0.3">
      <c r="A21" s="41">
        <v>20</v>
      </c>
      <c r="B21" s="42" t="s">
        <v>20</v>
      </c>
      <c r="C21" s="41">
        <v>37</v>
      </c>
      <c r="D21" s="41">
        <v>20</v>
      </c>
      <c r="E21" s="41">
        <v>17</v>
      </c>
      <c r="F21" s="41">
        <v>0.54100000000000004</v>
      </c>
      <c r="G21" s="44">
        <v>1791</v>
      </c>
      <c r="H21" s="41">
        <v>54.5</v>
      </c>
      <c r="I21" s="41">
        <v>0.28699999999999998</v>
      </c>
      <c r="J21" s="41">
        <v>14.6</v>
      </c>
      <c r="K21" s="41">
        <v>27.4</v>
      </c>
      <c r="L21" s="41">
        <v>53.2</v>
      </c>
      <c r="M21" s="41">
        <v>0.255</v>
      </c>
      <c r="N21" s="41">
        <v>11.8</v>
      </c>
      <c r="O21" s="41">
        <v>21.1</v>
      </c>
    </row>
    <row r="22" spans="1:15" x14ac:dyDescent="0.3">
      <c r="A22" s="39">
        <v>21</v>
      </c>
      <c r="B22" s="40" t="s">
        <v>10</v>
      </c>
      <c r="C22" s="39">
        <v>36</v>
      </c>
      <c r="D22" s="39">
        <v>19</v>
      </c>
      <c r="E22" s="39">
        <v>17</v>
      </c>
      <c r="F22" s="39">
        <v>0.52800000000000002</v>
      </c>
      <c r="G22" s="43">
        <v>1758</v>
      </c>
      <c r="H22" s="39">
        <v>51.2</v>
      </c>
      <c r="I22" s="39">
        <v>0.30199999999999999</v>
      </c>
      <c r="J22" s="39">
        <v>15.2</v>
      </c>
      <c r="K22" s="39">
        <v>24.7</v>
      </c>
      <c r="L22" s="39">
        <v>52.3</v>
      </c>
      <c r="M22" s="39">
        <v>0.223</v>
      </c>
      <c r="N22" s="39">
        <v>16</v>
      </c>
      <c r="O22" s="39">
        <v>24.8</v>
      </c>
    </row>
    <row r="23" spans="1:15" x14ac:dyDescent="0.3">
      <c r="A23" s="41">
        <v>22</v>
      </c>
      <c r="B23" s="42" t="s">
        <v>21</v>
      </c>
      <c r="C23" s="41">
        <v>36</v>
      </c>
      <c r="D23" s="41">
        <v>18</v>
      </c>
      <c r="E23" s="41">
        <v>18</v>
      </c>
      <c r="F23" s="41">
        <v>0.5</v>
      </c>
      <c r="G23" s="44">
        <v>1738</v>
      </c>
      <c r="H23" s="41">
        <v>52.4</v>
      </c>
      <c r="I23" s="41">
        <v>0.29299999999999998</v>
      </c>
      <c r="J23" s="41">
        <v>14.9</v>
      </c>
      <c r="K23" s="41">
        <v>27.1</v>
      </c>
      <c r="L23" s="41">
        <v>52.6</v>
      </c>
      <c r="M23" s="41">
        <v>0.27200000000000002</v>
      </c>
      <c r="N23" s="41">
        <v>15.2</v>
      </c>
      <c r="O23" s="41">
        <v>21.7</v>
      </c>
    </row>
    <row r="24" spans="1:15" x14ac:dyDescent="0.3">
      <c r="A24" s="39">
        <v>22</v>
      </c>
      <c r="B24" s="40" t="s">
        <v>18</v>
      </c>
      <c r="C24" s="39">
        <v>36</v>
      </c>
      <c r="D24" s="39">
        <v>18</v>
      </c>
      <c r="E24" s="39">
        <v>18</v>
      </c>
      <c r="F24" s="39">
        <v>0.5</v>
      </c>
      <c r="G24" s="43">
        <v>1753</v>
      </c>
      <c r="H24" s="39">
        <v>50.9</v>
      </c>
      <c r="I24" s="39">
        <v>0.26100000000000001</v>
      </c>
      <c r="J24" s="39">
        <v>12.3</v>
      </c>
      <c r="K24" s="39">
        <v>18.399999999999999</v>
      </c>
      <c r="L24" s="39">
        <v>50.2</v>
      </c>
      <c r="M24" s="39">
        <v>0.246</v>
      </c>
      <c r="N24" s="39">
        <v>13.3</v>
      </c>
      <c r="O24" s="39">
        <v>22.2</v>
      </c>
    </row>
    <row r="25" spans="1:15" x14ac:dyDescent="0.3">
      <c r="A25" s="41">
        <v>24</v>
      </c>
      <c r="B25" s="42" t="s">
        <v>3</v>
      </c>
      <c r="C25" s="41">
        <v>36</v>
      </c>
      <c r="D25" s="41">
        <v>17</v>
      </c>
      <c r="E25" s="41">
        <v>19</v>
      </c>
      <c r="F25" s="41">
        <v>0.47199999999999998</v>
      </c>
      <c r="G25" s="44">
        <v>1743</v>
      </c>
      <c r="H25" s="41">
        <v>50.9</v>
      </c>
      <c r="I25" s="41">
        <v>0.26500000000000001</v>
      </c>
      <c r="J25" s="41">
        <v>16.5</v>
      </c>
      <c r="K25" s="41">
        <v>21.7</v>
      </c>
      <c r="L25" s="41">
        <v>49.3</v>
      </c>
      <c r="M25" s="41">
        <v>0.311</v>
      </c>
      <c r="N25" s="41">
        <v>14.3</v>
      </c>
      <c r="O25" s="41">
        <v>23.2</v>
      </c>
    </row>
    <row r="26" spans="1:15" x14ac:dyDescent="0.3">
      <c r="A26" s="39">
        <v>25</v>
      </c>
      <c r="B26" s="40" t="s">
        <v>2</v>
      </c>
      <c r="C26" s="39">
        <v>34</v>
      </c>
      <c r="D26" s="39">
        <v>16</v>
      </c>
      <c r="E26" s="39">
        <v>18</v>
      </c>
      <c r="F26" s="39">
        <v>0.47099999999999997</v>
      </c>
      <c r="G26" s="43">
        <v>1637</v>
      </c>
      <c r="H26" s="39">
        <v>51.7</v>
      </c>
      <c r="I26" s="39">
        <v>0.23</v>
      </c>
      <c r="J26" s="39">
        <v>14.3</v>
      </c>
      <c r="K26" s="39">
        <v>26.7</v>
      </c>
      <c r="L26" s="39">
        <v>50.6</v>
      </c>
      <c r="M26" s="39">
        <v>0.26500000000000001</v>
      </c>
      <c r="N26" s="39">
        <v>13</v>
      </c>
      <c r="O26" s="39">
        <v>26.9</v>
      </c>
    </row>
    <row r="27" spans="1:15" x14ac:dyDescent="0.3">
      <c r="A27" s="41">
        <v>26</v>
      </c>
      <c r="B27" s="42" t="s">
        <v>28</v>
      </c>
      <c r="C27" s="41">
        <v>35</v>
      </c>
      <c r="D27" s="41">
        <v>14</v>
      </c>
      <c r="E27" s="41">
        <v>21</v>
      </c>
      <c r="F27" s="41">
        <v>0.4</v>
      </c>
      <c r="G27" s="44">
        <v>1695</v>
      </c>
      <c r="H27" s="41">
        <v>52.9</v>
      </c>
      <c r="I27" s="41">
        <v>0.29299999999999998</v>
      </c>
      <c r="J27" s="41">
        <v>15.4</v>
      </c>
      <c r="K27" s="41">
        <v>20.3</v>
      </c>
      <c r="L27" s="41">
        <v>52.7</v>
      </c>
      <c r="M27" s="41">
        <v>0.29299999999999998</v>
      </c>
      <c r="N27" s="41">
        <v>14.3</v>
      </c>
      <c r="O27" s="41">
        <v>22.9</v>
      </c>
    </row>
    <row r="28" spans="1:15" x14ac:dyDescent="0.3">
      <c r="A28" s="39">
        <v>27</v>
      </c>
      <c r="B28" s="40" t="s">
        <v>13</v>
      </c>
      <c r="C28" s="39">
        <v>35</v>
      </c>
      <c r="D28" s="39">
        <v>13</v>
      </c>
      <c r="E28" s="39">
        <v>22</v>
      </c>
      <c r="F28" s="39">
        <v>0.371</v>
      </c>
      <c r="G28" s="43">
        <v>1685</v>
      </c>
      <c r="H28" s="39">
        <v>47.5</v>
      </c>
      <c r="I28" s="39">
        <v>0.26700000000000002</v>
      </c>
      <c r="J28" s="39">
        <v>13.1</v>
      </c>
      <c r="K28" s="39">
        <v>23.2</v>
      </c>
      <c r="L28" s="39">
        <v>50.8</v>
      </c>
      <c r="M28" s="39">
        <v>0.27</v>
      </c>
      <c r="N28" s="39">
        <v>13.8</v>
      </c>
      <c r="O28" s="39">
        <v>22.8</v>
      </c>
    </row>
    <row r="29" spans="1:15" x14ac:dyDescent="0.3">
      <c r="A29" s="41">
        <v>28</v>
      </c>
      <c r="B29" s="42" t="s">
        <v>26</v>
      </c>
      <c r="C29" s="41">
        <v>33</v>
      </c>
      <c r="D29" s="41">
        <v>12</v>
      </c>
      <c r="E29" s="41">
        <v>21</v>
      </c>
      <c r="F29" s="41">
        <v>0.36399999999999999</v>
      </c>
      <c r="G29" s="44">
        <v>1584</v>
      </c>
      <c r="H29" s="41">
        <v>51.8</v>
      </c>
      <c r="I29" s="41">
        <v>0.26300000000000001</v>
      </c>
      <c r="J29" s="41">
        <v>14.5</v>
      </c>
      <c r="K29" s="41">
        <v>26.1</v>
      </c>
      <c r="L29" s="41">
        <v>53.5</v>
      </c>
      <c r="M29" s="41">
        <v>0.27700000000000002</v>
      </c>
      <c r="N29" s="41">
        <v>14.3</v>
      </c>
      <c r="O29" s="41">
        <v>23.2</v>
      </c>
    </row>
    <row r="30" spans="1:15" x14ac:dyDescent="0.3">
      <c r="A30" s="39">
        <v>29</v>
      </c>
      <c r="B30" s="40" t="s">
        <v>27</v>
      </c>
      <c r="C30" s="39">
        <v>36</v>
      </c>
      <c r="D30" s="39">
        <v>13</v>
      </c>
      <c r="E30" s="39">
        <v>23</v>
      </c>
      <c r="F30" s="39">
        <v>0.36099999999999999</v>
      </c>
      <c r="G30" s="43">
        <v>1743</v>
      </c>
      <c r="H30" s="39">
        <v>49.7</v>
      </c>
      <c r="I30" s="39">
        <v>0.29599999999999999</v>
      </c>
      <c r="J30" s="39">
        <v>15.1</v>
      </c>
      <c r="K30" s="39">
        <v>26.5</v>
      </c>
      <c r="L30" s="39">
        <v>51.4</v>
      </c>
      <c r="M30" s="39">
        <v>0.33700000000000002</v>
      </c>
      <c r="N30" s="39">
        <v>14.3</v>
      </c>
      <c r="O30" s="39">
        <v>22.1</v>
      </c>
    </row>
    <row r="31" spans="1:15" x14ac:dyDescent="0.3">
      <c r="A31" s="41">
        <v>30</v>
      </c>
      <c r="B31" s="42" t="s">
        <v>1</v>
      </c>
      <c r="C31" s="41">
        <v>35</v>
      </c>
      <c r="D31" s="41">
        <v>8</v>
      </c>
      <c r="E31" s="41">
        <v>27</v>
      </c>
      <c r="F31" s="41">
        <v>0.22900000000000001</v>
      </c>
      <c r="G31" s="44">
        <v>1695</v>
      </c>
      <c r="H31" s="41">
        <v>49.9</v>
      </c>
      <c r="I31" s="41">
        <v>0.28399999999999997</v>
      </c>
      <c r="J31" s="41">
        <v>16.600000000000001</v>
      </c>
      <c r="K31" s="41">
        <v>20.399999999999999</v>
      </c>
      <c r="L31" s="41">
        <v>50.8</v>
      </c>
      <c r="M31" s="41">
        <v>0.27700000000000002</v>
      </c>
      <c r="N31" s="41">
        <v>12.7</v>
      </c>
      <c r="O31" s="41">
        <v>24.3</v>
      </c>
    </row>
    <row r="33" spans="8:15" x14ac:dyDescent="0.3">
      <c r="H33" s="3">
        <f>SUMPRODUCT($C2:$C31,H2:H31)/SUM($C2:$C31)</f>
        <v>52.081887511916115</v>
      </c>
      <c r="I33" s="3">
        <f t="shared" ref="I33:O33" si="0">SUMPRODUCT($C2:$C31,I2:I31)/SUM($C2:$C31)</f>
        <v>0.27904099142040034</v>
      </c>
      <c r="J33" s="3">
        <f t="shared" si="0"/>
        <v>13.983508102955199</v>
      </c>
      <c r="K33" s="3">
        <f t="shared" si="0"/>
        <v>23.590753098188753</v>
      </c>
      <c r="L33" s="3">
        <f t="shared" si="0"/>
        <v>50.54032411820782</v>
      </c>
      <c r="M33" s="3">
        <f t="shared" si="0"/>
        <v>0.26819923736892276</v>
      </c>
      <c r="N33" s="3">
        <f t="shared" si="0"/>
        <v>14.171973307912296</v>
      </c>
      <c r="O33" s="3">
        <f t="shared" si="0"/>
        <v>22.821830314585316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45/traditional/?" display="http://stats.nba.com/team/ - !/1610612745/traditional/?"/>
    <hyperlink ref="B6" r:id="rId5" location="!/1610612764/traditional/?" display="http://stats.nba.com/team/ - !/1610612764/traditional/?"/>
    <hyperlink ref="B7" r:id="rId6" location="!/1610612738/traditional/?" display="http://stats.nba.com/team/ - !/1610612738/traditional/?"/>
    <hyperlink ref="B8" r:id="rId7" location="!/1610612760/traditional/?" display="http://stats.nba.com/team/ - !/1610612760/traditional/?"/>
    <hyperlink ref="B9" r:id="rId8" location="!/1610612754/traditional/?" display="http://stats.nba.com/team/ - !/1610612754/traditional/?"/>
    <hyperlink ref="B10" r:id="rId9" location="!/1610612746/traditional/?" display="http://stats.nba.com/team/ - !/1610612746/traditional/?"/>
    <hyperlink ref="B11" r:id="rId10" location="!/1610612762/traditional/?" display="http://stats.nba.com/team/ - !/1610612762/traditional/?"/>
    <hyperlink ref="B12" r:id="rId11" location="!/1610612761/traditional/?" display="http://stats.nba.com/team/ - !/1610612761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8/traditional/?" display="http://stats.nba.com/team/ - !/1610612748/traditional/?"/>
    <hyperlink ref="B16" r:id="rId15" location="!/1610612742/traditional/?" display="http://stats.nba.com/team/ - !/1610612742/traditional/?"/>
    <hyperlink ref="B17" r:id="rId16" location="!/1610612766/traditional/?" display="http://stats.nba.com/team/ - !/1610612766/traditional/?"/>
    <hyperlink ref="B18" r:id="rId17" location="!/1610612741/traditional/?" display="http://stats.nba.com/team/ - !/1610612741/traditional/?"/>
    <hyperlink ref="B19" r:id="rId18" location="!/1610612749/traditional/?" display="http://stats.nba.com/team/ - !/1610612749/traditional/?"/>
    <hyperlink ref="B20" r:id="rId19" location="!/1610612757/traditional/?" display="http://stats.nba.com/team/ - !/1610612757/traditional/?"/>
    <hyperlink ref="B21" r:id="rId20" location="!/1610612743/traditional/?" display="http://stats.nba.com/team/ - !/1610612743/traditional/?"/>
    <hyperlink ref="B22" r:id="rId21" location="!/1610612737/traditional/?" display="http://stats.nba.com/team/ - !/1610612737/traditional/?"/>
    <hyperlink ref="B23" r:id="rId22" location="!/1610612750/traditional/?" display="http://stats.nba.com/team/ - !/1610612750/traditional/?"/>
    <hyperlink ref="B24" r:id="rId23" location="!/1610612740/traditional/?" display="http://stats.nba.com/team/ - !/1610612740/traditional/?"/>
    <hyperlink ref="B25" r:id="rId24" location="!/1610612755/traditional/?" display="http://stats.nba.com/team/ - !/1610612755/traditional/?"/>
    <hyperlink ref="B26" r:id="rId25" location="!/1610612752/traditional/?" display="http://stats.nba.com/team/ - !/1610612752/traditional/?"/>
    <hyperlink ref="B27" r:id="rId26" location="!/1610612758/traditional/?" display="http://stats.nba.com/team/ - !/1610612758/traditional/?"/>
    <hyperlink ref="B28" r:id="rId27" location="!/1610612753/traditional/?" display="http://stats.nba.com/team/ - !/1610612753/traditional/?"/>
    <hyperlink ref="B29" r:id="rId28" location="!/1610612747/traditional/?" display="http://stats.nba.com/team/ - !/1610612747/traditional/?"/>
    <hyperlink ref="B30" r:id="rId29" location="!/1610612756/traditional/?" display="http://stats.nba.com/team/ - !/1610612756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36</v>
      </c>
      <c r="D2" s="39">
        <v>27</v>
      </c>
      <c r="E2" s="39">
        <v>9</v>
      </c>
      <c r="F2" s="39">
        <v>0.75</v>
      </c>
      <c r="G2" s="43">
        <v>1743</v>
      </c>
      <c r="H2" s="39">
        <v>52.1</v>
      </c>
      <c r="I2" s="39">
        <v>0.26200000000000001</v>
      </c>
      <c r="J2" s="39">
        <v>13.8</v>
      </c>
      <c r="K2" s="39">
        <v>24.7</v>
      </c>
      <c r="L2" s="39">
        <v>49.3</v>
      </c>
      <c r="M2" s="39">
        <v>0.26700000000000002</v>
      </c>
      <c r="N2" s="39">
        <v>14.6</v>
      </c>
      <c r="O2" s="39">
        <v>22.8</v>
      </c>
    </row>
    <row r="3" spans="1:17" x14ac:dyDescent="0.3">
      <c r="A3" s="41">
        <v>2</v>
      </c>
      <c r="B3" s="42" t="s">
        <v>25</v>
      </c>
      <c r="C3" s="41">
        <v>37</v>
      </c>
      <c r="D3" s="41">
        <v>27</v>
      </c>
      <c r="E3" s="41">
        <v>10</v>
      </c>
      <c r="F3" s="41">
        <v>0.73</v>
      </c>
      <c r="G3" s="44">
        <v>1781</v>
      </c>
      <c r="H3" s="41">
        <v>53.7</v>
      </c>
      <c r="I3" s="41">
        <v>0.27800000000000002</v>
      </c>
      <c r="J3" s="41">
        <v>14.4</v>
      </c>
      <c r="K3" s="41">
        <v>22.4</v>
      </c>
      <c r="L3" s="41">
        <v>49.9</v>
      </c>
      <c r="M3" s="41">
        <v>0.27900000000000003</v>
      </c>
      <c r="N3" s="41">
        <v>15.7</v>
      </c>
      <c r="O3" s="41">
        <v>25.5</v>
      </c>
    </row>
    <row r="4" spans="1:17" x14ac:dyDescent="0.3">
      <c r="A4" s="39">
        <v>3</v>
      </c>
      <c r="B4" s="40" t="s">
        <v>16</v>
      </c>
      <c r="C4" s="39">
        <v>36</v>
      </c>
      <c r="D4" s="39">
        <v>23</v>
      </c>
      <c r="E4" s="39">
        <v>13</v>
      </c>
      <c r="F4" s="39">
        <v>0.63900000000000001</v>
      </c>
      <c r="G4" s="43">
        <v>1743</v>
      </c>
      <c r="H4" s="39">
        <v>54.7</v>
      </c>
      <c r="I4" s="39">
        <v>0.29399999999999998</v>
      </c>
      <c r="J4" s="39">
        <v>15.7</v>
      </c>
      <c r="K4" s="39">
        <v>23.9</v>
      </c>
      <c r="L4" s="39">
        <v>52.3</v>
      </c>
      <c r="M4" s="39">
        <v>0.27200000000000002</v>
      </c>
      <c r="N4" s="39">
        <v>14.7</v>
      </c>
      <c r="O4" s="39">
        <v>23.7</v>
      </c>
    </row>
    <row r="5" spans="1:17" x14ac:dyDescent="0.3">
      <c r="A5" s="41">
        <v>4</v>
      </c>
      <c r="B5" s="42" t="s">
        <v>24</v>
      </c>
      <c r="C5" s="41">
        <v>36</v>
      </c>
      <c r="D5" s="41">
        <v>20</v>
      </c>
      <c r="E5" s="41">
        <v>16</v>
      </c>
      <c r="F5" s="41">
        <v>0.55600000000000005</v>
      </c>
      <c r="G5" s="44">
        <v>1743</v>
      </c>
      <c r="H5" s="41">
        <v>52</v>
      </c>
      <c r="I5" s="41">
        <v>0.28000000000000003</v>
      </c>
      <c r="J5" s="41">
        <v>14.9</v>
      </c>
      <c r="K5" s="41">
        <v>24.1</v>
      </c>
      <c r="L5" s="41">
        <v>49.6</v>
      </c>
      <c r="M5" s="41">
        <v>0.27200000000000002</v>
      </c>
      <c r="N5" s="41">
        <v>12.6</v>
      </c>
      <c r="O5" s="41">
        <v>21.4</v>
      </c>
    </row>
    <row r="6" spans="1:17" x14ac:dyDescent="0.3">
      <c r="A6" s="39">
        <v>5</v>
      </c>
      <c r="B6" s="40" t="s">
        <v>0</v>
      </c>
      <c r="C6" s="39">
        <v>38</v>
      </c>
      <c r="D6" s="39">
        <v>21</v>
      </c>
      <c r="E6" s="39">
        <v>17</v>
      </c>
      <c r="F6" s="39">
        <v>0.55300000000000005</v>
      </c>
      <c r="G6" s="43">
        <v>1834</v>
      </c>
      <c r="H6" s="39">
        <v>51.5</v>
      </c>
      <c r="I6" s="39">
        <v>0.27400000000000002</v>
      </c>
      <c r="J6" s="39">
        <v>12.7</v>
      </c>
      <c r="K6" s="39">
        <v>19.7</v>
      </c>
      <c r="L6" s="39">
        <v>50.9</v>
      </c>
      <c r="M6" s="39">
        <v>0.315</v>
      </c>
      <c r="N6" s="39">
        <v>14.5</v>
      </c>
      <c r="O6" s="39">
        <v>24.1</v>
      </c>
    </row>
    <row r="7" spans="1:17" x14ac:dyDescent="0.3">
      <c r="A7" s="41">
        <v>6</v>
      </c>
      <c r="B7" s="42" t="s">
        <v>17</v>
      </c>
      <c r="C7" s="41">
        <v>35</v>
      </c>
      <c r="D7" s="41">
        <v>19</v>
      </c>
      <c r="E7" s="41">
        <v>16</v>
      </c>
      <c r="F7" s="41">
        <v>0.54300000000000004</v>
      </c>
      <c r="G7" s="44">
        <v>1705</v>
      </c>
      <c r="H7" s="41">
        <v>50.6</v>
      </c>
      <c r="I7" s="41">
        <v>0.27800000000000002</v>
      </c>
      <c r="J7" s="41">
        <v>12.6</v>
      </c>
      <c r="K7" s="41">
        <v>23.4</v>
      </c>
      <c r="L7" s="41">
        <v>51.9</v>
      </c>
      <c r="M7" s="41">
        <v>0.35299999999999998</v>
      </c>
      <c r="N7" s="41">
        <v>14.8</v>
      </c>
      <c r="O7" s="41">
        <v>23</v>
      </c>
    </row>
    <row r="8" spans="1:17" x14ac:dyDescent="0.3">
      <c r="A8" s="39">
        <v>7</v>
      </c>
      <c r="B8" s="40" t="s">
        <v>10</v>
      </c>
      <c r="C8" s="39">
        <v>34</v>
      </c>
      <c r="D8" s="39">
        <v>18</v>
      </c>
      <c r="E8" s="39">
        <v>16</v>
      </c>
      <c r="F8" s="39">
        <v>0.52900000000000003</v>
      </c>
      <c r="G8" s="43">
        <v>1637</v>
      </c>
      <c r="H8" s="39">
        <v>50.2</v>
      </c>
      <c r="I8" s="39">
        <v>0.28899999999999998</v>
      </c>
      <c r="J8" s="39">
        <v>15.8</v>
      </c>
      <c r="K8" s="39">
        <v>21.6</v>
      </c>
      <c r="L8" s="39">
        <v>49.9</v>
      </c>
      <c r="M8" s="39">
        <v>0.24</v>
      </c>
      <c r="N8" s="39">
        <v>14.7</v>
      </c>
      <c r="O8" s="39">
        <v>23.1</v>
      </c>
    </row>
    <row r="9" spans="1:17" x14ac:dyDescent="0.3">
      <c r="A9" s="41">
        <v>7</v>
      </c>
      <c r="B9" s="42" t="s">
        <v>6</v>
      </c>
      <c r="C9" s="41">
        <v>34</v>
      </c>
      <c r="D9" s="41">
        <v>18</v>
      </c>
      <c r="E9" s="41">
        <v>16</v>
      </c>
      <c r="F9" s="41">
        <v>0.52900000000000003</v>
      </c>
      <c r="G9" s="44">
        <v>1642</v>
      </c>
      <c r="H9" s="41">
        <v>53.5</v>
      </c>
      <c r="I9" s="41">
        <v>0.28299999999999997</v>
      </c>
      <c r="J9" s="41">
        <v>14.3</v>
      </c>
      <c r="K9" s="41">
        <v>20.9</v>
      </c>
      <c r="L9" s="41">
        <v>53.2</v>
      </c>
      <c r="M9" s="41">
        <v>0.23300000000000001</v>
      </c>
      <c r="N9" s="41">
        <v>13.1</v>
      </c>
      <c r="O9" s="41">
        <v>25.4</v>
      </c>
    </row>
    <row r="10" spans="1:17" x14ac:dyDescent="0.3">
      <c r="A10" s="39">
        <v>9</v>
      </c>
      <c r="B10" s="40" t="s">
        <v>4</v>
      </c>
      <c r="C10" s="39">
        <v>35</v>
      </c>
      <c r="D10" s="39">
        <v>18</v>
      </c>
      <c r="E10" s="39">
        <v>17</v>
      </c>
      <c r="F10" s="39">
        <v>0.51400000000000001</v>
      </c>
      <c r="G10" s="43">
        <v>1690</v>
      </c>
      <c r="H10" s="39">
        <v>50.1</v>
      </c>
      <c r="I10" s="39">
        <v>0.28100000000000003</v>
      </c>
      <c r="J10" s="39">
        <v>12.6</v>
      </c>
      <c r="K10" s="39">
        <v>22.6</v>
      </c>
      <c r="L10" s="39">
        <v>51.7</v>
      </c>
      <c r="M10" s="39">
        <v>0.311</v>
      </c>
      <c r="N10" s="39">
        <v>15.8</v>
      </c>
      <c r="O10" s="39">
        <v>23.4</v>
      </c>
    </row>
    <row r="11" spans="1:17" x14ac:dyDescent="0.3">
      <c r="A11" s="41">
        <v>10</v>
      </c>
      <c r="B11" s="42" t="s">
        <v>118</v>
      </c>
      <c r="C11" s="41">
        <v>37</v>
      </c>
      <c r="D11" s="41">
        <v>19</v>
      </c>
      <c r="E11" s="41">
        <v>18</v>
      </c>
      <c r="F11" s="41">
        <v>0.51400000000000001</v>
      </c>
      <c r="G11" s="44">
        <v>1786</v>
      </c>
      <c r="H11" s="41">
        <v>52.5</v>
      </c>
      <c r="I11" s="41">
        <v>0.30299999999999999</v>
      </c>
      <c r="J11" s="41">
        <v>12.9</v>
      </c>
      <c r="K11" s="41">
        <v>21.3</v>
      </c>
      <c r="L11" s="41">
        <v>52.2</v>
      </c>
      <c r="M11" s="41">
        <v>0.28000000000000003</v>
      </c>
      <c r="N11" s="41">
        <v>12.3</v>
      </c>
      <c r="O11" s="41">
        <v>22.8</v>
      </c>
    </row>
    <row r="12" spans="1:17" x14ac:dyDescent="0.3">
      <c r="A12" s="39">
        <v>11</v>
      </c>
      <c r="B12" s="40" t="s">
        <v>14</v>
      </c>
      <c r="C12" s="39">
        <v>33</v>
      </c>
      <c r="D12" s="39">
        <v>15</v>
      </c>
      <c r="E12" s="39">
        <v>18</v>
      </c>
      <c r="F12" s="39">
        <v>0.45500000000000002</v>
      </c>
      <c r="G12" s="43">
        <v>1609</v>
      </c>
      <c r="H12" s="39">
        <v>51</v>
      </c>
      <c r="I12" s="39">
        <v>0.25</v>
      </c>
      <c r="J12" s="39">
        <v>13.4</v>
      </c>
      <c r="K12" s="39">
        <v>22.4</v>
      </c>
      <c r="L12" s="39">
        <v>52.3</v>
      </c>
      <c r="M12" s="39">
        <v>0.27800000000000002</v>
      </c>
      <c r="N12" s="39">
        <v>14.6</v>
      </c>
      <c r="O12" s="39">
        <v>23.5</v>
      </c>
    </row>
    <row r="13" spans="1:17" x14ac:dyDescent="0.3">
      <c r="A13" s="41">
        <v>12</v>
      </c>
      <c r="B13" s="42" t="s">
        <v>9</v>
      </c>
      <c r="C13" s="41">
        <v>33</v>
      </c>
      <c r="D13" s="41">
        <v>14</v>
      </c>
      <c r="E13" s="41">
        <v>19</v>
      </c>
      <c r="F13" s="41">
        <v>0.42399999999999999</v>
      </c>
      <c r="G13" s="44">
        <v>1589</v>
      </c>
      <c r="H13" s="41">
        <v>52.1</v>
      </c>
      <c r="I13" s="41">
        <v>0.26500000000000001</v>
      </c>
      <c r="J13" s="41">
        <v>14.5</v>
      </c>
      <c r="K13" s="41">
        <v>22.8</v>
      </c>
      <c r="L13" s="41">
        <v>52.1</v>
      </c>
      <c r="M13" s="41">
        <v>0.27300000000000002</v>
      </c>
      <c r="N13" s="41">
        <v>14.2</v>
      </c>
      <c r="O13" s="41">
        <v>26</v>
      </c>
    </row>
    <row r="14" spans="1:17" x14ac:dyDescent="0.3">
      <c r="A14" s="39">
        <v>13</v>
      </c>
      <c r="B14" s="40" t="s">
        <v>22</v>
      </c>
      <c r="C14" s="39">
        <v>34</v>
      </c>
      <c r="D14" s="39">
        <v>14</v>
      </c>
      <c r="E14" s="39">
        <v>20</v>
      </c>
      <c r="F14" s="39">
        <v>0.41199999999999998</v>
      </c>
      <c r="G14" s="43">
        <v>1637</v>
      </c>
      <c r="H14" s="39">
        <v>48.2</v>
      </c>
      <c r="I14" s="39">
        <v>0.29799999999999999</v>
      </c>
      <c r="J14" s="39">
        <v>14.9</v>
      </c>
      <c r="K14" s="39">
        <v>27.5</v>
      </c>
      <c r="L14" s="39">
        <v>52.3</v>
      </c>
      <c r="M14" s="39">
        <v>0.3</v>
      </c>
      <c r="N14" s="39">
        <v>13.8</v>
      </c>
      <c r="O14" s="39">
        <v>20.6</v>
      </c>
    </row>
    <row r="15" spans="1:17" x14ac:dyDescent="0.3">
      <c r="A15" s="41">
        <v>14</v>
      </c>
      <c r="B15" s="42" t="s">
        <v>12</v>
      </c>
      <c r="C15" s="41">
        <v>35</v>
      </c>
      <c r="D15" s="41">
        <v>14</v>
      </c>
      <c r="E15" s="41">
        <v>21</v>
      </c>
      <c r="F15" s="41">
        <v>0.4</v>
      </c>
      <c r="G15" s="44">
        <v>1680</v>
      </c>
      <c r="H15" s="41">
        <v>49</v>
      </c>
      <c r="I15" s="41">
        <v>0.224</v>
      </c>
      <c r="J15" s="41">
        <v>13.4</v>
      </c>
      <c r="K15" s="41">
        <v>25.3</v>
      </c>
      <c r="L15" s="41">
        <v>50</v>
      </c>
      <c r="M15" s="41">
        <v>0.29799999999999999</v>
      </c>
      <c r="N15" s="41">
        <v>13.9</v>
      </c>
      <c r="O15" s="41">
        <v>24.5</v>
      </c>
    </row>
    <row r="16" spans="1:17" x14ac:dyDescent="0.3">
      <c r="A16" s="39">
        <v>15</v>
      </c>
      <c r="B16" s="40" t="s">
        <v>23</v>
      </c>
      <c r="C16" s="39">
        <v>38</v>
      </c>
      <c r="D16" s="39">
        <v>15</v>
      </c>
      <c r="E16" s="39">
        <v>23</v>
      </c>
      <c r="F16" s="39">
        <v>0.39500000000000002</v>
      </c>
      <c r="G16" s="43">
        <v>1844</v>
      </c>
      <c r="H16" s="39">
        <v>51</v>
      </c>
      <c r="I16" s="39">
        <v>0.28699999999999998</v>
      </c>
      <c r="J16" s="39">
        <v>14.3</v>
      </c>
      <c r="K16" s="39">
        <v>22.7</v>
      </c>
      <c r="L16" s="39">
        <v>51.5</v>
      </c>
      <c r="M16" s="39">
        <v>0.316</v>
      </c>
      <c r="N16" s="39">
        <v>12.4</v>
      </c>
      <c r="O16" s="39">
        <v>23.6</v>
      </c>
    </row>
    <row r="17" spans="1:15" x14ac:dyDescent="0.3">
      <c r="A17" s="41">
        <v>16</v>
      </c>
      <c r="B17" s="42" t="s">
        <v>20</v>
      </c>
      <c r="C17" s="41">
        <v>33</v>
      </c>
      <c r="D17" s="41">
        <v>13</v>
      </c>
      <c r="E17" s="41">
        <v>20</v>
      </c>
      <c r="F17" s="41">
        <v>0.39400000000000002</v>
      </c>
      <c r="G17" s="44">
        <v>1584</v>
      </c>
      <c r="H17" s="41">
        <v>51</v>
      </c>
      <c r="I17" s="41">
        <v>0.27700000000000002</v>
      </c>
      <c r="J17" s="41">
        <v>15.7</v>
      </c>
      <c r="K17" s="41">
        <v>29.1</v>
      </c>
      <c r="L17" s="41">
        <v>53.6</v>
      </c>
      <c r="M17" s="41">
        <v>0.252</v>
      </c>
      <c r="N17" s="41">
        <v>12.5</v>
      </c>
      <c r="O17" s="41">
        <v>21.2</v>
      </c>
    </row>
    <row r="18" spans="1:15" x14ac:dyDescent="0.3">
      <c r="A18" s="39">
        <v>17</v>
      </c>
      <c r="B18" s="40" t="s">
        <v>5</v>
      </c>
      <c r="C18" s="39">
        <v>35</v>
      </c>
      <c r="D18" s="39">
        <v>13</v>
      </c>
      <c r="E18" s="39">
        <v>22</v>
      </c>
      <c r="F18" s="39">
        <v>0.371</v>
      </c>
      <c r="G18" s="43">
        <v>1685</v>
      </c>
      <c r="H18" s="39">
        <v>49</v>
      </c>
      <c r="I18" s="39">
        <v>0.25700000000000001</v>
      </c>
      <c r="J18" s="39">
        <v>14.4</v>
      </c>
      <c r="K18" s="39">
        <v>26</v>
      </c>
      <c r="L18" s="39">
        <v>51.2</v>
      </c>
      <c r="M18" s="39">
        <v>0.20599999999999999</v>
      </c>
      <c r="N18" s="39">
        <v>13.2</v>
      </c>
      <c r="O18" s="39">
        <v>25.2</v>
      </c>
    </row>
    <row r="19" spans="1:15" x14ac:dyDescent="0.3">
      <c r="A19" s="41">
        <v>17</v>
      </c>
      <c r="B19" s="42" t="s">
        <v>28</v>
      </c>
      <c r="C19" s="41">
        <v>35</v>
      </c>
      <c r="D19" s="41">
        <v>13</v>
      </c>
      <c r="E19" s="41">
        <v>22</v>
      </c>
      <c r="F19" s="41">
        <v>0.371</v>
      </c>
      <c r="G19" s="44">
        <v>1705</v>
      </c>
      <c r="H19" s="41">
        <v>49.8</v>
      </c>
      <c r="I19" s="41">
        <v>0.28399999999999997</v>
      </c>
      <c r="J19" s="41">
        <v>14.2</v>
      </c>
      <c r="K19" s="41">
        <v>22.1</v>
      </c>
      <c r="L19" s="41">
        <v>53.1</v>
      </c>
      <c r="M19" s="41">
        <v>0.29399999999999998</v>
      </c>
      <c r="N19" s="41">
        <v>15.1</v>
      </c>
      <c r="O19" s="41">
        <v>24.4</v>
      </c>
    </row>
    <row r="20" spans="1:15" x14ac:dyDescent="0.3">
      <c r="A20" s="39">
        <v>19</v>
      </c>
      <c r="B20" s="40" t="s">
        <v>13</v>
      </c>
      <c r="C20" s="39">
        <v>36</v>
      </c>
      <c r="D20" s="39">
        <v>13</v>
      </c>
      <c r="E20" s="39">
        <v>23</v>
      </c>
      <c r="F20" s="39">
        <v>0.36099999999999999</v>
      </c>
      <c r="G20" s="43">
        <v>1743</v>
      </c>
      <c r="H20" s="39">
        <v>49.8</v>
      </c>
      <c r="I20" s="39">
        <v>0.23100000000000001</v>
      </c>
      <c r="J20" s="39">
        <v>13.8</v>
      </c>
      <c r="K20" s="39">
        <v>20.6</v>
      </c>
      <c r="L20" s="39">
        <v>53.2</v>
      </c>
      <c r="M20" s="39">
        <v>0.25800000000000001</v>
      </c>
      <c r="N20" s="39">
        <v>12.9</v>
      </c>
      <c r="O20" s="39">
        <v>22.8</v>
      </c>
    </row>
    <row r="21" spans="1:15" x14ac:dyDescent="0.3">
      <c r="A21" s="41">
        <v>20</v>
      </c>
      <c r="B21" s="42" t="s">
        <v>7</v>
      </c>
      <c r="C21" s="41">
        <v>33</v>
      </c>
      <c r="D21" s="41">
        <v>11</v>
      </c>
      <c r="E21" s="41">
        <v>22</v>
      </c>
      <c r="F21" s="41">
        <v>0.33300000000000002</v>
      </c>
      <c r="G21" s="44">
        <v>1594</v>
      </c>
      <c r="H21" s="41">
        <v>49</v>
      </c>
      <c r="I21" s="41">
        <v>0.218</v>
      </c>
      <c r="J21" s="41">
        <v>12.1</v>
      </c>
      <c r="K21" s="41">
        <v>22.9</v>
      </c>
      <c r="L21" s="41">
        <v>54.1</v>
      </c>
      <c r="M21" s="41">
        <v>0.248</v>
      </c>
      <c r="N21" s="41">
        <v>12.6</v>
      </c>
      <c r="O21" s="41">
        <v>19.100000000000001</v>
      </c>
    </row>
    <row r="22" spans="1:15" x14ac:dyDescent="0.3">
      <c r="A22" s="39">
        <v>21</v>
      </c>
      <c r="B22" s="40" t="s">
        <v>18</v>
      </c>
      <c r="C22" s="39">
        <v>34</v>
      </c>
      <c r="D22" s="39">
        <v>11</v>
      </c>
      <c r="E22" s="39">
        <v>23</v>
      </c>
      <c r="F22" s="39">
        <v>0.32400000000000001</v>
      </c>
      <c r="G22" s="43">
        <v>1652</v>
      </c>
      <c r="H22" s="39">
        <v>49.3</v>
      </c>
      <c r="I22" s="39">
        <v>0.26100000000000001</v>
      </c>
      <c r="J22" s="39">
        <v>14</v>
      </c>
      <c r="K22" s="39">
        <v>18.8</v>
      </c>
      <c r="L22" s="39">
        <v>50.8</v>
      </c>
      <c r="M22" s="39">
        <v>0.22700000000000001</v>
      </c>
      <c r="N22" s="39">
        <v>14.2</v>
      </c>
      <c r="O22" s="39">
        <v>23.9</v>
      </c>
    </row>
    <row r="23" spans="1:15" x14ac:dyDescent="0.3">
      <c r="A23" s="41">
        <v>22</v>
      </c>
      <c r="B23" s="42" t="s">
        <v>8</v>
      </c>
      <c r="C23" s="41">
        <v>35</v>
      </c>
      <c r="D23" s="41">
        <v>11</v>
      </c>
      <c r="E23" s="41">
        <v>24</v>
      </c>
      <c r="F23" s="41">
        <v>0.314</v>
      </c>
      <c r="G23" s="44">
        <v>1690</v>
      </c>
      <c r="H23" s="41">
        <v>50</v>
      </c>
      <c r="I23" s="41">
        <v>0.27900000000000003</v>
      </c>
      <c r="J23" s="41">
        <v>15.2</v>
      </c>
      <c r="K23" s="41">
        <v>21</v>
      </c>
      <c r="L23" s="41">
        <v>52.4</v>
      </c>
      <c r="M23" s="41">
        <v>0.29299999999999998</v>
      </c>
      <c r="N23" s="41">
        <v>15.3</v>
      </c>
      <c r="O23" s="41">
        <v>25.7</v>
      </c>
    </row>
    <row r="24" spans="1:15" x14ac:dyDescent="0.3">
      <c r="A24" s="39">
        <v>22</v>
      </c>
      <c r="B24" s="40" t="s">
        <v>11</v>
      </c>
      <c r="C24" s="39">
        <v>35</v>
      </c>
      <c r="D24" s="39">
        <v>11</v>
      </c>
      <c r="E24" s="39">
        <v>24</v>
      </c>
      <c r="F24" s="39">
        <v>0.314</v>
      </c>
      <c r="G24" s="43">
        <v>1700</v>
      </c>
      <c r="H24" s="39">
        <v>49.4</v>
      </c>
      <c r="I24" s="39">
        <v>0.26</v>
      </c>
      <c r="J24" s="39">
        <v>12.3</v>
      </c>
      <c r="K24" s="39">
        <v>19.100000000000001</v>
      </c>
      <c r="L24" s="39">
        <v>52.4</v>
      </c>
      <c r="M24" s="39">
        <v>0.22900000000000001</v>
      </c>
      <c r="N24" s="39">
        <v>13</v>
      </c>
      <c r="O24" s="39">
        <v>21</v>
      </c>
    </row>
    <row r="25" spans="1:15" x14ac:dyDescent="0.3">
      <c r="A25" s="41">
        <v>24</v>
      </c>
      <c r="B25" s="42" t="s">
        <v>2</v>
      </c>
      <c r="C25" s="41">
        <v>36</v>
      </c>
      <c r="D25" s="41">
        <v>11</v>
      </c>
      <c r="E25" s="41">
        <v>25</v>
      </c>
      <c r="F25" s="41">
        <v>0.30599999999999999</v>
      </c>
      <c r="G25" s="44">
        <v>1758</v>
      </c>
      <c r="H25" s="41">
        <v>47.9</v>
      </c>
      <c r="I25" s="41">
        <v>0.252</v>
      </c>
      <c r="J25" s="41">
        <v>13.6</v>
      </c>
      <c r="K25" s="41">
        <v>26.2</v>
      </c>
      <c r="L25" s="41">
        <v>51</v>
      </c>
      <c r="M25" s="41">
        <v>0.29499999999999998</v>
      </c>
      <c r="N25" s="41">
        <v>12.6</v>
      </c>
      <c r="O25" s="41">
        <v>24.8</v>
      </c>
    </row>
    <row r="26" spans="1:15" x14ac:dyDescent="0.3">
      <c r="A26" s="39">
        <v>25</v>
      </c>
      <c r="B26" s="40" t="s">
        <v>21</v>
      </c>
      <c r="C26" s="39">
        <v>33</v>
      </c>
      <c r="D26" s="39">
        <v>10</v>
      </c>
      <c r="E26" s="39">
        <v>23</v>
      </c>
      <c r="F26" s="39">
        <v>0.30299999999999999</v>
      </c>
      <c r="G26" s="43">
        <v>1594</v>
      </c>
      <c r="H26" s="39">
        <v>49.8</v>
      </c>
      <c r="I26" s="39">
        <v>0.26500000000000001</v>
      </c>
      <c r="J26" s="39">
        <v>14.2</v>
      </c>
      <c r="K26" s="39">
        <v>27.7</v>
      </c>
      <c r="L26" s="39">
        <v>53</v>
      </c>
      <c r="M26" s="39">
        <v>0.27300000000000002</v>
      </c>
      <c r="N26" s="39">
        <v>13.9</v>
      </c>
      <c r="O26" s="39">
        <v>26.1</v>
      </c>
    </row>
    <row r="27" spans="1:15" x14ac:dyDescent="0.3">
      <c r="A27" s="41">
        <v>26</v>
      </c>
      <c r="B27" s="42" t="s">
        <v>15</v>
      </c>
      <c r="C27" s="41">
        <v>34</v>
      </c>
      <c r="D27" s="41">
        <v>10</v>
      </c>
      <c r="E27" s="41">
        <v>24</v>
      </c>
      <c r="F27" s="41">
        <v>0.29399999999999998</v>
      </c>
      <c r="G27" s="44">
        <v>1637</v>
      </c>
      <c r="H27" s="41">
        <v>49.9</v>
      </c>
      <c r="I27" s="41">
        <v>0.19900000000000001</v>
      </c>
      <c r="J27" s="41">
        <v>12.3</v>
      </c>
      <c r="K27" s="41">
        <v>17</v>
      </c>
      <c r="L27" s="41">
        <v>55.3</v>
      </c>
      <c r="M27" s="41">
        <v>0.30099999999999999</v>
      </c>
      <c r="N27" s="41">
        <v>16.100000000000001</v>
      </c>
      <c r="O27" s="41">
        <v>22.1</v>
      </c>
    </row>
    <row r="28" spans="1:15" x14ac:dyDescent="0.3">
      <c r="A28" s="39">
        <v>27</v>
      </c>
      <c r="B28" s="40" t="s">
        <v>27</v>
      </c>
      <c r="C28" s="39">
        <v>34</v>
      </c>
      <c r="D28" s="39">
        <v>9</v>
      </c>
      <c r="E28" s="39">
        <v>25</v>
      </c>
      <c r="F28" s="39">
        <v>0.26500000000000001</v>
      </c>
      <c r="G28" s="43">
        <v>1647</v>
      </c>
      <c r="H28" s="39">
        <v>49</v>
      </c>
      <c r="I28" s="39">
        <v>0.28799999999999998</v>
      </c>
      <c r="J28" s="39">
        <v>14.8</v>
      </c>
      <c r="K28" s="39">
        <v>24.8</v>
      </c>
      <c r="L28" s="39">
        <v>53.7</v>
      </c>
      <c r="M28" s="39">
        <v>0.34100000000000003</v>
      </c>
      <c r="N28" s="39">
        <v>15</v>
      </c>
      <c r="O28" s="39">
        <v>24.1</v>
      </c>
    </row>
    <row r="29" spans="1:15" x14ac:dyDescent="0.3">
      <c r="A29" s="41">
        <v>27</v>
      </c>
      <c r="B29" s="42" t="s">
        <v>3</v>
      </c>
      <c r="C29" s="41">
        <v>34</v>
      </c>
      <c r="D29" s="41">
        <v>9</v>
      </c>
      <c r="E29" s="41">
        <v>25</v>
      </c>
      <c r="F29" s="41">
        <v>0.26500000000000001</v>
      </c>
      <c r="G29" s="44">
        <v>1647</v>
      </c>
      <c r="H29" s="41">
        <v>49.5</v>
      </c>
      <c r="I29" s="41">
        <v>0.25600000000000001</v>
      </c>
      <c r="J29" s="41">
        <v>16.5</v>
      </c>
      <c r="K29" s="41">
        <v>22.3</v>
      </c>
      <c r="L29" s="41">
        <v>52.4</v>
      </c>
      <c r="M29" s="41">
        <v>0.3</v>
      </c>
      <c r="N29" s="41">
        <v>15.4</v>
      </c>
      <c r="O29" s="41">
        <v>25</v>
      </c>
    </row>
    <row r="30" spans="1:15" x14ac:dyDescent="0.3">
      <c r="A30" s="39">
        <v>29</v>
      </c>
      <c r="B30" s="40" t="s">
        <v>26</v>
      </c>
      <c r="C30" s="39">
        <v>37</v>
      </c>
      <c r="D30" s="39">
        <v>8</v>
      </c>
      <c r="E30" s="39">
        <v>29</v>
      </c>
      <c r="F30" s="39">
        <v>0.216</v>
      </c>
      <c r="G30" s="43">
        <v>1776</v>
      </c>
      <c r="H30" s="39">
        <v>48.3</v>
      </c>
      <c r="I30" s="39">
        <v>0.25900000000000001</v>
      </c>
      <c r="J30" s="39">
        <v>15.5</v>
      </c>
      <c r="K30" s="39">
        <v>23.8</v>
      </c>
      <c r="L30" s="39">
        <v>54.7</v>
      </c>
      <c r="M30" s="39">
        <v>0.28499999999999998</v>
      </c>
      <c r="N30" s="39">
        <v>14</v>
      </c>
      <c r="O30" s="39">
        <v>25.4</v>
      </c>
    </row>
    <row r="31" spans="1:15" x14ac:dyDescent="0.3">
      <c r="A31" s="41">
        <v>30</v>
      </c>
      <c r="B31" s="42" t="s">
        <v>1</v>
      </c>
      <c r="C31" s="41">
        <v>34</v>
      </c>
      <c r="D31" s="41">
        <v>5</v>
      </c>
      <c r="E31" s="41">
        <v>29</v>
      </c>
      <c r="F31" s="41">
        <v>0.14699999999999999</v>
      </c>
      <c r="G31" s="44">
        <v>1632</v>
      </c>
      <c r="H31" s="41">
        <v>52.1</v>
      </c>
      <c r="I31" s="41">
        <v>0.29599999999999999</v>
      </c>
      <c r="J31" s="41">
        <v>15.9</v>
      </c>
      <c r="K31" s="41">
        <v>18.399999999999999</v>
      </c>
      <c r="L31" s="41">
        <v>53</v>
      </c>
      <c r="M31" s="41">
        <v>0.28499999999999998</v>
      </c>
      <c r="N31" s="41">
        <v>12.3</v>
      </c>
      <c r="O31" s="41">
        <v>22.9</v>
      </c>
    </row>
    <row r="33" spans="8:15" x14ac:dyDescent="0.3">
      <c r="H33" s="3">
        <f>SUMPRODUCT($C2:$C31,H2:H31)/SUM($C2:$C31)</f>
        <v>50.548617731172548</v>
      </c>
      <c r="I33" s="3">
        <f t="shared" ref="I33:O33" si="0">SUMPRODUCT($C2:$C31,I2:I31)/SUM($C2:$C31)</f>
        <v>0.26781887511916114</v>
      </c>
      <c r="J33" s="3">
        <f t="shared" si="0"/>
        <v>14.151191611058151</v>
      </c>
      <c r="K33" s="3">
        <f t="shared" si="0"/>
        <v>22.820877025738799</v>
      </c>
      <c r="L33" s="3">
        <f t="shared" si="0"/>
        <v>52.07855100095329</v>
      </c>
      <c r="M33" s="3">
        <f t="shared" si="0"/>
        <v>0.27946615824594861</v>
      </c>
      <c r="N33" s="3">
        <f t="shared" si="0"/>
        <v>13.989418493803623</v>
      </c>
      <c r="O33" s="3">
        <f t="shared" si="0"/>
        <v>23.580171591992372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63/traditional/?" display="http://stats.nba.com/team/ - !/1610612763/traditional/?"/>
    <hyperlink ref="B8" r:id="rId7" location="!/1610612737/traditional/?" display="http://stats.nba.com/team/ - !/1610612737/traditional/?"/>
    <hyperlink ref="B9" r:id="rId8" location="!/1610612739/traditional/?" display="http://stats.nba.com/team/ - !/1610612739/traditional/?"/>
    <hyperlink ref="B10" r:id="rId9" location="!/1610612761/traditional/?" display="http://stats.nba.com/team/ - !/1610612761/traditional/?"/>
    <hyperlink ref="B11" r:id="rId10" location="!/1610612746/traditional/?" display="http://stats.nba.com/team/ - !/1610612746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60/traditional/?" display="http://stats.nba.com/team/ - !/1610612760/traditional/?"/>
    <hyperlink ref="B15" r:id="rId14" location="!/1610612748/traditional/?" display="http://stats.nba.com/team/ - !/1610612748/traditional/?"/>
    <hyperlink ref="B16" r:id="rId15" location="!/1610612757/traditional/?" display="http://stats.nba.com/team/ - !/1610612757/traditional/?"/>
    <hyperlink ref="B17" r:id="rId16" location="!/1610612743/traditional/?" display="http://stats.nba.com/team/ - !/1610612743/traditional/?"/>
    <hyperlink ref="B18" r:id="rId17" location="!/1610612741/traditional/?" display="http://stats.nba.com/team/ - !/1610612741/traditional/?"/>
    <hyperlink ref="B19" r:id="rId18" location="!/1610612758/traditional/?" display="http://stats.nba.com/team/ - !/1610612758/traditional/?"/>
    <hyperlink ref="B20" r:id="rId19" location="!/1610612753/traditional/?" display="http://stats.nba.com/team/ - !/1610612753/traditional/?"/>
    <hyperlink ref="B21" r:id="rId20" location="!/1610612765/traditional/?" display="http://stats.nba.com/team/ - !/1610612765/traditional/?"/>
    <hyperlink ref="B22" r:id="rId21" location="!/1610612740/traditional/?" display="http://stats.nba.com/team/ - !/1610612740/traditional/?"/>
    <hyperlink ref="B23" r:id="rId22" location="!/1610612754/traditional/?" display="http://stats.nba.com/team/ - !/1610612754/traditional/?"/>
    <hyperlink ref="B24" r:id="rId23" location="!/1610612766/traditional/?" display="http://stats.nba.com/team/ - !/1610612766/traditional/?"/>
    <hyperlink ref="B25" r:id="rId24" location="!/1610612752/traditional/?" display="http://stats.nba.com/team/ - !/1610612752/traditional/?"/>
    <hyperlink ref="B26" r:id="rId25" location="!/1610612750/traditional/?" display="http://stats.nba.com/team/ - !/1610612750/traditional/?"/>
    <hyperlink ref="B27" r:id="rId26" location="!/1610612742/traditional/?" display="http://stats.nba.com/team/ - !/1610612742/traditional/?"/>
    <hyperlink ref="B28" r:id="rId27" location="!/1610612756/traditional/?" display="http://stats.nba.com/team/ - !/1610612756/traditional/?"/>
    <hyperlink ref="B29" r:id="rId28" location="!/1610612755/traditional/?" display="http://stats.nba.com/team/ - !/1610612755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25</v>
      </c>
      <c r="C2" s="39">
        <v>33</v>
      </c>
      <c r="D2" s="39">
        <v>29</v>
      </c>
      <c r="E2" s="39">
        <v>4</v>
      </c>
      <c r="F2" s="39">
        <v>1599</v>
      </c>
      <c r="G2" s="39">
        <v>116.4</v>
      </c>
      <c r="H2" s="39">
        <v>99.2</v>
      </c>
      <c r="I2" s="39">
        <v>17.2</v>
      </c>
      <c r="J2" s="39">
        <v>71.900000000000006</v>
      </c>
      <c r="K2" s="39">
        <v>2.19</v>
      </c>
      <c r="L2" s="39">
        <v>22.4</v>
      </c>
      <c r="M2" s="39">
        <v>22.6</v>
      </c>
      <c r="N2" s="39">
        <v>76.2</v>
      </c>
      <c r="O2" s="39">
        <v>51.8</v>
      </c>
      <c r="P2" s="39">
        <v>14.3</v>
      </c>
      <c r="Q2" s="39">
        <v>58.6</v>
      </c>
      <c r="R2" s="39">
        <v>61.5</v>
      </c>
      <c r="S2" s="39">
        <v>102.5</v>
      </c>
      <c r="T2" s="39">
        <v>60.7</v>
      </c>
      <c r="V2" s="4"/>
    </row>
    <row r="3" spans="1:22" x14ac:dyDescent="0.3">
      <c r="A3" s="41">
        <v>2</v>
      </c>
      <c r="B3" s="42" t="s">
        <v>6</v>
      </c>
      <c r="C3" s="41">
        <v>35</v>
      </c>
      <c r="D3" s="41">
        <v>28</v>
      </c>
      <c r="E3" s="41">
        <v>7</v>
      </c>
      <c r="F3" s="41">
        <v>1690</v>
      </c>
      <c r="G3" s="41">
        <v>113.7</v>
      </c>
      <c r="H3" s="41">
        <v>104.2</v>
      </c>
      <c r="I3" s="41">
        <v>9.5</v>
      </c>
      <c r="J3" s="41">
        <v>59.2</v>
      </c>
      <c r="K3" s="41">
        <v>1.88</v>
      </c>
      <c r="L3" s="41">
        <v>18.3</v>
      </c>
      <c r="M3" s="41">
        <v>23.4</v>
      </c>
      <c r="N3" s="41">
        <v>76.400000000000006</v>
      </c>
      <c r="O3" s="41">
        <v>51.5</v>
      </c>
      <c r="P3" s="41">
        <v>13</v>
      </c>
      <c r="Q3" s="41">
        <v>55.7</v>
      </c>
      <c r="R3" s="41">
        <v>58.8</v>
      </c>
      <c r="S3" s="41">
        <v>98.5</v>
      </c>
      <c r="T3" s="41">
        <v>55.2</v>
      </c>
      <c r="V3" s="4"/>
    </row>
    <row r="4" spans="1:22" x14ac:dyDescent="0.3">
      <c r="A4" s="39">
        <v>3</v>
      </c>
      <c r="B4" s="40" t="s">
        <v>14</v>
      </c>
      <c r="C4" s="39">
        <v>37</v>
      </c>
      <c r="D4" s="39">
        <v>27</v>
      </c>
      <c r="E4" s="39">
        <v>10</v>
      </c>
      <c r="F4" s="39">
        <v>1786</v>
      </c>
      <c r="G4" s="39">
        <v>110.6</v>
      </c>
      <c r="H4" s="39">
        <v>105.3</v>
      </c>
      <c r="I4" s="39">
        <v>5.3</v>
      </c>
      <c r="J4" s="39">
        <v>59.6</v>
      </c>
      <c r="K4" s="39">
        <v>1.69</v>
      </c>
      <c r="L4" s="39">
        <v>18.3</v>
      </c>
      <c r="M4" s="39">
        <v>25</v>
      </c>
      <c r="N4" s="39">
        <v>74.5</v>
      </c>
      <c r="O4" s="39">
        <v>50.1</v>
      </c>
      <c r="P4" s="39">
        <v>14.7</v>
      </c>
      <c r="Q4" s="39">
        <v>54</v>
      </c>
      <c r="R4" s="39">
        <v>57.7</v>
      </c>
      <c r="S4" s="39">
        <v>99.29</v>
      </c>
      <c r="T4" s="39">
        <v>53.6</v>
      </c>
      <c r="V4" s="4"/>
    </row>
    <row r="5" spans="1:22" x14ac:dyDescent="0.3">
      <c r="A5" s="41">
        <v>4</v>
      </c>
      <c r="B5" s="42" t="s">
        <v>19</v>
      </c>
      <c r="C5" s="41">
        <v>33</v>
      </c>
      <c r="D5" s="41">
        <v>26</v>
      </c>
      <c r="E5" s="41">
        <v>7</v>
      </c>
      <c r="F5" s="41">
        <v>1589</v>
      </c>
      <c r="G5" s="41">
        <v>110</v>
      </c>
      <c r="H5" s="41">
        <v>100</v>
      </c>
      <c r="I5" s="41">
        <v>10</v>
      </c>
      <c r="J5" s="41">
        <v>65</v>
      </c>
      <c r="K5" s="41">
        <v>1.9</v>
      </c>
      <c r="L5" s="41">
        <v>19.399999999999999</v>
      </c>
      <c r="M5" s="41">
        <v>22.5</v>
      </c>
      <c r="N5" s="41">
        <v>78.599999999999994</v>
      </c>
      <c r="O5" s="41">
        <v>51.6</v>
      </c>
      <c r="P5" s="41">
        <v>13.9</v>
      </c>
      <c r="Q5" s="41">
        <v>53.5</v>
      </c>
      <c r="R5" s="41">
        <v>57.5</v>
      </c>
      <c r="S5" s="41">
        <v>97.46</v>
      </c>
      <c r="T5" s="41">
        <v>56.3</v>
      </c>
      <c r="V5" s="4"/>
    </row>
    <row r="6" spans="1:22" x14ac:dyDescent="0.3">
      <c r="A6" s="39">
        <v>4</v>
      </c>
      <c r="B6" s="40" t="s">
        <v>22</v>
      </c>
      <c r="C6" s="39">
        <v>36</v>
      </c>
      <c r="D6" s="39">
        <v>26</v>
      </c>
      <c r="E6" s="39">
        <v>10</v>
      </c>
      <c r="F6" s="39">
        <v>1743</v>
      </c>
      <c r="G6" s="39">
        <v>107.6</v>
      </c>
      <c r="H6" s="39">
        <v>103.8</v>
      </c>
      <c r="I6" s="39">
        <v>3.8</v>
      </c>
      <c r="J6" s="39">
        <v>52.6</v>
      </c>
      <c r="K6" s="39">
        <v>1.44</v>
      </c>
      <c r="L6" s="39">
        <v>15.9</v>
      </c>
      <c r="M6" s="39">
        <v>27.3</v>
      </c>
      <c r="N6" s="39">
        <v>77.599999999999994</v>
      </c>
      <c r="O6" s="39">
        <v>53.4</v>
      </c>
      <c r="P6" s="39">
        <v>14.6</v>
      </c>
      <c r="Q6" s="39">
        <v>52</v>
      </c>
      <c r="R6" s="39">
        <v>55.7</v>
      </c>
      <c r="S6" s="39">
        <v>100.36</v>
      </c>
      <c r="T6" s="39">
        <v>53.5</v>
      </c>
      <c r="V6" s="4"/>
    </row>
    <row r="7" spans="1:22" x14ac:dyDescent="0.3">
      <c r="A7" s="41">
        <v>4</v>
      </c>
      <c r="B7" s="42" t="s">
        <v>16</v>
      </c>
      <c r="C7" s="41">
        <v>35</v>
      </c>
      <c r="D7" s="41">
        <v>26</v>
      </c>
      <c r="E7" s="41">
        <v>9</v>
      </c>
      <c r="F7" s="41">
        <v>1685</v>
      </c>
      <c r="G7" s="41">
        <v>114.3</v>
      </c>
      <c r="H7" s="41">
        <v>104.4</v>
      </c>
      <c r="I7" s="41">
        <v>9.9</v>
      </c>
      <c r="J7" s="41">
        <v>64.2</v>
      </c>
      <c r="K7" s="41">
        <v>1.88</v>
      </c>
      <c r="L7" s="41">
        <v>18.600000000000001</v>
      </c>
      <c r="M7" s="41">
        <v>25.3</v>
      </c>
      <c r="N7" s="41">
        <v>75.8</v>
      </c>
      <c r="O7" s="41">
        <v>50.2</v>
      </c>
      <c r="P7" s="41">
        <v>13.5</v>
      </c>
      <c r="Q7" s="41">
        <v>54.7</v>
      </c>
      <c r="R7" s="41">
        <v>58.5</v>
      </c>
      <c r="S7" s="41">
        <v>102.47</v>
      </c>
      <c r="T7" s="41">
        <v>54</v>
      </c>
      <c r="V7" s="4"/>
    </row>
    <row r="8" spans="1:22" x14ac:dyDescent="0.3">
      <c r="A8" s="39">
        <v>7</v>
      </c>
      <c r="B8" s="40" t="s">
        <v>8</v>
      </c>
      <c r="C8" s="39">
        <v>35</v>
      </c>
      <c r="D8" s="39">
        <v>25</v>
      </c>
      <c r="E8" s="39">
        <v>10</v>
      </c>
      <c r="F8" s="39">
        <v>1695</v>
      </c>
      <c r="G8" s="39">
        <v>107.8</v>
      </c>
      <c r="H8" s="39">
        <v>103</v>
      </c>
      <c r="I8" s="39">
        <v>4.8</v>
      </c>
      <c r="J8" s="39">
        <v>54.9</v>
      </c>
      <c r="K8" s="39">
        <v>1.74</v>
      </c>
      <c r="L8" s="39">
        <v>17.100000000000001</v>
      </c>
      <c r="M8" s="39">
        <v>19.7</v>
      </c>
      <c r="N8" s="39">
        <v>76.099999999999994</v>
      </c>
      <c r="O8" s="39">
        <v>48.7</v>
      </c>
      <c r="P8" s="39">
        <v>12.9</v>
      </c>
      <c r="Q8" s="39">
        <v>52.5</v>
      </c>
      <c r="R8" s="39">
        <v>56.4</v>
      </c>
      <c r="S8" s="39">
        <v>98.09</v>
      </c>
      <c r="T8" s="39">
        <v>53.6</v>
      </c>
      <c r="V8" s="4"/>
    </row>
    <row r="9" spans="1:22" x14ac:dyDescent="0.3">
      <c r="A9" s="41">
        <v>8</v>
      </c>
      <c r="B9" s="42" t="s">
        <v>0</v>
      </c>
      <c r="C9" s="41">
        <v>33</v>
      </c>
      <c r="D9" s="41">
        <v>24</v>
      </c>
      <c r="E9" s="41">
        <v>9</v>
      </c>
      <c r="F9" s="41">
        <v>1589</v>
      </c>
      <c r="G9" s="41">
        <v>109.7</v>
      </c>
      <c r="H9" s="41">
        <v>104.5</v>
      </c>
      <c r="I9" s="41">
        <v>5.2</v>
      </c>
      <c r="J9" s="41">
        <v>68.099999999999994</v>
      </c>
      <c r="K9" s="41">
        <v>1.9</v>
      </c>
      <c r="L9" s="41">
        <v>19.5</v>
      </c>
      <c r="M9" s="41">
        <v>22.9</v>
      </c>
      <c r="N9" s="41">
        <v>74.7</v>
      </c>
      <c r="O9" s="41">
        <v>49.2</v>
      </c>
      <c r="P9" s="41">
        <v>14</v>
      </c>
      <c r="Q9" s="41">
        <v>53.1</v>
      </c>
      <c r="R9" s="41">
        <v>57.2</v>
      </c>
      <c r="S9" s="41">
        <v>99.67</v>
      </c>
      <c r="T9" s="41">
        <v>52.6</v>
      </c>
      <c r="V9" s="4"/>
    </row>
    <row r="10" spans="1:22" x14ac:dyDescent="0.3">
      <c r="A10" s="39">
        <v>9</v>
      </c>
      <c r="B10" s="40" t="s">
        <v>24</v>
      </c>
      <c r="C10" s="39">
        <v>35</v>
      </c>
      <c r="D10" s="39">
        <v>23</v>
      </c>
      <c r="E10" s="39">
        <v>12</v>
      </c>
      <c r="F10" s="39">
        <v>1680</v>
      </c>
      <c r="G10" s="39">
        <v>107.3</v>
      </c>
      <c r="H10" s="39">
        <v>100.3</v>
      </c>
      <c r="I10" s="39">
        <v>7</v>
      </c>
      <c r="J10" s="39">
        <v>53.4</v>
      </c>
      <c r="K10" s="39">
        <v>1.42</v>
      </c>
      <c r="L10" s="39">
        <v>15.9</v>
      </c>
      <c r="M10" s="39">
        <v>21.7</v>
      </c>
      <c r="N10" s="39">
        <v>79.400000000000006</v>
      </c>
      <c r="O10" s="39">
        <v>51.7</v>
      </c>
      <c r="P10" s="39">
        <v>14.5</v>
      </c>
      <c r="Q10" s="39">
        <v>52.6</v>
      </c>
      <c r="R10" s="39">
        <v>56.6</v>
      </c>
      <c r="S10" s="39">
        <v>93.74</v>
      </c>
      <c r="T10" s="39">
        <v>55.4</v>
      </c>
      <c r="V10" s="4"/>
    </row>
    <row r="11" spans="1:22" x14ac:dyDescent="0.3">
      <c r="A11" s="41">
        <v>9</v>
      </c>
      <c r="B11" s="42" t="s">
        <v>118</v>
      </c>
      <c r="C11" s="41">
        <v>34</v>
      </c>
      <c r="D11" s="41">
        <v>23</v>
      </c>
      <c r="E11" s="41">
        <v>11</v>
      </c>
      <c r="F11" s="41">
        <v>1637</v>
      </c>
      <c r="G11" s="41">
        <v>110.2</v>
      </c>
      <c r="H11" s="41">
        <v>101.7</v>
      </c>
      <c r="I11" s="41">
        <v>8.4</v>
      </c>
      <c r="J11" s="41">
        <v>58.8</v>
      </c>
      <c r="K11" s="41">
        <v>1.75</v>
      </c>
      <c r="L11" s="41">
        <v>17.899999999999999</v>
      </c>
      <c r="M11" s="41">
        <v>21.6</v>
      </c>
      <c r="N11" s="41">
        <v>76.5</v>
      </c>
      <c r="O11" s="41">
        <v>50</v>
      </c>
      <c r="P11" s="41">
        <v>13.6</v>
      </c>
      <c r="Q11" s="41">
        <v>54</v>
      </c>
      <c r="R11" s="41">
        <v>57.6</v>
      </c>
      <c r="S11" s="41">
        <v>98.37</v>
      </c>
      <c r="T11" s="41">
        <v>55.6</v>
      </c>
      <c r="V11" s="4"/>
    </row>
    <row r="12" spans="1:22" x14ac:dyDescent="0.3">
      <c r="A12" s="39">
        <v>9</v>
      </c>
      <c r="B12" s="40" t="s">
        <v>4</v>
      </c>
      <c r="C12" s="39">
        <v>35</v>
      </c>
      <c r="D12" s="39">
        <v>23</v>
      </c>
      <c r="E12" s="39">
        <v>12</v>
      </c>
      <c r="F12" s="39">
        <v>1685</v>
      </c>
      <c r="G12" s="39">
        <v>113.4</v>
      </c>
      <c r="H12" s="39">
        <v>104.6</v>
      </c>
      <c r="I12" s="39">
        <v>8.8000000000000007</v>
      </c>
      <c r="J12" s="39">
        <v>47.4</v>
      </c>
      <c r="K12" s="39">
        <v>1.5</v>
      </c>
      <c r="L12" s="39">
        <v>14.8</v>
      </c>
      <c r="M12" s="39">
        <v>26.7</v>
      </c>
      <c r="N12" s="39">
        <v>76.099999999999994</v>
      </c>
      <c r="O12" s="39">
        <v>51.9</v>
      </c>
      <c r="P12" s="39">
        <v>12.9</v>
      </c>
      <c r="Q12" s="39">
        <v>52.6</v>
      </c>
      <c r="R12" s="39">
        <v>57.5</v>
      </c>
      <c r="S12" s="39">
        <v>97.5</v>
      </c>
      <c r="T12" s="39">
        <v>54.2</v>
      </c>
      <c r="V12" s="4"/>
    </row>
    <row r="13" spans="1:22" x14ac:dyDescent="0.3">
      <c r="A13" s="41">
        <v>9</v>
      </c>
      <c r="B13" s="42" t="s">
        <v>7</v>
      </c>
      <c r="C13" s="41">
        <v>37</v>
      </c>
      <c r="D13" s="41">
        <v>23</v>
      </c>
      <c r="E13" s="41">
        <v>14</v>
      </c>
      <c r="F13" s="41">
        <v>1786</v>
      </c>
      <c r="G13" s="41">
        <v>104.6</v>
      </c>
      <c r="H13" s="41">
        <v>100.9</v>
      </c>
      <c r="I13" s="41">
        <v>3.7</v>
      </c>
      <c r="J13" s="41">
        <v>56.8</v>
      </c>
      <c r="K13" s="41">
        <v>1.95</v>
      </c>
      <c r="L13" s="41">
        <v>17.3</v>
      </c>
      <c r="M13" s="41">
        <v>24.1</v>
      </c>
      <c r="N13" s="41">
        <v>81.3</v>
      </c>
      <c r="O13" s="41">
        <v>52.2</v>
      </c>
      <c r="P13" s="41">
        <v>12</v>
      </c>
      <c r="Q13" s="41">
        <v>50</v>
      </c>
      <c r="R13" s="41">
        <v>52.7</v>
      </c>
      <c r="S13" s="41">
        <v>97.99</v>
      </c>
      <c r="T13" s="41">
        <v>52</v>
      </c>
      <c r="V13" s="4"/>
    </row>
    <row r="14" spans="1:22" x14ac:dyDescent="0.3">
      <c r="A14" s="39">
        <v>13</v>
      </c>
      <c r="B14" s="40" t="s">
        <v>17</v>
      </c>
      <c r="C14" s="39">
        <v>35</v>
      </c>
      <c r="D14" s="39">
        <v>21</v>
      </c>
      <c r="E14" s="39">
        <v>14</v>
      </c>
      <c r="F14" s="39">
        <v>1695</v>
      </c>
      <c r="G14" s="39">
        <v>102.7</v>
      </c>
      <c r="H14" s="39">
        <v>100.7</v>
      </c>
      <c r="I14" s="39">
        <v>2</v>
      </c>
      <c r="J14" s="39">
        <v>59.7</v>
      </c>
      <c r="K14" s="39">
        <v>1.56</v>
      </c>
      <c r="L14" s="39">
        <v>16.3</v>
      </c>
      <c r="M14" s="39">
        <v>26.5</v>
      </c>
      <c r="N14" s="39">
        <v>78.8</v>
      </c>
      <c r="O14" s="39">
        <v>51.7</v>
      </c>
      <c r="P14" s="39">
        <v>14</v>
      </c>
      <c r="Q14" s="39">
        <v>47.3</v>
      </c>
      <c r="R14" s="39">
        <v>52.2</v>
      </c>
      <c r="S14" s="39">
        <v>95.75</v>
      </c>
      <c r="T14" s="39">
        <v>51.5</v>
      </c>
      <c r="V14" s="4"/>
    </row>
    <row r="15" spans="1:22" x14ac:dyDescent="0.3">
      <c r="A15" s="41">
        <v>14</v>
      </c>
      <c r="B15" s="42" t="s">
        <v>11</v>
      </c>
      <c r="C15" s="41">
        <v>35</v>
      </c>
      <c r="D15" s="41">
        <v>20</v>
      </c>
      <c r="E15" s="41">
        <v>15</v>
      </c>
      <c r="F15" s="41">
        <v>1690</v>
      </c>
      <c r="G15" s="41">
        <v>107.5</v>
      </c>
      <c r="H15" s="41">
        <v>102.3</v>
      </c>
      <c r="I15" s="41">
        <v>5.2</v>
      </c>
      <c r="J15" s="41">
        <v>63.8</v>
      </c>
      <c r="K15" s="41">
        <v>2.16</v>
      </c>
      <c r="L15" s="41">
        <v>18.399999999999999</v>
      </c>
      <c r="M15" s="41">
        <v>20.5</v>
      </c>
      <c r="N15" s="41">
        <v>80.2</v>
      </c>
      <c r="O15" s="41">
        <v>50.3</v>
      </c>
      <c r="P15" s="41">
        <v>11.4</v>
      </c>
      <c r="Q15" s="41">
        <v>50.4</v>
      </c>
      <c r="R15" s="41">
        <v>54.9</v>
      </c>
      <c r="S15" s="41">
        <v>98.29</v>
      </c>
      <c r="T15" s="41">
        <v>53.2</v>
      </c>
      <c r="V15" s="4"/>
    </row>
    <row r="16" spans="1:22" x14ac:dyDescent="0.3">
      <c r="A16" s="39">
        <v>14</v>
      </c>
      <c r="B16" s="40" t="s">
        <v>5</v>
      </c>
      <c r="C16" s="39">
        <v>35</v>
      </c>
      <c r="D16" s="39">
        <v>20</v>
      </c>
      <c r="E16" s="39">
        <v>15</v>
      </c>
      <c r="F16" s="39">
        <v>1690</v>
      </c>
      <c r="G16" s="39">
        <v>104.4</v>
      </c>
      <c r="H16" s="39">
        <v>104.3</v>
      </c>
      <c r="I16" s="39">
        <v>0.1</v>
      </c>
      <c r="J16" s="39">
        <v>60.3</v>
      </c>
      <c r="K16" s="39">
        <v>1.78</v>
      </c>
      <c r="L16" s="39">
        <v>17.100000000000001</v>
      </c>
      <c r="M16" s="39">
        <v>29</v>
      </c>
      <c r="N16" s="39">
        <v>78.900000000000006</v>
      </c>
      <c r="O16" s="39">
        <v>53.1</v>
      </c>
      <c r="P16" s="39">
        <v>13.1</v>
      </c>
      <c r="Q16" s="39">
        <v>47</v>
      </c>
      <c r="R16" s="39">
        <v>52</v>
      </c>
      <c r="S16" s="39">
        <v>97.47</v>
      </c>
      <c r="T16" s="39">
        <v>50.5</v>
      </c>
      <c r="V16" s="4"/>
    </row>
    <row r="17" spans="1:22" x14ac:dyDescent="0.3">
      <c r="A17" s="41">
        <v>14</v>
      </c>
      <c r="B17" s="42" t="s">
        <v>12</v>
      </c>
      <c r="C17" s="41">
        <v>35</v>
      </c>
      <c r="D17" s="41">
        <v>20</v>
      </c>
      <c r="E17" s="41">
        <v>15</v>
      </c>
      <c r="F17" s="41">
        <v>1695</v>
      </c>
      <c r="G17" s="41">
        <v>107.9</v>
      </c>
      <c r="H17" s="41">
        <v>102.9</v>
      </c>
      <c r="I17" s="41">
        <v>5</v>
      </c>
      <c r="J17" s="41">
        <v>52.6</v>
      </c>
      <c r="K17" s="41">
        <v>1.55</v>
      </c>
      <c r="L17" s="41">
        <v>16.3</v>
      </c>
      <c r="M17" s="41">
        <v>22.7</v>
      </c>
      <c r="N17" s="41">
        <v>77.400000000000006</v>
      </c>
      <c r="O17" s="41">
        <v>50.5</v>
      </c>
      <c r="P17" s="41">
        <v>13.8</v>
      </c>
      <c r="Q17" s="41">
        <v>53.7</v>
      </c>
      <c r="R17" s="41">
        <v>56.3</v>
      </c>
      <c r="S17" s="41">
        <v>97.98</v>
      </c>
      <c r="T17" s="41">
        <v>52.7</v>
      </c>
      <c r="V17" s="4"/>
    </row>
    <row r="18" spans="1:22" x14ac:dyDescent="0.3">
      <c r="A18" s="39">
        <v>14</v>
      </c>
      <c r="B18" s="40" t="s">
        <v>9</v>
      </c>
      <c r="C18" s="39">
        <v>36</v>
      </c>
      <c r="D18" s="39">
        <v>20</v>
      </c>
      <c r="E18" s="39">
        <v>16</v>
      </c>
      <c r="F18" s="39">
        <v>1738</v>
      </c>
      <c r="G18" s="39">
        <v>108.9</v>
      </c>
      <c r="H18" s="39">
        <v>105.3</v>
      </c>
      <c r="I18" s="39">
        <v>3.5</v>
      </c>
      <c r="J18" s="39">
        <v>61.4</v>
      </c>
      <c r="K18" s="39">
        <v>1.74</v>
      </c>
      <c r="L18" s="39">
        <v>18.600000000000001</v>
      </c>
      <c r="M18" s="39">
        <v>21.4</v>
      </c>
      <c r="N18" s="39">
        <v>76.599999999999994</v>
      </c>
      <c r="O18" s="39">
        <v>49.2</v>
      </c>
      <c r="P18" s="39">
        <v>14.2</v>
      </c>
      <c r="Q18" s="39">
        <v>53.4</v>
      </c>
      <c r="R18" s="39">
        <v>57.6</v>
      </c>
      <c r="S18" s="39">
        <v>97.97</v>
      </c>
      <c r="T18" s="39">
        <v>52.4</v>
      </c>
      <c r="V18" s="4"/>
    </row>
    <row r="19" spans="1:22" x14ac:dyDescent="0.3">
      <c r="A19" s="41">
        <v>14</v>
      </c>
      <c r="B19" s="42" t="s">
        <v>15</v>
      </c>
      <c r="C19" s="41">
        <v>35</v>
      </c>
      <c r="D19" s="41">
        <v>20</v>
      </c>
      <c r="E19" s="41">
        <v>15</v>
      </c>
      <c r="F19" s="41">
        <v>1695</v>
      </c>
      <c r="G19" s="41">
        <v>106.7</v>
      </c>
      <c r="H19" s="41">
        <v>102.4</v>
      </c>
      <c r="I19" s="41">
        <v>4.3</v>
      </c>
      <c r="J19" s="41">
        <v>55.6</v>
      </c>
      <c r="K19" s="41">
        <v>1.67</v>
      </c>
      <c r="L19" s="41">
        <v>16.5</v>
      </c>
      <c r="M19" s="41">
        <v>18.8</v>
      </c>
      <c r="N19" s="41">
        <v>77.900000000000006</v>
      </c>
      <c r="O19" s="41">
        <v>48</v>
      </c>
      <c r="P19" s="41">
        <v>12.9</v>
      </c>
      <c r="Q19" s="41">
        <v>51.5</v>
      </c>
      <c r="R19" s="41">
        <v>55.8</v>
      </c>
      <c r="S19" s="41">
        <v>94</v>
      </c>
      <c r="T19" s="41">
        <v>52.3</v>
      </c>
      <c r="V19" s="4"/>
    </row>
    <row r="20" spans="1:22" x14ac:dyDescent="0.3">
      <c r="A20" s="39">
        <v>14</v>
      </c>
      <c r="B20" s="40" t="s">
        <v>20</v>
      </c>
      <c r="C20" s="39">
        <v>37</v>
      </c>
      <c r="D20" s="39">
        <v>20</v>
      </c>
      <c r="E20" s="39">
        <v>17</v>
      </c>
      <c r="F20" s="39">
        <v>1791</v>
      </c>
      <c r="G20" s="39">
        <v>112.4</v>
      </c>
      <c r="H20" s="39">
        <v>110.4</v>
      </c>
      <c r="I20" s="39">
        <v>2</v>
      </c>
      <c r="J20" s="39">
        <v>66.400000000000006</v>
      </c>
      <c r="K20" s="39">
        <v>1.88</v>
      </c>
      <c r="L20" s="39">
        <v>19.8</v>
      </c>
      <c r="M20" s="39">
        <v>27.4</v>
      </c>
      <c r="N20" s="39">
        <v>78.900000000000006</v>
      </c>
      <c r="O20" s="39">
        <v>53.6</v>
      </c>
      <c r="P20" s="39">
        <v>14.6</v>
      </c>
      <c r="Q20" s="39">
        <v>54.5</v>
      </c>
      <c r="R20" s="39">
        <v>58.1</v>
      </c>
      <c r="S20" s="39">
        <v>100.1</v>
      </c>
      <c r="T20" s="39">
        <v>52.3</v>
      </c>
      <c r="V20" s="4"/>
    </row>
    <row r="21" spans="1:22" x14ac:dyDescent="0.3">
      <c r="A21" s="41">
        <v>20</v>
      </c>
      <c r="B21" s="42" t="s">
        <v>10</v>
      </c>
      <c r="C21" s="41">
        <v>36</v>
      </c>
      <c r="D21" s="41">
        <v>19</v>
      </c>
      <c r="E21" s="41">
        <v>17</v>
      </c>
      <c r="F21" s="41">
        <v>1758</v>
      </c>
      <c r="G21" s="41">
        <v>104.7</v>
      </c>
      <c r="H21" s="41">
        <v>105.2</v>
      </c>
      <c r="I21" s="41">
        <v>-0.5</v>
      </c>
      <c r="J21" s="41">
        <v>63.2</v>
      </c>
      <c r="K21" s="41">
        <v>1.6</v>
      </c>
      <c r="L21" s="41">
        <v>18.100000000000001</v>
      </c>
      <c r="M21" s="41">
        <v>24.7</v>
      </c>
      <c r="N21" s="41">
        <v>75.2</v>
      </c>
      <c r="O21" s="41">
        <v>50</v>
      </c>
      <c r="P21" s="41">
        <v>15.2</v>
      </c>
      <c r="Q21" s="41">
        <v>51.2</v>
      </c>
      <c r="R21" s="41">
        <v>54.9</v>
      </c>
      <c r="S21" s="41">
        <v>99.23</v>
      </c>
      <c r="T21" s="41">
        <v>50.4</v>
      </c>
      <c r="V21" s="4"/>
    </row>
    <row r="22" spans="1:22" x14ac:dyDescent="0.3">
      <c r="A22" s="39">
        <v>21</v>
      </c>
      <c r="B22" s="40" t="s">
        <v>21</v>
      </c>
      <c r="C22" s="39">
        <v>36</v>
      </c>
      <c r="D22" s="39">
        <v>18</v>
      </c>
      <c r="E22" s="39">
        <v>18</v>
      </c>
      <c r="F22" s="39">
        <v>1738</v>
      </c>
      <c r="G22" s="39">
        <v>109.5</v>
      </c>
      <c r="H22" s="39">
        <v>105.9</v>
      </c>
      <c r="I22" s="39">
        <v>3.6</v>
      </c>
      <c r="J22" s="39">
        <v>61.6</v>
      </c>
      <c r="K22" s="39">
        <v>1.68</v>
      </c>
      <c r="L22" s="39">
        <v>18.3</v>
      </c>
      <c r="M22" s="39">
        <v>27.1</v>
      </c>
      <c r="N22" s="39">
        <v>78.3</v>
      </c>
      <c r="O22" s="39">
        <v>52.6</v>
      </c>
      <c r="P22" s="39">
        <v>14.9</v>
      </c>
      <c r="Q22" s="39">
        <v>52.4</v>
      </c>
      <c r="R22" s="39">
        <v>56.7</v>
      </c>
      <c r="S22" s="39">
        <v>96.81</v>
      </c>
      <c r="T22" s="39">
        <v>53.1</v>
      </c>
      <c r="V22" s="4"/>
    </row>
    <row r="23" spans="1:22" x14ac:dyDescent="0.3">
      <c r="A23" s="41">
        <v>21</v>
      </c>
      <c r="B23" s="42" t="s">
        <v>18</v>
      </c>
      <c r="C23" s="41">
        <v>36</v>
      </c>
      <c r="D23" s="41">
        <v>18</v>
      </c>
      <c r="E23" s="41">
        <v>18</v>
      </c>
      <c r="F23" s="41">
        <v>1753</v>
      </c>
      <c r="G23" s="41">
        <v>104.8</v>
      </c>
      <c r="H23" s="41">
        <v>104.6</v>
      </c>
      <c r="I23" s="41">
        <v>0.2</v>
      </c>
      <c r="J23" s="41">
        <v>59</v>
      </c>
      <c r="K23" s="41">
        <v>1.88</v>
      </c>
      <c r="L23" s="41">
        <v>17.600000000000001</v>
      </c>
      <c r="M23" s="41">
        <v>18.399999999999999</v>
      </c>
      <c r="N23" s="41">
        <v>77.8</v>
      </c>
      <c r="O23" s="41">
        <v>48.3</v>
      </c>
      <c r="P23" s="41">
        <v>12.3</v>
      </c>
      <c r="Q23" s="41">
        <v>50.9</v>
      </c>
      <c r="R23" s="41">
        <v>54.5</v>
      </c>
      <c r="S23" s="41">
        <v>100.53</v>
      </c>
      <c r="T23" s="41">
        <v>50.7</v>
      </c>
      <c r="V23" s="4"/>
    </row>
    <row r="24" spans="1:22" x14ac:dyDescent="0.3">
      <c r="A24" s="39">
        <v>23</v>
      </c>
      <c r="B24" s="40" t="s">
        <v>3</v>
      </c>
      <c r="C24" s="39">
        <v>36</v>
      </c>
      <c r="D24" s="39">
        <v>17</v>
      </c>
      <c r="E24" s="39">
        <v>19</v>
      </c>
      <c r="F24" s="39">
        <v>1743</v>
      </c>
      <c r="G24" s="39">
        <v>101.4</v>
      </c>
      <c r="H24" s="39">
        <v>103.6</v>
      </c>
      <c r="I24" s="39">
        <v>-2.2000000000000002</v>
      </c>
      <c r="J24" s="39">
        <v>65.900000000000006</v>
      </c>
      <c r="K24" s="39">
        <v>1.48</v>
      </c>
      <c r="L24" s="39">
        <v>18.3</v>
      </c>
      <c r="M24" s="39">
        <v>21.7</v>
      </c>
      <c r="N24" s="39">
        <v>76.8</v>
      </c>
      <c r="O24" s="39">
        <v>49.7</v>
      </c>
      <c r="P24" s="39">
        <v>16.5</v>
      </c>
      <c r="Q24" s="39">
        <v>50.9</v>
      </c>
      <c r="R24" s="39">
        <v>54.7</v>
      </c>
      <c r="S24" s="39">
        <v>100.69</v>
      </c>
      <c r="T24" s="39">
        <v>49.7</v>
      </c>
      <c r="V24" s="4"/>
    </row>
    <row r="25" spans="1:22" x14ac:dyDescent="0.3">
      <c r="A25" s="41">
        <v>23</v>
      </c>
      <c r="B25" s="42" t="s">
        <v>23</v>
      </c>
      <c r="C25" s="41">
        <v>31</v>
      </c>
      <c r="D25" s="41">
        <v>17</v>
      </c>
      <c r="E25" s="41">
        <v>14</v>
      </c>
      <c r="F25" s="41">
        <v>1518</v>
      </c>
      <c r="G25" s="41">
        <v>109.1</v>
      </c>
      <c r="H25" s="41">
        <v>107.9</v>
      </c>
      <c r="I25" s="41">
        <v>1.2</v>
      </c>
      <c r="J25" s="41">
        <v>56.6</v>
      </c>
      <c r="K25" s="41">
        <v>1.68</v>
      </c>
      <c r="L25" s="41">
        <v>17.2</v>
      </c>
      <c r="M25" s="41">
        <v>23.1</v>
      </c>
      <c r="N25" s="41">
        <v>77.2</v>
      </c>
      <c r="O25" s="41">
        <v>50.2</v>
      </c>
      <c r="P25" s="41">
        <v>13.6</v>
      </c>
      <c r="Q25" s="41">
        <v>53.1</v>
      </c>
      <c r="R25" s="41">
        <v>56.7</v>
      </c>
      <c r="S25" s="41">
        <v>98.99</v>
      </c>
      <c r="T25" s="41">
        <v>51.1</v>
      </c>
      <c r="V25" s="4"/>
    </row>
    <row r="26" spans="1:22" x14ac:dyDescent="0.3">
      <c r="A26" s="39">
        <v>25</v>
      </c>
      <c r="B26" s="40" t="s">
        <v>2</v>
      </c>
      <c r="C26" s="39">
        <v>34</v>
      </c>
      <c r="D26" s="39">
        <v>16</v>
      </c>
      <c r="E26" s="39">
        <v>18</v>
      </c>
      <c r="F26" s="39">
        <v>1637</v>
      </c>
      <c r="G26" s="39">
        <v>107.4</v>
      </c>
      <c r="H26" s="39">
        <v>108.6</v>
      </c>
      <c r="I26" s="39">
        <v>-1.2</v>
      </c>
      <c r="J26" s="39">
        <v>52.9</v>
      </c>
      <c r="K26" s="39">
        <v>1.53</v>
      </c>
      <c r="L26" s="39">
        <v>16.3</v>
      </c>
      <c r="M26" s="39">
        <v>26.7</v>
      </c>
      <c r="N26" s="39">
        <v>73.099999999999994</v>
      </c>
      <c r="O26" s="39">
        <v>50.5</v>
      </c>
      <c r="P26" s="39">
        <v>14.3</v>
      </c>
      <c r="Q26" s="39">
        <v>51.7</v>
      </c>
      <c r="R26" s="39">
        <v>55.1</v>
      </c>
      <c r="S26" s="39">
        <v>98.13</v>
      </c>
      <c r="T26" s="39">
        <v>49.9</v>
      </c>
      <c r="V26" s="4"/>
    </row>
    <row r="27" spans="1:22" x14ac:dyDescent="0.3">
      <c r="A27" s="41">
        <v>26</v>
      </c>
      <c r="B27" s="42" t="s">
        <v>28</v>
      </c>
      <c r="C27" s="41">
        <v>35</v>
      </c>
      <c r="D27" s="41">
        <v>14</v>
      </c>
      <c r="E27" s="41">
        <v>21</v>
      </c>
      <c r="F27" s="41">
        <v>1695</v>
      </c>
      <c r="G27" s="41">
        <v>106.3</v>
      </c>
      <c r="H27" s="41">
        <v>108.7</v>
      </c>
      <c r="I27" s="41">
        <v>-2.5</v>
      </c>
      <c r="J27" s="41">
        <v>60.4</v>
      </c>
      <c r="K27" s="41">
        <v>1.51</v>
      </c>
      <c r="L27" s="41">
        <v>17.7</v>
      </c>
      <c r="M27" s="41">
        <v>20.3</v>
      </c>
      <c r="N27" s="41">
        <v>77.099999999999994</v>
      </c>
      <c r="O27" s="41">
        <v>49.2</v>
      </c>
      <c r="P27" s="41">
        <v>15.4</v>
      </c>
      <c r="Q27" s="41">
        <v>52.9</v>
      </c>
      <c r="R27" s="41">
        <v>57.2</v>
      </c>
      <c r="S27" s="41">
        <v>97.74</v>
      </c>
      <c r="T27" s="41">
        <v>49.2</v>
      </c>
      <c r="V27" s="4"/>
    </row>
    <row r="28" spans="1:22" x14ac:dyDescent="0.3">
      <c r="A28" s="39">
        <v>27</v>
      </c>
      <c r="B28" s="40" t="s">
        <v>27</v>
      </c>
      <c r="C28" s="39">
        <v>36</v>
      </c>
      <c r="D28" s="39">
        <v>13</v>
      </c>
      <c r="E28" s="39">
        <v>23</v>
      </c>
      <c r="F28" s="39">
        <v>1743</v>
      </c>
      <c r="G28" s="39">
        <v>105</v>
      </c>
      <c r="H28" s="39">
        <v>107.3</v>
      </c>
      <c r="I28" s="39">
        <v>-2.2999999999999998</v>
      </c>
      <c r="J28" s="39">
        <v>49</v>
      </c>
      <c r="K28" s="39">
        <v>1.26</v>
      </c>
      <c r="L28" s="39">
        <v>14.5</v>
      </c>
      <c r="M28" s="39">
        <v>26.5</v>
      </c>
      <c r="N28" s="39">
        <v>77.900000000000006</v>
      </c>
      <c r="O28" s="39">
        <v>51.8</v>
      </c>
      <c r="P28" s="39">
        <v>15.1</v>
      </c>
      <c r="Q28" s="39">
        <v>49.7</v>
      </c>
      <c r="R28" s="39">
        <v>54.4</v>
      </c>
      <c r="S28" s="39">
        <v>102.74</v>
      </c>
      <c r="T28" s="39">
        <v>48.2</v>
      </c>
      <c r="V28" s="4"/>
    </row>
    <row r="29" spans="1:22" x14ac:dyDescent="0.3">
      <c r="A29" s="41">
        <v>27</v>
      </c>
      <c r="B29" s="42" t="s">
        <v>13</v>
      </c>
      <c r="C29" s="41">
        <v>35</v>
      </c>
      <c r="D29" s="41">
        <v>13</v>
      </c>
      <c r="E29" s="41">
        <v>22</v>
      </c>
      <c r="F29" s="41">
        <v>1685</v>
      </c>
      <c r="G29" s="41">
        <v>100.4</v>
      </c>
      <c r="H29" s="41">
        <v>105.3</v>
      </c>
      <c r="I29" s="41">
        <v>-4.9000000000000004</v>
      </c>
      <c r="J29" s="41">
        <v>55.6</v>
      </c>
      <c r="K29" s="41">
        <v>1.6</v>
      </c>
      <c r="L29" s="41">
        <v>15.9</v>
      </c>
      <c r="M29" s="41">
        <v>23.2</v>
      </c>
      <c r="N29" s="41">
        <v>77.2</v>
      </c>
      <c r="O29" s="41">
        <v>49.2</v>
      </c>
      <c r="P29" s="41">
        <v>13.1</v>
      </c>
      <c r="Q29" s="41">
        <v>47.5</v>
      </c>
      <c r="R29" s="41">
        <v>51.3</v>
      </c>
      <c r="S29" s="41">
        <v>97.65</v>
      </c>
      <c r="T29" s="41">
        <v>46.9</v>
      </c>
      <c r="V29" s="4"/>
    </row>
    <row r="30" spans="1:22" x14ac:dyDescent="0.3">
      <c r="A30" s="39">
        <v>29</v>
      </c>
      <c r="B30" s="40" t="s">
        <v>26</v>
      </c>
      <c r="C30" s="39">
        <v>33</v>
      </c>
      <c r="D30" s="39">
        <v>12</v>
      </c>
      <c r="E30" s="39">
        <v>21</v>
      </c>
      <c r="F30" s="39">
        <v>1584</v>
      </c>
      <c r="G30" s="39">
        <v>107.4</v>
      </c>
      <c r="H30" s="39">
        <v>108.8</v>
      </c>
      <c r="I30" s="39">
        <v>-1.4</v>
      </c>
      <c r="J30" s="39">
        <v>54.8</v>
      </c>
      <c r="K30" s="39">
        <v>1.52</v>
      </c>
      <c r="L30" s="39">
        <v>16.5</v>
      </c>
      <c r="M30" s="39">
        <v>26.1</v>
      </c>
      <c r="N30" s="39">
        <v>76.8</v>
      </c>
      <c r="O30" s="39">
        <v>50.8</v>
      </c>
      <c r="P30" s="39">
        <v>14.5</v>
      </c>
      <c r="Q30" s="39">
        <v>51.8</v>
      </c>
      <c r="R30" s="39">
        <v>55.3</v>
      </c>
      <c r="S30" s="39">
        <v>100.41</v>
      </c>
      <c r="T30" s="39">
        <v>47.8</v>
      </c>
      <c r="V30" s="4"/>
    </row>
    <row r="31" spans="1:22" x14ac:dyDescent="0.3">
      <c r="A31" s="41">
        <v>30</v>
      </c>
      <c r="B31" s="42" t="s">
        <v>1</v>
      </c>
      <c r="C31" s="41">
        <v>35</v>
      </c>
      <c r="D31" s="41">
        <v>8</v>
      </c>
      <c r="E31" s="41">
        <v>27</v>
      </c>
      <c r="F31" s="41">
        <v>1695</v>
      </c>
      <c r="G31" s="41">
        <v>100.4</v>
      </c>
      <c r="H31" s="41">
        <v>107.3</v>
      </c>
      <c r="I31" s="41">
        <v>-6.9</v>
      </c>
      <c r="J31" s="41">
        <v>56</v>
      </c>
      <c r="K31" s="41">
        <v>1.2</v>
      </c>
      <c r="L31" s="41">
        <v>15.5</v>
      </c>
      <c r="M31" s="41">
        <v>20.399999999999999</v>
      </c>
      <c r="N31" s="41">
        <v>75.7</v>
      </c>
      <c r="O31" s="41">
        <v>48.4</v>
      </c>
      <c r="P31" s="41">
        <v>16.600000000000001</v>
      </c>
      <c r="Q31" s="41">
        <v>49.9</v>
      </c>
      <c r="R31" s="41">
        <v>54.4</v>
      </c>
      <c r="S31" s="41">
        <v>102.87</v>
      </c>
      <c r="T31" s="41">
        <v>45.5</v>
      </c>
    </row>
    <row r="33" spans="19:19" x14ac:dyDescent="0.3">
      <c r="S33" s="3">
        <f>SUMPRODUCT(C2:C31,S2:S31)/SUM(C2:C31)</f>
        <v>98.775691134413719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64/traditional/?" display="http://stats.nba.com/team/ - !/1610612764/traditional/?"/>
    <hyperlink ref="B5" r:id="rId4" location="!/1610612759/traditional/?" display="http://stats.nba.com/team/ - !/1610612759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54/traditional/?" display="http://stats.nba.com/team/ - !/1610612754/traditional/?"/>
    <hyperlink ref="B9" r:id="rId8" location="!/1610612738/traditional/?" display="http://stats.nba.com/team/ - !/1610612738/traditional/?"/>
    <hyperlink ref="B10" r:id="rId9" location="!/1610612762/traditional/?" display="http://stats.nba.com/team/ - !/1610612762/traditional/?"/>
    <hyperlink ref="B11" r:id="rId10" location="!/1610612746/traditional/?" display="http://stats.nba.com/team/ - !/1610612746/traditional/?"/>
    <hyperlink ref="B12" r:id="rId11" location="!/1610612761/traditional/?" display="http://stats.nba.com/team/ - !/1610612761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66/traditional/?" display="http://stats.nba.com/team/ - !/1610612766/traditional/?"/>
    <hyperlink ref="B16" r:id="rId15" location="!/1610612741/traditional/?" display="http://stats.nba.com/team/ - !/1610612741/traditional/?"/>
    <hyperlink ref="B17" r:id="rId16" location="!/1610612748/traditional/?" display="http://stats.nba.com/team/ - !/1610612748/traditional/?"/>
    <hyperlink ref="B18" r:id="rId17" location="!/1610612749/traditional/?" display="http://stats.nba.com/team/ - !/1610612749/traditional/?"/>
    <hyperlink ref="B19" r:id="rId18" location="!/1610612742/traditional/?" display="http://stats.nba.com/team/ - !/1610612742/traditional/?"/>
    <hyperlink ref="B20" r:id="rId19" location="!/1610612743/traditional/?" display="http://stats.nba.com/team/ - !/1610612743/traditional/?"/>
    <hyperlink ref="B21" r:id="rId20" location="!/1610612737/traditional/?" display="http://stats.nba.com/team/ - !/1610612737/traditional/?"/>
    <hyperlink ref="B22" r:id="rId21" location="!/1610612750/traditional/?" display="http://stats.nba.com/team/ - !/1610612750/traditional/?"/>
    <hyperlink ref="B23" r:id="rId22" location="!/1610612740/traditional/?" display="http://stats.nba.com/team/ - !/1610612740/traditional/?"/>
    <hyperlink ref="B24" r:id="rId23" location="!/1610612755/traditional/?" display="http://stats.nba.com/team/ - !/1610612755/traditional/?"/>
    <hyperlink ref="B25" r:id="rId24" location="!/1610612757/traditional/?" display="http://stats.nba.com/team/ - !/1610612757/traditional/?"/>
    <hyperlink ref="B26" r:id="rId25" location="!/1610612752/traditional/?" display="http://stats.nba.com/team/ - !/1610612752/traditional/?"/>
    <hyperlink ref="B27" r:id="rId26" location="!/1610612758/traditional/?" display="http://stats.nba.com/team/ - !/1610612758/traditional/?"/>
    <hyperlink ref="B28" r:id="rId27" location="!/1610612756/traditional/?" display="http://stats.nba.com/team/ - !/1610612756/traditional/?"/>
    <hyperlink ref="B29" r:id="rId28" location="!/1610612753/traditional/?" display="http://stats.nba.com/team/ - !/1610612753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36</v>
      </c>
      <c r="D2" s="39">
        <v>27</v>
      </c>
      <c r="E2" s="39">
        <v>9</v>
      </c>
      <c r="F2" s="39">
        <v>1743</v>
      </c>
      <c r="G2" s="39">
        <v>109.3</v>
      </c>
      <c r="H2" s="39">
        <v>102</v>
      </c>
      <c r="I2" s="39">
        <v>7.3</v>
      </c>
      <c r="J2" s="39">
        <v>56.8</v>
      </c>
      <c r="K2" s="39">
        <v>1.68</v>
      </c>
      <c r="L2" s="39">
        <v>17.3</v>
      </c>
      <c r="M2" s="39">
        <v>24.7</v>
      </c>
      <c r="N2" s="39">
        <v>77.2</v>
      </c>
      <c r="O2" s="39">
        <v>51.5</v>
      </c>
      <c r="P2" s="39">
        <v>13.8</v>
      </c>
      <c r="Q2" s="39">
        <v>52.1</v>
      </c>
      <c r="R2" s="39">
        <v>56.4</v>
      </c>
      <c r="S2" s="39">
        <v>96.24</v>
      </c>
      <c r="T2" s="39">
        <v>54.8</v>
      </c>
    </row>
    <row r="3" spans="1:22" x14ac:dyDescent="0.3">
      <c r="A3" s="41">
        <v>1</v>
      </c>
      <c r="B3" s="42" t="s">
        <v>25</v>
      </c>
      <c r="C3" s="41">
        <v>37</v>
      </c>
      <c r="D3" s="41">
        <v>27</v>
      </c>
      <c r="E3" s="41">
        <v>10</v>
      </c>
      <c r="F3" s="41">
        <v>1781</v>
      </c>
      <c r="G3" s="41">
        <v>109.7</v>
      </c>
      <c r="H3" s="41">
        <v>103</v>
      </c>
      <c r="I3" s="41">
        <v>6.7</v>
      </c>
      <c r="J3" s="41">
        <v>69.099999999999994</v>
      </c>
      <c r="K3" s="41">
        <v>1.93</v>
      </c>
      <c r="L3" s="41">
        <v>20.2</v>
      </c>
      <c r="M3" s="41">
        <v>22.4</v>
      </c>
      <c r="N3" s="41">
        <v>74.5</v>
      </c>
      <c r="O3" s="41">
        <v>49.3</v>
      </c>
      <c r="P3" s="41">
        <v>14.4</v>
      </c>
      <c r="Q3" s="41">
        <v>53.7</v>
      </c>
      <c r="R3" s="41">
        <v>57.8</v>
      </c>
      <c r="S3" s="41">
        <v>102.68</v>
      </c>
      <c r="T3" s="41">
        <v>55.2</v>
      </c>
    </row>
    <row r="4" spans="1:22" x14ac:dyDescent="0.3">
      <c r="A4" s="39">
        <v>3</v>
      </c>
      <c r="B4" s="40" t="s">
        <v>16</v>
      </c>
      <c r="C4" s="39">
        <v>36</v>
      </c>
      <c r="D4" s="39">
        <v>23</v>
      </c>
      <c r="E4" s="39">
        <v>13</v>
      </c>
      <c r="F4" s="39">
        <v>1743</v>
      </c>
      <c r="G4" s="39">
        <v>110.4</v>
      </c>
      <c r="H4" s="39">
        <v>107.1</v>
      </c>
      <c r="I4" s="39">
        <v>3.3</v>
      </c>
      <c r="J4" s="39">
        <v>61.5</v>
      </c>
      <c r="K4" s="39">
        <v>1.52</v>
      </c>
      <c r="L4" s="39">
        <v>17.8</v>
      </c>
      <c r="M4" s="39">
        <v>23.9</v>
      </c>
      <c r="N4" s="39">
        <v>76.3</v>
      </c>
      <c r="O4" s="39">
        <v>50.3</v>
      </c>
      <c r="P4" s="39">
        <v>15.7</v>
      </c>
      <c r="Q4" s="39">
        <v>54.7</v>
      </c>
      <c r="R4" s="39">
        <v>58.5</v>
      </c>
      <c r="S4" s="39">
        <v>101.87</v>
      </c>
      <c r="T4" s="39">
        <v>50.6</v>
      </c>
    </row>
    <row r="5" spans="1:22" x14ac:dyDescent="0.3">
      <c r="A5" s="41">
        <v>4</v>
      </c>
      <c r="B5" s="42" t="s">
        <v>0</v>
      </c>
      <c r="C5" s="41">
        <v>38</v>
      </c>
      <c r="D5" s="41">
        <v>21</v>
      </c>
      <c r="E5" s="41">
        <v>17</v>
      </c>
      <c r="F5" s="41">
        <v>1834</v>
      </c>
      <c r="G5" s="41">
        <v>107</v>
      </c>
      <c r="H5" s="41">
        <v>105.8</v>
      </c>
      <c r="I5" s="41">
        <v>1.2</v>
      </c>
      <c r="J5" s="41">
        <v>61.2</v>
      </c>
      <c r="K5" s="41">
        <v>1.86</v>
      </c>
      <c r="L5" s="41">
        <v>17.8</v>
      </c>
      <c r="M5" s="41">
        <v>19.7</v>
      </c>
      <c r="N5" s="41">
        <v>75.900000000000006</v>
      </c>
      <c r="O5" s="41">
        <v>47.7</v>
      </c>
      <c r="P5" s="41">
        <v>12.7</v>
      </c>
      <c r="Q5" s="41">
        <v>51.5</v>
      </c>
      <c r="R5" s="41">
        <v>55.8</v>
      </c>
      <c r="S5" s="41">
        <v>98.46</v>
      </c>
      <c r="T5" s="41">
        <v>50.1</v>
      </c>
    </row>
    <row r="6" spans="1:22" x14ac:dyDescent="0.3">
      <c r="A6" s="39">
        <v>5</v>
      </c>
      <c r="B6" s="40" t="s">
        <v>24</v>
      </c>
      <c r="C6" s="39">
        <v>36</v>
      </c>
      <c r="D6" s="39">
        <v>20</v>
      </c>
      <c r="E6" s="39">
        <v>16</v>
      </c>
      <c r="F6" s="39">
        <v>1743</v>
      </c>
      <c r="G6" s="39">
        <v>106.4</v>
      </c>
      <c r="H6" s="39">
        <v>104.1</v>
      </c>
      <c r="I6" s="39">
        <v>2.4</v>
      </c>
      <c r="J6" s="39">
        <v>54</v>
      </c>
      <c r="K6" s="39">
        <v>1.43</v>
      </c>
      <c r="L6" s="39">
        <v>16.2</v>
      </c>
      <c r="M6" s="39">
        <v>24.1</v>
      </c>
      <c r="N6" s="39">
        <v>78.599999999999994</v>
      </c>
      <c r="O6" s="39">
        <v>51.8</v>
      </c>
      <c r="P6" s="39">
        <v>14.9</v>
      </c>
      <c r="Q6" s="39">
        <v>52</v>
      </c>
      <c r="R6" s="39">
        <v>55.7</v>
      </c>
      <c r="S6" s="39">
        <v>93.68</v>
      </c>
      <c r="T6" s="39">
        <v>51.4</v>
      </c>
    </row>
    <row r="7" spans="1:22" x14ac:dyDescent="0.3">
      <c r="A7" s="41">
        <v>6</v>
      </c>
      <c r="B7" s="42" t="s">
        <v>17</v>
      </c>
      <c r="C7" s="41">
        <v>35</v>
      </c>
      <c r="D7" s="41">
        <v>19</v>
      </c>
      <c r="E7" s="41">
        <v>16</v>
      </c>
      <c r="F7" s="41">
        <v>1705</v>
      </c>
      <c r="G7" s="41">
        <v>107.4</v>
      </c>
      <c r="H7" s="41">
        <v>107.6</v>
      </c>
      <c r="I7" s="41">
        <v>-0.2</v>
      </c>
      <c r="J7" s="41">
        <v>57.1</v>
      </c>
      <c r="K7" s="41">
        <v>1.76</v>
      </c>
      <c r="L7" s="41">
        <v>16.8</v>
      </c>
      <c r="M7" s="41">
        <v>23.4</v>
      </c>
      <c r="N7" s="41">
        <v>77</v>
      </c>
      <c r="O7" s="41">
        <v>49.4</v>
      </c>
      <c r="P7" s="41">
        <v>12.6</v>
      </c>
      <c r="Q7" s="41">
        <v>50.6</v>
      </c>
      <c r="R7" s="41">
        <v>54.9</v>
      </c>
      <c r="S7" s="41">
        <v>94.89</v>
      </c>
      <c r="T7" s="41">
        <v>49.2</v>
      </c>
    </row>
    <row r="8" spans="1:22" x14ac:dyDescent="0.3">
      <c r="A8" s="39">
        <v>6</v>
      </c>
      <c r="B8" s="40" t="s">
        <v>118</v>
      </c>
      <c r="C8" s="39">
        <v>37</v>
      </c>
      <c r="D8" s="39">
        <v>19</v>
      </c>
      <c r="E8" s="39">
        <v>18</v>
      </c>
      <c r="F8" s="39">
        <v>1786</v>
      </c>
      <c r="G8" s="39">
        <v>108.3</v>
      </c>
      <c r="H8" s="39">
        <v>110</v>
      </c>
      <c r="I8" s="39">
        <v>-1.7</v>
      </c>
      <c r="J8" s="39">
        <v>55.9</v>
      </c>
      <c r="K8" s="39">
        <v>1.7</v>
      </c>
      <c r="L8" s="39">
        <v>16.8</v>
      </c>
      <c r="M8" s="39">
        <v>21.3</v>
      </c>
      <c r="N8" s="39">
        <v>77.2</v>
      </c>
      <c r="O8" s="39">
        <v>49.4</v>
      </c>
      <c r="P8" s="39">
        <v>12.9</v>
      </c>
      <c r="Q8" s="39">
        <v>52.5</v>
      </c>
      <c r="R8" s="39">
        <v>56.2</v>
      </c>
      <c r="S8" s="39">
        <v>98.29</v>
      </c>
      <c r="T8" s="39">
        <v>48.8</v>
      </c>
    </row>
    <row r="9" spans="1:22" x14ac:dyDescent="0.3">
      <c r="A9" s="41">
        <v>8</v>
      </c>
      <c r="B9" s="42" t="s">
        <v>10</v>
      </c>
      <c r="C9" s="41">
        <v>34</v>
      </c>
      <c r="D9" s="41">
        <v>18</v>
      </c>
      <c r="E9" s="41">
        <v>16</v>
      </c>
      <c r="F9" s="41">
        <v>1637</v>
      </c>
      <c r="G9" s="41">
        <v>100.4</v>
      </c>
      <c r="H9" s="41">
        <v>102.1</v>
      </c>
      <c r="I9" s="41">
        <v>-1.7</v>
      </c>
      <c r="J9" s="41">
        <v>59.9</v>
      </c>
      <c r="K9" s="41">
        <v>1.41</v>
      </c>
      <c r="L9" s="41">
        <v>17</v>
      </c>
      <c r="M9" s="41">
        <v>21.6</v>
      </c>
      <c r="N9" s="41">
        <v>76.900000000000006</v>
      </c>
      <c r="O9" s="41">
        <v>50</v>
      </c>
      <c r="P9" s="41">
        <v>15.8</v>
      </c>
      <c r="Q9" s="41">
        <v>50.2</v>
      </c>
      <c r="R9" s="41">
        <v>53.7</v>
      </c>
      <c r="S9" s="41">
        <v>100.27</v>
      </c>
      <c r="T9" s="41">
        <v>50.7</v>
      </c>
    </row>
    <row r="10" spans="1:22" x14ac:dyDescent="0.3">
      <c r="A10" s="39">
        <v>8</v>
      </c>
      <c r="B10" s="40" t="s">
        <v>4</v>
      </c>
      <c r="C10" s="39">
        <v>35</v>
      </c>
      <c r="D10" s="39">
        <v>18</v>
      </c>
      <c r="E10" s="39">
        <v>17</v>
      </c>
      <c r="F10" s="39">
        <v>1690</v>
      </c>
      <c r="G10" s="39">
        <v>106.3</v>
      </c>
      <c r="H10" s="39">
        <v>105.8</v>
      </c>
      <c r="I10" s="39">
        <v>0.4</v>
      </c>
      <c r="J10" s="39">
        <v>46.2</v>
      </c>
      <c r="K10" s="39">
        <v>1.44</v>
      </c>
      <c r="L10" s="39">
        <v>14.1</v>
      </c>
      <c r="M10" s="39">
        <v>22.6</v>
      </c>
      <c r="N10" s="39">
        <v>76.599999999999994</v>
      </c>
      <c r="O10" s="39">
        <v>48.8</v>
      </c>
      <c r="P10" s="39">
        <v>12.6</v>
      </c>
      <c r="Q10" s="39">
        <v>50.1</v>
      </c>
      <c r="R10" s="39">
        <v>54.4</v>
      </c>
      <c r="S10" s="39">
        <v>97</v>
      </c>
      <c r="T10" s="39">
        <v>48.3</v>
      </c>
    </row>
    <row r="11" spans="1:22" x14ac:dyDescent="0.3">
      <c r="A11" s="41">
        <v>8</v>
      </c>
      <c r="B11" s="42" t="s">
        <v>6</v>
      </c>
      <c r="C11" s="41">
        <v>34</v>
      </c>
      <c r="D11" s="41">
        <v>18</v>
      </c>
      <c r="E11" s="41">
        <v>16</v>
      </c>
      <c r="F11" s="41">
        <v>1642</v>
      </c>
      <c r="G11" s="41">
        <v>108.3</v>
      </c>
      <c r="H11" s="41">
        <v>110.8</v>
      </c>
      <c r="I11" s="41">
        <v>-2.5</v>
      </c>
      <c r="J11" s="41">
        <v>53.2</v>
      </c>
      <c r="K11" s="41">
        <v>1.43</v>
      </c>
      <c r="L11" s="41">
        <v>15.8</v>
      </c>
      <c r="M11" s="41">
        <v>20.9</v>
      </c>
      <c r="N11" s="41">
        <v>74.599999999999994</v>
      </c>
      <c r="O11" s="41">
        <v>47.9</v>
      </c>
      <c r="P11" s="41">
        <v>14.3</v>
      </c>
      <c r="Q11" s="41">
        <v>53.5</v>
      </c>
      <c r="R11" s="41">
        <v>57.1</v>
      </c>
      <c r="S11" s="41">
        <v>98.72</v>
      </c>
      <c r="T11" s="41">
        <v>47.5</v>
      </c>
    </row>
    <row r="12" spans="1:22" x14ac:dyDescent="0.3">
      <c r="A12" s="39">
        <v>11</v>
      </c>
      <c r="B12" s="40" t="s">
        <v>23</v>
      </c>
      <c r="C12" s="39">
        <v>38</v>
      </c>
      <c r="D12" s="39">
        <v>15</v>
      </c>
      <c r="E12" s="39">
        <v>23</v>
      </c>
      <c r="F12" s="39">
        <v>1844</v>
      </c>
      <c r="G12" s="39">
        <v>106.1</v>
      </c>
      <c r="H12" s="39">
        <v>109.4</v>
      </c>
      <c r="I12" s="39">
        <v>-3.4</v>
      </c>
      <c r="J12" s="39">
        <v>52.4</v>
      </c>
      <c r="K12" s="39">
        <v>1.41</v>
      </c>
      <c r="L12" s="39">
        <v>15.5</v>
      </c>
      <c r="M12" s="39">
        <v>22.7</v>
      </c>
      <c r="N12" s="39">
        <v>76.400000000000006</v>
      </c>
      <c r="O12" s="39">
        <v>49.3</v>
      </c>
      <c r="P12" s="39">
        <v>14.3</v>
      </c>
      <c r="Q12" s="39">
        <v>51</v>
      </c>
      <c r="R12" s="39">
        <v>55.4</v>
      </c>
      <c r="S12" s="39">
        <v>99.85</v>
      </c>
      <c r="T12" s="39">
        <v>46.9</v>
      </c>
    </row>
    <row r="13" spans="1:22" x14ac:dyDescent="0.3">
      <c r="A13" s="41">
        <v>11</v>
      </c>
      <c r="B13" s="42" t="s">
        <v>14</v>
      </c>
      <c r="C13" s="41">
        <v>33</v>
      </c>
      <c r="D13" s="41">
        <v>15</v>
      </c>
      <c r="E13" s="41">
        <v>18</v>
      </c>
      <c r="F13" s="41">
        <v>1609</v>
      </c>
      <c r="G13" s="41">
        <v>105.2</v>
      </c>
      <c r="H13" s="41">
        <v>106.9</v>
      </c>
      <c r="I13" s="41">
        <v>-1.7</v>
      </c>
      <c r="J13" s="41">
        <v>56.9</v>
      </c>
      <c r="K13" s="41">
        <v>1.7</v>
      </c>
      <c r="L13" s="41">
        <v>17.2</v>
      </c>
      <c r="M13" s="41">
        <v>22.4</v>
      </c>
      <c r="N13" s="41">
        <v>76.5</v>
      </c>
      <c r="O13" s="41">
        <v>49.3</v>
      </c>
      <c r="P13" s="41">
        <v>13.4</v>
      </c>
      <c r="Q13" s="41">
        <v>51</v>
      </c>
      <c r="R13" s="41">
        <v>54.6</v>
      </c>
      <c r="S13" s="41">
        <v>100.07</v>
      </c>
      <c r="T13" s="41">
        <v>49.1</v>
      </c>
    </row>
    <row r="14" spans="1:22" x14ac:dyDescent="0.3">
      <c r="A14" s="39">
        <v>13</v>
      </c>
      <c r="B14" s="40" t="s">
        <v>12</v>
      </c>
      <c r="C14" s="39">
        <v>35</v>
      </c>
      <c r="D14" s="39">
        <v>14</v>
      </c>
      <c r="E14" s="39">
        <v>21</v>
      </c>
      <c r="F14" s="39">
        <v>1680</v>
      </c>
      <c r="G14" s="39">
        <v>102.2</v>
      </c>
      <c r="H14" s="39">
        <v>105.6</v>
      </c>
      <c r="I14" s="39">
        <v>-3.4</v>
      </c>
      <c r="J14" s="39">
        <v>57.1</v>
      </c>
      <c r="K14" s="39">
        <v>1.67</v>
      </c>
      <c r="L14" s="39">
        <v>16.7</v>
      </c>
      <c r="M14" s="39">
        <v>25.3</v>
      </c>
      <c r="N14" s="39">
        <v>75.5</v>
      </c>
      <c r="O14" s="39">
        <v>49.6</v>
      </c>
      <c r="P14" s="39">
        <v>13.4</v>
      </c>
      <c r="Q14" s="39">
        <v>49</v>
      </c>
      <c r="R14" s="39">
        <v>51.9</v>
      </c>
      <c r="S14" s="39">
        <v>96.92</v>
      </c>
      <c r="T14" s="39">
        <v>47.3</v>
      </c>
    </row>
    <row r="15" spans="1:22" x14ac:dyDescent="0.3">
      <c r="A15" s="41">
        <v>13</v>
      </c>
      <c r="B15" s="42" t="s">
        <v>9</v>
      </c>
      <c r="C15" s="41">
        <v>33</v>
      </c>
      <c r="D15" s="41">
        <v>14</v>
      </c>
      <c r="E15" s="41">
        <v>19</v>
      </c>
      <c r="F15" s="41">
        <v>1589</v>
      </c>
      <c r="G15" s="41">
        <v>106</v>
      </c>
      <c r="H15" s="41">
        <v>108.3</v>
      </c>
      <c r="I15" s="41">
        <v>-2.2999999999999998</v>
      </c>
      <c r="J15" s="41">
        <v>63.1</v>
      </c>
      <c r="K15" s="41">
        <v>1.73</v>
      </c>
      <c r="L15" s="41">
        <v>18.600000000000001</v>
      </c>
      <c r="M15" s="41">
        <v>22.8</v>
      </c>
      <c r="N15" s="41">
        <v>74</v>
      </c>
      <c r="O15" s="41">
        <v>48.7</v>
      </c>
      <c r="P15" s="41">
        <v>14.5</v>
      </c>
      <c r="Q15" s="41">
        <v>52.1</v>
      </c>
      <c r="R15" s="41">
        <v>55.6</v>
      </c>
      <c r="S15" s="41">
        <v>96.25</v>
      </c>
      <c r="T15" s="41">
        <v>48.9</v>
      </c>
    </row>
    <row r="16" spans="1:22" x14ac:dyDescent="0.3">
      <c r="A16" s="39">
        <v>13</v>
      </c>
      <c r="B16" s="40" t="s">
        <v>22</v>
      </c>
      <c r="C16" s="39">
        <v>34</v>
      </c>
      <c r="D16" s="39">
        <v>14</v>
      </c>
      <c r="E16" s="39">
        <v>20</v>
      </c>
      <c r="F16" s="39">
        <v>1637</v>
      </c>
      <c r="G16" s="39">
        <v>102.2</v>
      </c>
      <c r="H16" s="39">
        <v>106.8</v>
      </c>
      <c r="I16" s="39">
        <v>-4.5999999999999996</v>
      </c>
      <c r="J16" s="39">
        <v>54.1</v>
      </c>
      <c r="K16" s="39">
        <v>1.36</v>
      </c>
      <c r="L16" s="39">
        <v>15.3</v>
      </c>
      <c r="M16" s="39">
        <v>27.5</v>
      </c>
      <c r="N16" s="39">
        <v>79.400000000000006</v>
      </c>
      <c r="O16" s="39">
        <v>52.7</v>
      </c>
      <c r="P16" s="39">
        <v>14.9</v>
      </c>
      <c r="Q16" s="39">
        <v>48.2</v>
      </c>
      <c r="R16" s="39">
        <v>52.5</v>
      </c>
      <c r="S16" s="39">
        <v>100.79</v>
      </c>
      <c r="T16" s="39">
        <v>46.3</v>
      </c>
    </row>
    <row r="17" spans="1:20" x14ac:dyDescent="0.3">
      <c r="A17" s="41">
        <v>16</v>
      </c>
      <c r="B17" s="42" t="s">
        <v>20</v>
      </c>
      <c r="C17" s="41">
        <v>33</v>
      </c>
      <c r="D17" s="41">
        <v>13</v>
      </c>
      <c r="E17" s="41">
        <v>20</v>
      </c>
      <c r="F17" s="41">
        <v>1584</v>
      </c>
      <c r="G17" s="41">
        <v>106.8</v>
      </c>
      <c r="H17" s="41">
        <v>110.4</v>
      </c>
      <c r="I17" s="41">
        <v>-3.6</v>
      </c>
      <c r="J17" s="41">
        <v>55.3</v>
      </c>
      <c r="K17" s="41">
        <v>1.37</v>
      </c>
      <c r="L17" s="41">
        <v>16.100000000000001</v>
      </c>
      <c r="M17" s="41">
        <v>29.1</v>
      </c>
      <c r="N17" s="41">
        <v>78.8</v>
      </c>
      <c r="O17" s="41">
        <v>53.6</v>
      </c>
      <c r="P17" s="41">
        <v>15.7</v>
      </c>
      <c r="Q17" s="41">
        <v>51</v>
      </c>
      <c r="R17" s="41">
        <v>55.1</v>
      </c>
      <c r="S17" s="41">
        <v>100.9</v>
      </c>
      <c r="T17" s="41">
        <v>47.3</v>
      </c>
    </row>
    <row r="18" spans="1:20" x14ac:dyDescent="0.3">
      <c r="A18" s="39">
        <v>16</v>
      </c>
      <c r="B18" s="40" t="s">
        <v>13</v>
      </c>
      <c r="C18" s="39">
        <v>36</v>
      </c>
      <c r="D18" s="39">
        <v>13</v>
      </c>
      <c r="E18" s="39">
        <v>23</v>
      </c>
      <c r="F18" s="39">
        <v>1743</v>
      </c>
      <c r="G18" s="39">
        <v>101</v>
      </c>
      <c r="H18" s="39">
        <v>109.7</v>
      </c>
      <c r="I18" s="39">
        <v>-8.6999999999999993</v>
      </c>
      <c r="J18" s="39">
        <v>58.4</v>
      </c>
      <c r="K18" s="39">
        <v>1.65</v>
      </c>
      <c r="L18" s="39">
        <v>17.2</v>
      </c>
      <c r="M18" s="39">
        <v>20.6</v>
      </c>
      <c r="N18" s="39">
        <v>77.2</v>
      </c>
      <c r="O18" s="39">
        <v>48.3</v>
      </c>
      <c r="P18" s="39">
        <v>13.8</v>
      </c>
      <c r="Q18" s="39">
        <v>49.8</v>
      </c>
      <c r="R18" s="39">
        <v>52.9</v>
      </c>
      <c r="S18" s="39">
        <v>99.63</v>
      </c>
      <c r="T18" s="39">
        <v>45.1</v>
      </c>
    </row>
    <row r="19" spans="1:20" x14ac:dyDescent="0.3">
      <c r="A19" s="41">
        <v>16</v>
      </c>
      <c r="B19" s="42" t="s">
        <v>28</v>
      </c>
      <c r="C19" s="41">
        <v>35</v>
      </c>
      <c r="D19" s="41">
        <v>13</v>
      </c>
      <c r="E19" s="41">
        <v>22</v>
      </c>
      <c r="F19" s="41">
        <v>1705</v>
      </c>
      <c r="G19" s="41">
        <v>102.9</v>
      </c>
      <c r="H19" s="41">
        <v>108.8</v>
      </c>
      <c r="I19" s="41">
        <v>-6</v>
      </c>
      <c r="J19" s="41">
        <v>58.9</v>
      </c>
      <c r="K19" s="41">
        <v>1.58</v>
      </c>
      <c r="L19" s="41">
        <v>17</v>
      </c>
      <c r="M19" s="41">
        <v>22.1</v>
      </c>
      <c r="N19" s="41">
        <v>75.599999999999994</v>
      </c>
      <c r="O19" s="41">
        <v>48.5</v>
      </c>
      <c r="P19" s="41">
        <v>14.2</v>
      </c>
      <c r="Q19" s="41">
        <v>49.8</v>
      </c>
      <c r="R19" s="41">
        <v>53.8</v>
      </c>
      <c r="S19" s="41">
        <v>96.17</v>
      </c>
      <c r="T19" s="41">
        <v>46.8</v>
      </c>
    </row>
    <row r="20" spans="1:20" x14ac:dyDescent="0.3">
      <c r="A20" s="39">
        <v>16</v>
      </c>
      <c r="B20" s="40" t="s">
        <v>5</v>
      </c>
      <c r="C20" s="39">
        <v>35</v>
      </c>
      <c r="D20" s="39">
        <v>13</v>
      </c>
      <c r="E20" s="39">
        <v>22</v>
      </c>
      <c r="F20" s="39">
        <v>1685</v>
      </c>
      <c r="G20" s="39">
        <v>103.3</v>
      </c>
      <c r="H20" s="39">
        <v>106.9</v>
      </c>
      <c r="I20" s="39">
        <v>-3.6</v>
      </c>
      <c r="J20" s="39">
        <v>54.5</v>
      </c>
      <c r="K20" s="39">
        <v>1.48</v>
      </c>
      <c r="L20" s="39">
        <v>16</v>
      </c>
      <c r="M20" s="39">
        <v>26</v>
      </c>
      <c r="N20" s="39">
        <v>74.8</v>
      </c>
      <c r="O20" s="39">
        <v>50.4</v>
      </c>
      <c r="P20" s="39">
        <v>14.4</v>
      </c>
      <c r="Q20" s="39">
        <v>49</v>
      </c>
      <c r="R20" s="39">
        <v>53</v>
      </c>
      <c r="S20" s="39">
        <v>97.38</v>
      </c>
      <c r="T20" s="39">
        <v>48.2</v>
      </c>
    </row>
    <row r="21" spans="1:20" x14ac:dyDescent="0.3">
      <c r="A21" s="41">
        <v>20</v>
      </c>
      <c r="B21" s="42" t="s">
        <v>2</v>
      </c>
      <c r="C21" s="41">
        <v>36</v>
      </c>
      <c r="D21" s="41">
        <v>11</v>
      </c>
      <c r="E21" s="41">
        <v>25</v>
      </c>
      <c r="F21" s="41">
        <v>1758</v>
      </c>
      <c r="G21" s="41">
        <v>102.7</v>
      </c>
      <c r="H21" s="41">
        <v>108.7</v>
      </c>
      <c r="I21" s="41">
        <v>-6</v>
      </c>
      <c r="J21" s="41">
        <v>56.3</v>
      </c>
      <c r="K21" s="41">
        <v>1.59</v>
      </c>
      <c r="L21" s="41">
        <v>16.100000000000001</v>
      </c>
      <c r="M21" s="41">
        <v>26.2</v>
      </c>
      <c r="N21" s="41">
        <v>75.2</v>
      </c>
      <c r="O21" s="41">
        <v>50.1</v>
      </c>
      <c r="P21" s="41">
        <v>13.6</v>
      </c>
      <c r="Q21" s="41">
        <v>47.9</v>
      </c>
      <c r="R21" s="41">
        <v>52.1</v>
      </c>
      <c r="S21" s="41">
        <v>100.08</v>
      </c>
      <c r="T21" s="41">
        <v>46.6</v>
      </c>
    </row>
    <row r="22" spans="1:20" x14ac:dyDescent="0.3">
      <c r="A22" s="39">
        <v>20</v>
      </c>
      <c r="B22" s="40" t="s">
        <v>8</v>
      </c>
      <c r="C22" s="39">
        <v>35</v>
      </c>
      <c r="D22" s="39">
        <v>11</v>
      </c>
      <c r="E22" s="39">
        <v>24</v>
      </c>
      <c r="F22" s="39">
        <v>1690</v>
      </c>
      <c r="G22" s="39">
        <v>102.5</v>
      </c>
      <c r="H22" s="39">
        <v>108.6</v>
      </c>
      <c r="I22" s="39">
        <v>-6.1</v>
      </c>
      <c r="J22" s="39">
        <v>61</v>
      </c>
      <c r="K22" s="39">
        <v>1.51</v>
      </c>
      <c r="L22" s="39">
        <v>17.399999999999999</v>
      </c>
      <c r="M22" s="39">
        <v>21</v>
      </c>
      <c r="N22" s="39">
        <v>74.3</v>
      </c>
      <c r="O22" s="39">
        <v>47.8</v>
      </c>
      <c r="P22" s="39">
        <v>15.2</v>
      </c>
      <c r="Q22" s="39">
        <v>50</v>
      </c>
      <c r="R22" s="39">
        <v>54.6</v>
      </c>
      <c r="S22" s="39">
        <v>98.75</v>
      </c>
      <c r="T22" s="39">
        <v>46.9</v>
      </c>
    </row>
    <row r="23" spans="1:20" x14ac:dyDescent="0.3">
      <c r="A23" s="41">
        <v>20</v>
      </c>
      <c r="B23" s="42" t="s">
        <v>11</v>
      </c>
      <c r="C23" s="41">
        <v>35</v>
      </c>
      <c r="D23" s="41">
        <v>11</v>
      </c>
      <c r="E23" s="41">
        <v>24</v>
      </c>
      <c r="F23" s="41">
        <v>1700</v>
      </c>
      <c r="G23" s="41">
        <v>104.1</v>
      </c>
      <c r="H23" s="41">
        <v>107.5</v>
      </c>
      <c r="I23" s="41">
        <v>-3.3</v>
      </c>
      <c r="J23" s="41">
        <v>59.4</v>
      </c>
      <c r="K23" s="41">
        <v>1.81</v>
      </c>
      <c r="L23" s="41">
        <v>17</v>
      </c>
      <c r="M23" s="41">
        <v>19.100000000000001</v>
      </c>
      <c r="N23" s="41">
        <v>79</v>
      </c>
      <c r="O23" s="41">
        <v>49.3</v>
      </c>
      <c r="P23" s="41">
        <v>12.3</v>
      </c>
      <c r="Q23" s="41">
        <v>49.4</v>
      </c>
      <c r="R23" s="41">
        <v>54.1</v>
      </c>
      <c r="S23" s="41">
        <v>98.23</v>
      </c>
      <c r="T23" s="41">
        <v>48.6</v>
      </c>
    </row>
    <row r="24" spans="1:20" x14ac:dyDescent="0.3">
      <c r="A24" s="39">
        <v>20</v>
      </c>
      <c r="B24" s="40" t="s">
        <v>7</v>
      </c>
      <c r="C24" s="39">
        <v>33</v>
      </c>
      <c r="D24" s="39">
        <v>11</v>
      </c>
      <c r="E24" s="39">
        <v>22</v>
      </c>
      <c r="F24" s="39">
        <v>1594</v>
      </c>
      <c r="G24" s="39">
        <v>102.7</v>
      </c>
      <c r="H24" s="39">
        <v>109.8</v>
      </c>
      <c r="I24" s="39">
        <v>-7.1</v>
      </c>
      <c r="J24" s="39">
        <v>48.6</v>
      </c>
      <c r="K24" s="39">
        <v>1.62</v>
      </c>
      <c r="L24" s="39">
        <v>15.1</v>
      </c>
      <c r="M24" s="39">
        <v>22.9</v>
      </c>
      <c r="N24" s="39">
        <v>80.900000000000006</v>
      </c>
      <c r="O24" s="39">
        <v>50.3</v>
      </c>
      <c r="P24" s="39">
        <v>12.1</v>
      </c>
      <c r="Q24" s="39">
        <v>49</v>
      </c>
      <c r="R24" s="39">
        <v>52.1</v>
      </c>
      <c r="S24" s="39">
        <v>95.94</v>
      </c>
      <c r="T24" s="39">
        <v>45.2</v>
      </c>
    </row>
    <row r="25" spans="1:20" x14ac:dyDescent="0.3">
      <c r="A25" s="41">
        <v>20</v>
      </c>
      <c r="B25" s="42" t="s">
        <v>18</v>
      </c>
      <c r="C25" s="41">
        <v>34</v>
      </c>
      <c r="D25" s="41">
        <v>11</v>
      </c>
      <c r="E25" s="41">
        <v>23</v>
      </c>
      <c r="F25" s="41">
        <v>1652</v>
      </c>
      <c r="G25" s="41">
        <v>99.9</v>
      </c>
      <c r="H25" s="41">
        <v>104.2</v>
      </c>
      <c r="I25" s="41">
        <v>-4.4000000000000004</v>
      </c>
      <c r="J25" s="41">
        <v>57.4</v>
      </c>
      <c r="K25" s="41">
        <v>1.53</v>
      </c>
      <c r="L25" s="41">
        <v>16.5</v>
      </c>
      <c r="M25" s="41">
        <v>18.8</v>
      </c>
      <c r="N25" s="41">
        <v>76.099999999999994</v>
      </c>
      <c r="O25" s="41">
        <v>47.1</v>
      </c>
      <c r="P25" s="41">
        <v>14</v>
      </c>
      <c r="Q25" s="41">
        <v>49.3</v>
      </c>
      <c r="R25" s="41">
        <v>52.8</v>
      </c>
      <c r="S25" s="41">
        <v>99.44</v>
      </c>
      <c r="T25" s="41">
        <v>47.4</v>
      </c>
    </row>
    <row r="26" spans="1:20" x14ac:dyDescent="0.3">
      <c r="A26" s="39">
        <v>25</v>
      </c>
      <c r="B26" s="40" t="s">
        <v>21</v>
      </c>
      <c r="C26" s="39">
        <v>33</v>
      </c>
      <c r="D26" s="39">
        <v>10</v>
      </c>
      <c r="E26" s="39">
        <v>23</v>
      </c>
      <c r="F26" s="39">
        <v>1594</v>
      </c>
      <c r="G26" s="39">
        <v>105.9</v>
      </c>
      <c r="H26" s="39">
        <v>110</v>
      </c>
      <c r="I26" s="39">
        <v>-4.0999999999999996</v>
      </c>
      <c r="J26" s="39">
        <v>57.5</v>
      </c>
      <c r="K26" s="39">
        <v>1.63</v>
      </c>
      <c r="L26" s="39">
        <v>17.100000000000001</v>
      </c>
      <c r="M26" s="39">
        <v>27.7</v>
      </c>
      <c r="N26" s="39">
        <v>73.900000000000006</v>
      </c>
      <c r="O26" s="39">
        <v>50.3</v>
      </c>
      <c r="P26" s="39">
        <v>14.2</v>
      </c>
      <c r="Q26" s="39">
        <v>49.8</v>
      </c>
      <c r="R26" s="39">
        <v>54</v>
      </c>
      <c r="S26" s="39">
        <v>97.21</v>
      </c>
      <c r="T26" s="39">
        <v>47.6</v>
      </c>
    </row>
    <row r="27" spans="1:20" x14ac:dyDescent="0.3">
      <c r="A27" s="41">
        <v>25</v>
      </c>
      <c r="B27" s="42" t="s">
        <v>15</v>
      </c>
      <c r="C27" s="41">
        <v>34</v>
      </c>
      <c r="D27" s="41">
        <v>10</v>
      </c>
      <c r="E27" s="41">
        <v>24</v>
      </c>
      <c r="F27" s="41">
        <v>1637</v>
      </c>
      <c r="G27" s="41">
        <v>101.2</v>
      </c>
      <c r="H27" s="41">
        <v>109.1</v>
      </c>
      <c r="I27" s="41">
        <v>-8</v>
      </c>
      <c r="J27" s="41">
        <v>56.9</v>
      </c>
      <c r="K27" s="41">
        <v>1.76</v>
      </c>
      <c r="L27" s="41">
        <v>16.8</v>
      </c>
      <c r="M27" s="41">
        <v>17</v>
      </c>
      <c r="N27" s="41">
        <v>77.900000000000006</v>
      </c>
      <c r="O27" s="41">
        <v>45</v>
      </c>
      <c r="P27" s="41">
        <v>12.3</v>
      </c>
      <c r="Q27" s="41">
        <v>49.9</v>
      </c>
      <c r="R27" s="41">
        <v>52.9</v>
      </c>
      <c r="S27" s="41">
        <v>94.01</v>
      </c>
      <c r="T27" s="41">
        <v>44.5</v>
      </c>
    </row>
    <row r="28" spans="1:20" x14ac:dyDescent="0.3">
      <c r="A28" s="39">
        <v>27</v>
      </c>
      <c r="B28" s="40" t="s">
        <v>27</v>
      </c>
      <c r="C28" s="39">
        <v>34</v>
      </c>
      <c r="D28" s="39">
        <v>9</v>
      </c>
      <c r="E28" s="39">
        <v>25</v>
      </c>
      <c r="F28" s="39">
        <v>1647</v>
      </c>
      <c r="G28" s="39">
        <v>102.6</v>
      </c>
      <c r="H28" s="39">
        <v>110.4</v>
      </c>
      <c r="I28" s="39">
        <v>-7.8</v>
      </c>
      <c r="J28" s="39">
        <v>48.1</v>
      </c>
      <c r="K28" s="39">
        <v>1.24</v>
      </c>
      <c r="L28" s="39">
        <v>14.2</v>
      </c>
      <c r="M28" s="39">
        <v>24.8</v>
      </c>
      <c r="N28" s="39">
        <v>75.900000000000006</v>
      </c>
      <c r="O28" s="39">
        <v>49.3</v>
      </c>
      <c r="P28" s="39">
        <v>14.8</v>
      </c>
      <c r="Q28" s="39">
        <v>49</v>
      </c>
      <c r="R28" s="39">
        <v>53.4</v>
      </c>
      <c r="S28" s="39">
        <v>102.15</v>
      </c>
      <c r="T28" s="39">
        <v>44.1</v>
      </c>
    </row>
    <row r="29" spans="1:20" x14ac:dyDescent="0.3">
      <c r="A29" s="41">
        <v>27</v>
      </c>
      <c r="B29" s="42" t="s">
        <v>3</v>
      </c>
      <c r="C29" s="41">
        <v>34</v>
      </c>
      <c r="D29" s="41">
        <v>9</v>
      </c>
      <c r="E29" s="41">
        <v>25</v>
      </c>
      <c r="F29" s="41">
        <v>1647</v>
      </c>
      <c r="G29" s="41">
        <v>99.2</v>
      </c>
      <c r="H29" s="41">
        <v>107.5</v>
      </c>
      <c r="I29" s="41">
        <v>-8.3000000000000007</v>
      </c>
      <c r="J29" s="41">
        <v>60.8</v>
      </c>
      <c r="K29" s="41">
        <v>1.35</v>
      </c>
      <c r="L29" s="41">
        <v>16.899999999999999</v>
      </c>
      <c r="M29" s="41">
        <v>22.3</v>
      </c>
      <c r="N29" s="41">
        <v>75</v>
      </c>
      <c r="O29" s="41">
        <v>48.3</v>
      </c>
      <c r="P29" s="41">
        <v>16.5</v>
      </c>
      <c r="Q29" s="41">
        <v>49.5</v>
      </c>
      <c r="R29" s="41">
        <v>53.2</v>
      </c>
      <c r="S29" s="41">
        <v>101.54</v>
      </c>
      <c r="T29" s="41">
        <v>45.2</v>
      </c>
    </row>
    <row r="30" spans="1:20" x14ac:dyDescent="0.3">
      <c r="A30" s="39">
        <v>29</v>
      </c>
      <c r="B30" s="40" t="s">
        <v>26</v>
      </c>
      <c r="C30" s="39">
        <v>37</v>
      </c>
      <c r="D30" s="39">
        <v>8</v>
      </c>
      <c r="E30" s="39">
        <v>29</v>
      </c>
      <c r="F30" s="39">
        <v>1776</v>
      </c>
      <c r="G30" s="39">
        <v>99.7</v>
      </c>
      <c r="H30" s="39">
        <v>112.9</v>
      </c>
      <c r="I30" s="39">
        <v>-13.2</v>
      </c>
      <c r="J30" s="39">
        <v>51.4</v>
      </c>
      <c r="K30" s="39">
        <v>1.23</v>
      </c>
      <c r="L30" s="39">
        <v>14.7</v>
      </c>
      <c r="M30" s="39">
        <v>23.8</v>
      </c>
      <c r="N30" s="39">
        <v>74.599999999999994</v>
      </c>
      <c r="O30" s="39">
        <v>48.1</v>
      </c>
      <c r="P30" s="39">
        <v>15.5</v>
      </c>
      <c r="Q30" s="39">
        <v>48.3</v>
      </c>
      <c r="R30" s="39">
        <v>52.2</v>
      </c>
      <c r="S30" s="39">
        <v>101.6</v>
      </c>
      <c r="T30" s="39">
        <v>41</v>
      </c>
    </row>
    <row r="31" spans="1:20" x14ac:dyDescent="0.3">
      <c r="A31" s="41">
        <v>30</v>
      </c>
      <c r="B31" s="42" t="s">
        <v>1</v>
      </c>
      <c r="C31" s="41">
        <v>34</v>
      </c>
      <c r="D31" s="41">
        <v>5</v>
      </c>
      <c r="E31" s="41">
        <v>29</v>
      </c>
      <c r="F31" s="41">
        <v>1632</v>
      </c>
      <c r="G31" s="41">
        <v>103.6</v>
      </c>
      <c r="H31" s="41">
        <v>111.3</v>
      </c>
      <c r="I31" s="41">
        <v>-7.7</v>
      </c>
      <c r="J31" s="41">
        <v>56.6</v>
      </c>
      <c r="K31" s="41">
        <v>1.32</v>
      </c>
      <c r="L31" s="41">
        <v>16.2</v>
      </c>
      <c r="M31" s="41">
        <v>18.399999999999999</v>
      </c>
      <c r="N31" s="41">
        <v>77.099999999999994</v>
      </c>
      <c r="O31" s="41">
        <v>48</v>
      </c>
      <c r="P31" s="41">
        <v>15.9</v>
      </c>
      <c r="Q31" s="41">
        <v>52.1</v>
      </c>
      <c r="R31" s="41">
        <v>56.4</v>
      </c>
      <c r="S31" s="41">
        <v>104.14</v>
      </c>
      <c r="T31" s="41">
        <v>44.9</v>
      </c>
    </row>
    <row r="33" spans="19:19" x14ac:dyDescent="0.3">
      <c r="S33" s="3">
        <f>SUMPRODUCT(C2:C31,S2:S31)/SUM(C2:C31)</f>
        <v>98.779809342230706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63/traditional/?" display="http://stats.nba.com/team/ - !/1610612763/traditional/?"/>
    <hyperlink ref="B8" r:id="rId7" location="!/1610612746/traditional/?" display="http://stats.nba.com/team/ - !/1610612746/traditional/?"/>
    <hyperlink ref="B9" r:id="rId8" location="!/1610612737/traditional/?" display="http://stats.nba.com/team/ - !/1610612737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57/traditional/?" display="http://stats.nba.com/team/ - !/1610612757/traditional/?"/>
    <hyperlink ref="B13" r:id="rId12" location="!/1610612764/traditional/?" display="http://stats.nba.com/team/ - !/1610612764/traditional/?"/>
    <hyperlink ref="B14" r:id="rId13" location="!/1610612748/traditional/?" display="http://stats.nba.com/team/ - !/1610612748/traditional/?"/>
    <hyperlink ref="B15" r:id="rId14" location="!/1610612749/traditional/?" display="http://stats.nba.com/team/ - !/1610612749/traditional/?"/>
    <hyperlink ref="B16" r:id="rId15" location="!/1610612760/traditional/?" display="http://stats.nba.com/team/ - !/1610612760/traditional/?"/>
    <hyperlink ref="B17" r:id="rId16" location="!/1610612743/traditional/?" display="http://stats.nba.com/team/ - !/1610612743/traditional/?"/>
    <hyperlink ref="B18" r:id="rId17" location="!/1610612753/traditional/?" display="http://stats.nba.com/team/ - !/1610612753/traditional/?"/>
    <hyperlink ref="B19" r:id="rId18" location="!/1610612758/traditional/?" display="http://stats.nba.com/team/ - !/1610612758/traditional/?"/>
    <hyperlink ref="B20" r:id="rId19" location="!/1610612741/traditional/?" display="http://stats.nba.com/team/ - !/1610612741/traditional/?"/>
    <hyperlink ref="B21" r:id="rId20" location="!/1610612752/traditional/?" display="http://stats.nba.com/team/ - !/1610612752/traditional/?"/>
    <hyperlink ref="B22" r:id="rId21" location="!/1610612754/traditional/?" display="http://stats.nba.com/team/ - !/1610612754/traditional/?"/>
    <hyperlink ref="B23" r:id="rId22" location="!/1610612766/traditional/?" display="http://stats.nba.com/team/ - !/1610612766/traditional/?"/>
    <hyperlink ref="B24" r:id="rId23" location="!/1610612765/traditional/?" display="http://stats.nba.com/team/ - !/1610612765/traditional/?"/>
    <hyperlink ref="B25" r:id="rId24" location="!/1610612740/traditional/?" display="http://stats.nba.com/team/ - !/1610612740/traditional/?"/>
    <hyperlink ref="B26" r:id="rId25" location="!/1610612750/traditional/?" display="http://stats.nba.com/team/ - !/1610612750/traditional/?"/>
    <hyperlink ref="B27" r:id="rId26" location="!/1610612742/traditional/?" display="http://stats.nba.com/team/ - !/1610612742/traditional/?"/>
    <hyperlink ref="B28" r:id="rId27" location="!/1610612756/traditional/?" display="http://stats.nba.com/team/ - !/1610612756/traditional/?"/>
    <hyperlink ref="B29" r:id="rId28" location="!/1610612755/traditional/?" display="http://stats.nba.com/team/ - !/1610612755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2017-03-21T22:03:32Z</dcterms:modified>
</cp:coreProperties>
</file>