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设计实验\2.单总线结构MIPS处理器（微程序控制器）（7条指令）\"/>
    </mc:Choice>
  </mc:AlternateContent>
  <xr:revisionPtr revIDLastSave="0" documentId="13_ncr:1_{A3CB329E-0688-4DCD-B470-0E79E63B24D1}" xr6:coauthVersionLast="47" xr6:coauthVersionMax="47" xr10:uidLastSave="{00000000-0000-0000-0000-000000000000}"/>
  <bookViews>
    <workbookView xWindow="0" yWindow="0" windowWidth="25190" windowHeight="16180" firstSheet="2" activeTab="2" xr2:uid="{00000000-000D-0000-FFFF-FFFF00000000}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E6" i="3" l="1"/>
  <c r="AG6" i="3" s="1"/>
  <c r="AE7" i="3"/>
  <c r="AG7" i="3" s="1"/>
  <c r="AE8" i="3"/>
  <c r="AG8" i="3" s="1"/>
  <c r="AE9" i="3"/>
  <c r="AG9" i="3" s="1"/>
  <c r="AE10" i="3"/>
  <c r="AG10" i="3" s="1"/>
  <c r="AE11" i="3"/>
  <c r="AG11" i="3" s="1"/>
  <c r="AE12" i="3"/>
  <c r="AG12" i="3" s="1"/>
  <c r="AE13" i="3"/>
  <c r="AG13" i="3" s="1"/>
  <c r="AE14" i="3"/>
  <c r="AG14" i="3" s="1"/>
  <c r="AE15" i="3"/>
  <c r="AG15" i="3" s="1"/>
  <c r="AE16" i="3"/>
  <c r="AG16" i="3" s="1"/>
  <c r="AE17" i="3"/>
  <c r="AG17" i="3" s="1"/>
  <c r="AE18" i="3"/>
  <c r="AG18" i="3" s="1"/>
  <c r="AE19" i="3"/>
  <c r="AG19" i="3" s="1"/>
  <c r="AE20" i="3"/>
  <c r="AG20" i="3" s="1"/>
  <c r="AE21" i="3"/>
  <c r="AG21" i="3" s="1"/>
  <c r="AE22" i="3"/>
  <c r="AG22" i="3" s="1"/>
  <c r="AE23" i="3"/>
  <c r="AG23" i="3" s="1"/>
  <c r="AE24" i="3"/>
  <c r="AG24" i="3" s="1"/>
  <c r="AE25" i="3"/>
  <c r="AG25" i="3" s="1"/>
  <c r="AE26" i="3"/>
  <c r="AG26" i="3" s="1"/>
  <c r="AF26" i="3" l="1"/>
  <c r="AH26" i="3" s="1"/>
  <c r="AF25" i="3"/>
  <c r="AH25" i="3" s="1"/>
  <c r="AF24" i="3"/>
  <c r="AH24" i="3" s="1"/>
  <c r="AF23" i="3"/>
  <c r="AF22" i="3"/>
  <c r="AH22" i="3" s="1"/>
  <c r="AF21" i="3"/>
  <c r="AF20" i="3"/>
  <c r="AH20" i="3" s="1"/>
  <c r="AF19" i="3"/>
  <c r="AH19" i="3" s="1"/>
  <c r="AF18" i="3"/>
  <c r="AH18" i="3" s="1"/>
  <c r="AF17" i="3"/>
  <c r="AH17" i="3" s="1"/>
  <c r="AF16" i="3"/>
  <c r="AF15" i="3"/>
  <c r="AH15" i="3" s="1"/>
  <c r="AF14" i="3"/>
  <c r="AH14" i="3" s="1"/>
  <c r="AF13" i="3"/>
  <c r="AF12" i="3"/>
  <c r="AH12" i="3" s="1"/>
  <c r="AI12" i="3" s="1"/>
  <c r="AF11" i="3"/>
  <c r="AF10" i="3"/>
  <c r="AH10" i="3" s="1"/>
  <c r="AI10" i="3" s="1"/>
  <c r="AF9" i="3"/>
  <c r="AH9" i="3" s="1"/>
  <c r="AI9" i="3" s="1"/>
  <c r="AF8" i="3"/>
  <c r="AH8" i="3" s="1"/>
  <c r="AF7" i="3"/>
  <c r="AF6" i="3"/>
  <c r="AH6" i="3" s="1"/>
  <c r="AJ6" i="3" s="1"/>
  <c r="AF5" i="3"/>
  <c r="AE5" i="3"/>
  <c r="AG5" i="3" s="1"/>
  <c r="AF4" i="3"/>
  <c r="AE4" i="3"/>
  <c r="AG4" i="3" s="1"/>
  <c r="AF3" i="3"/>
  <c r="AE3" i="3"/>
  <c r="AG3" i="3" s="1"/>
  <c r="AF2" i="3"/>
  <c r="AE2" i="3"/>
  <c r="AG2" i="3" s="1"/>
  <c r="AJ15" i="3" l="1"/>
  <c r="AI15" i="3"/>
  <c r="AJ8" i="3"/>
  <c r="AI8" i="3"/>
  <c r="AJ12" i="3"/>
  <c r="AJ20" i="3"/>
  <c r="AI20" i="3"/>
  <c r="AJ24" i="3"/>
  <c r="AI24" i="3"/>
  <c r="AJ19" i="3"/>
  <c r="AI19" i="3"/>
  <c r="AJ9" i="3"/>
  <c r="AJ17" i="3"/>
  <c r="AI17" i="3"/>
  <c r="AJ25" i="3"/>
  <c r="AI25" i="3"/>
  <c r="AH2" i="3"/>
  <c r="AJ10" i="3"/>
  <c r="AJ14" i="3"/>
  <c r="AI14" i="3"/>
  <c r="AJ18" i="3"/>
  <c r="AI18" i="3"/>
  <c r="AJ22" i="3"/>
  <c r="AI22" i="3"/>
  <c r="AJ26" i="3"/>
  <c r="AI26" i="3"/>
  <c r="AH3" i="3"/>
  <c r="AH7" i="3"/>
  <c r="AH23" i="3"/>
  <c r="AH13" i="3"/>
  <c r="AH11" i="3"/>
  <c r="AH21" i="3"/>
  <c r="AH4" i="3"/>
  <c r="AH16" i="3"/>
  <c r="AI6" i="3"/>
  <c r="AH5" i="3"/>
  <c r="AI5" i="3" l="1"/>
  <c r="AJ5" i="3"/>
  <c r="AJ21" i="3"/>
  <c r="AI21" i="3"/>
  <c r="AJ7" i="3"/>
  <c r="AI7" i="3"/>
  <c r="AI2" i="3"/>
  <c r="AJ2" i="3"/>
  <c r="AI4" i="3"/>
  <c r="AJ4" i="3"/>
  <c r="AJ23" i="3"/>
  <c r="AI23" i="3"/>
  <c r="AJ11" i="3"/>
  <c r="AI11" i="3"/>
  <c r="AI3" i="3"/>
  <c r="AJ3" i="3"/>
  <c r="AJ16" i="3"/>
  <c r="AI16" i="3"/>
  <c r="AJ13" i="3"/>
  <c r="AI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J27" i="3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N32" i="2" s="1"/>
  <c r="N31" i="2" s="1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<sst xmlns="http://schemas.openxmlformats.org/spreadsheetml/2006/main" count="53" uniqueCount="51">
  <si>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</si>
  <si>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</si>
  <si>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</si>
  <si>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</si>
  <si>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</si>
  <si>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</si>
  <si>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</si>
  <si>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</si>
  <si>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</si>
  <si>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</si>
  <si>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</si>
  <si>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</si>
  <si>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</si>
  <si>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</si>
  <si>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</si>
  <si>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</si>
  <si>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</si>
  <si>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</si>
  <si>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</si>
  <si>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</si>
  <si>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</si>
  <si>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</si>
  <si>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</si>
  <si>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</si>
  <si>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</si>
  <si>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</si>
  <si>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</si>
  <si>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</si>
  <si>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</si>
  <si>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</si>
  <si>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</si>
  <si>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</si>
  <si>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</si>
  <si>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</si>
  <si>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</si>
  <si>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</si>
  <si>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</si>
  <si>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</si>
  <si>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</si>
  <si>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</si>
  <si>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</si>
  <si>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</si>
  <si>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</si>
  <si>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</si>
  <si>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</si>
  <si>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</si>
  <si>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</si>
  <si>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</si>
  <si>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N1</t>
    <phoneticPr fontId="18" type="noConversion"/>
  </si>
  <si>
    <t>N2</t>
    <phoneticPr fontId="18" type="noConversion"/>
  </si>
  <si>
    <t>J指令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</si>
</sst>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33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Segoe UI Black"/>
      <family val="2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11" borderId="11" xfId="0" applyFont="1" applyFill="1" applyBorder="1" applyAlignment="1">
      <alignment horizontal="center" vertical="center" shrinkToFit="1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9" fillId="15" borderId="6" xfId="0" applyFont="1" applyFill="1" applyBorder="1" applyAlignment="1">
      <alignment horizontal="center"/>
    </xf>
    <xf numFmtId="0" fontId="23" fillId="8" borderId="6" xfId="0" applyFont="1" applyFill="1" applyBorder="1" applyAlignment="1">
      <alignment horizontal="center" vertical="center"/>
    </xf>
    <xf numFmtId="49" fontId="24" fillId="16" borderId="0" xfId="0" applyNumberFormat="1" applyFont="1" applyFill="1" applyAlignment="1"/>
    <xf numFmtId="177" fontId="4" fillId="17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  <xf numFmtId="0" fontId="27" fillId="17" borderId="0" xfId="0" applyFont="1" applyFill="1" applyBorder="1" applyAlignment="1">
      <alignment horizontal="center"/>
    </xf>
    <xf numFmtId="0" fontId="28" fillId="17" borderId="0" xfId="0" applyFont="1" applyFill="1" applyBorder="1" applyAlignment="1">
      <alignment horizontal="center" vertical="center"/>
    </xf>
    <xf numFmtId="49" fontId="28" fillId="17" borderId="0" xfId="0" applyNumberFormat="1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/>
    </xf>
    <xf numFmtId="49" fontId="30" fillId="17" borderId="0" xfId="0" applyNumberFormat="1" applyFont="1" applyFill="1" applyBorder="1" applyAlignment="1">
      <alignment horizontal="center"/>
    </xf>
    <xf numFmtId="49" fontId="27" fillId="17" borderId="0" xfId="0" applyNumberFormat="1" applyFont="1" applyFill="1" applyBorder="1" applyAlignment="1">
      <alignment horizontal="center"/>
    </xf>
    <xf numFmtId="49" fontId="31" fillId="17" borderId="0" xfId="0" applyNumberFormat="1" applyFont="1" applyFill="1" applyBorder="1" applyAlignment="1">
      <alignment horizontal="center"/>
    </xf>
    <xf numFmtId="49" fontId="32" fillId="17" borderId="0" xfId="0" applyNumberFormat="1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 shrinkToFit="1"/>
    </xf>
    <xf numFmtId="0" fontId="19" fillId="7" borderId="25" xfId="0" applyFont="1" applyFill="1" applyBorder="1" applyAlignment="1">
      <alignment horizontal="center" shrinkToFit="1"/>
    </xf>
    <xf numFmtId="0" fontId="20" fillId="11" borderId="24" xfId="0" applyFont="1" applyFill="1" applyBorder="1" applyAlignment="1">
      <alignment horizontal="center" vertical="center" shrinkToFit="1"/>
    </xf>
    <xf numFmtId="0" fontId="20" fillId="11" borderId="11" xfId="0" applyFont="1" applyFill="1" applyBorder="1" applyAlignment="1">
      <alignment horizontal="center" vertical="center" shrinkToFit="1"/>
    </xf>
    <xf numFmtId="0" fontId="20" fillId="12" borderId="11" xfId="0" applyFont="1" applyFill="1" applyBorder="1" applyAlignment="1">
      <alignment horizontal="center" vertical="center" shrinkToFit="1"/>
    </xf>
    <xf numFmtId="0" fontId="20" fillId="13" borderId="11" xfId="0" applyFont="1" applyFill="1" applyBorder="1" applyAlignment="1">
      <alignment horizontal="center" vertical="center" shrinkToFit="1"/>
    </xf>
    <xf numFmtId="49" fontId="21" fillId="14" borderId="25" xfId="0" applyNumberFormat="1" applyFont="1" applyFill="1" applyBorder="1" applyAlignment="1">
      <alignment horizontal="center" shrinkToFit="1"/>
    </xf>
    <xf numFmtId="49" fontId="22" fillId="6" borderId="25" xfId="0" applyNumberFormat="1" applyFont="1" applyFill="1" applyBorder="1" applyAlignment="1">
      <alignment horizontal="center"/>
    </xf>
    <xf numFmtId="49" fontId="4" fillId="6" borderId="25" xfId="0" applyNumberFormat="1" applyFont="1" applyFill="1" applyBorder="1" applyAlignment="1">
      <alignment horizontal="center" shrinkToFit="1"/>
    </xf>
    <xf numFmtId="0" fontId="19" fillId="0" borderId="6" xfId="0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  <xf numFmtId="49" fontId="23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49" fontId="25" fillId="0" borderId="6" xfId="0" applyNumberFormat="1" applyFont="1" applyBorder="1" applyAlignment="1">
      <alignment horizontal="center"/>
    </xf>
    <xf numFmtId="49" fontId="22" fillId="0" borderId="6" xfId="0" applyNumberFormat="1" applyFont="1" applyBorder="1" applyAlignment="1">
      <alignment horizontal="center"/>
    </xf>
    <xf numFmtId="49" fontId="23" fillId="15" borderId="6" xfId="0" applyNumberFormat="1" applyFont="1" applyFill="1" applyBorder="1" applyAlignment="1">
      <alignment horizontal="center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9" width="10.33203125" style="6" customWidth="1"/>
    <col min="10" max="14" width="3.58203125" style="6" customWidth="1"/>
  </cols>
  <sheetData>
    <row r="1" spans="1:14" ht="27" customHeight="1" x14ac:dyDescent="0.3">
      <c r="A1" s="62" t="s">
        <v>11</v>
      </c>
      <c r="B1" s="63"/>
      <c r="C1" s="63"/>
      <c r="D1" s="63"/>
      <c r="E1" s="63"/>
      <c r="F1" s="63"/>
      <c r="G1" s="63"/>
      <c r="H1" s="64"/>
      <c r="I1" s="65" t="s">
        <v>6</v>
      </c>
      <c r="J1" s="66"/>
      <c r="K1" s="66"/>
      <c r="L1" s="66"/>
      <c r="M1" s="66"/>
      <c r="N1" s="67"/>
    </row>
    <row r="2" spans="1:14" ht="28.5" thickBot="1" x14ac:dyDescent="0.35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45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7" thickTop="1" x14ac:dyDescent="0.3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5" x14ac:dyDescent="0.3">
      <c r="A4" s="12"/>
      <c r="B4" s="13"/>
      <c r="C4" s="13"/>
      <c r="D4" s="13"/>
      <c r="E4" s="13"/>
      <c r="F4" s="13"/>
      <c r="G4" s="13"/>
      <c r="H4" s="15"/>
      <c r="I4" s="42"/>
      <c r="J4" s="11" t="str">
        <f t="shared" ref="J4:J31" si="0">IF(ISNUMBER($I4),IF(MOD($I4,32)/16&gt;=1,1,0),"")</f>
        <v/>
      </c>
      <c r="K4" s="11" t="str">
        <f t="shared" ref="K4:K31" si="1">IF(ISNUMBER($I4),IF(MOD($I4,16)/8&gt;=1,1,0),"")</f>
        <v/>
      </c>
      <c r="L4" s="11" t="str">
        <f t="shared" ref="L4:L31" si="2">IF(ISNUMBER($I4),IF(MOD($I4,8)/4&gt;=1,1,0),"")</f>
        <v/>
      </c>
      <c r="M4" s="11" t="str">
        <f t="shared" ref="M4" si="3">IF(ISNUMBER($I4),IF(MOD($I4,4)/2&gt;=1,1,0),"")</f>
        <v/>
      </c>
      <c r="N4" s="11" t="str">
        <f t="shared" ref="N4:N31" si="4">IF(ISNUMBER($I4),MOD($I4,2),"")</f>
        <v/>
      </c>
    </row>
    <row r="5" spans="1:14" ht="16.5" x14ac:dyDescent="0.3">
      <c r="A5" s="16"/>
      <c r="B5" s="17"/>
      <c r="C5" s="17"/>
      <c r="D5" s="17"/>
      <c r="E5" s="17"/>
      <c r="F5" s="17"/>
      <c r="G5" s="17"/>
      <c r="H5" s="30"/>
      <c r="I5" s="41"/>
      <c r="J5" s="8" t="str">
        <f t="shared" si="0"/>
        <v/>
      </c>
      <c r="K5" s="8" t="str">
        <f t="shared" si="1"/>
        <v/>
      </c>
      <c r="L5" s="8" t="str">
        <f t="shared" si="2"/>
        <v/>
      </c>
      <c r="M5" s="8" t="str">
        <f>IF(ISNUMBER($I5),IF(MOD($I5,4)/2&gt;=1,1,0),"")</f>
        <v/>
      </c>
      <c r="N5" s="8" t="str">
        <f t="shared" si="4"/>
        <v/>
      </c>
    </row>
    <row r="6" spans="1:14" ht="16.5" x14ac:dyDescent="0.3">
      <c r="A6" s="12"/>
      <c r="B6" s="13"/>
      <c r="C6" s="13"/>
      <c r="D6" s="13"/>
      <c r="E6" s="13"/>
      <c r="F6" s="13"/>
      <c r="G6" s="13"/>
      <c r="H6" s="15"/>
      <c r="I6" s="42"/>
      <c r="J6" s="11" t="str">
        <f t="shared" si="0"/>
        <v/>
      </c>
      <c r="K6" s="11" t="str">
        <f t="shared" si="1"/>
        <v/>
      </c>
      <c r="L6" s="11" t="str">
        <f t="shared" si="2"/>
        <v/>
      </c>
      <c r="M6" s="11" t="str">
        <f t="shared" ref="M6:M31" si="5">IF(ISNUMBER($I6),IF(MOD($I6,4)/2&gt;=1,1,0),"")</f>
        <v/>
      </c>
      <c r="N6" s="11" t="str">
        <f t="shared" si="4"/>
        <v/>
      </c>
    </row>
    <row r="7" spans="1:14" ht="16.5" x14ac:dyDescent="0.3">
      <c r="A7" s="16"/>
      <c r="B7" s="17"/>
      <c r="C7" s="17"/>
      <c r="D7" s="17"/>
      <c r="E7" s="17"/>
      <c r="F7" s="17"/>
      <c r="G7" s="17"/>
      <c r="H7" s="30"/>
      <c r="I7" s="41"/>
      <c r="J7" s="8" t="str">
        <f t="shared" si="0"/>
        <v/>
      </c>
      <c r="K7" s="8" t="str">
        <f t="shared" si="1"/>
        <v/>
      </c>
      <c r="L7" s="8" t="str">
        <f t="shared" si="2"/>
        <v/>
      </c>
      <c r="M7" s="8" t="str">
        <f t="shared" si="5"/>
        <v/>
      </c>
      <c r="N7" s="8" t="str">
        <f t="shared" si="4"/>
        <v/>
      </c>
    </row>
    <row r="8" spans="1:14" ht="16.5" x14ac:dyDescent="0.3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6.5" x14ac:dyDescent="0.3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5" x14ac:dyDescent="0.3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5" x14ac:dyDescent="0.3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5" x14ac:dyDescent="0.3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5" x14ac:dyDescent="0.3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5" x14ac:dyDescent="0.3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5" x14ac:dyDescent="0.3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5" hidden="1" x14ac:dyDescent="0.3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5" hidden="1" x14ac:dyDescent="0.3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5" hidden="1" x14ac:dyDescent="0.3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5" hidden="1" x14ac:dyDescent="0.3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5" hidden="1" x14ac:dyDescent="0.3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5" hidden="1" x14ac:dyDescent="0.3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5" hidden="1" x14ac:dyDescent="0.3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5" hidden="1" x14ac:dyDescent="0.3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5" hidden="1" x14ac:dyDescent="0.3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5" hidden="1" x14ac:dyDescent="0.3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5" hidden="1" x14ac:dyDescent="0.3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5" hidden="1" x14ac:dyDescent="0.3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5" hidden="1" x14ac:dyDescent="0.3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5" hidden="1" x14ac:dyDescent="0.3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5" hidden="1" x14ac:dyDescent="0.3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5" hidden="1" x14ac:dyDescent="0.3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5" x14ac:dyDescent="0.3">
      <c r="A32" s="68" t="s">
        <v>0</v>
      </c>
      <c r="B32" s="68"/>
      <c r="C32" s="68"/>
      <c r="D32" s="68"/>
      <c r="E32" s="68"/>
      <c r="F32" s="68"/>
      <c r="G32" s="68"/>
      <c r="H32" s="68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19" customWidth="1"/>
    <col min="10" max="11" width="10.5" style="19" customWidth="1"/>
    <col min="12" max="12" width="9.5" style="19" customWidth="1"/>
    <col min="13" max="13" width="10.08203125" style="19" customWidth="1"/>
    <col min="14" max="14" width="11.08203125" style="19" customWidth="1"/>
  </cols>
  <sheetData>
    <row r="1" spans="1:14" s="18" customFormat="1" ht="17" thickBot="1" x14ac:dyDescent="0.3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4.5" thickTop="1" x14ac:dyDescent="0.3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/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/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/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/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69"/>
      <c r="B31" s="69"/>
      <c r="C31" s="69"/>
      <c r="D31" s="69"/>
      <c r="E31" s="69"/>
      <c r="F31" s="69"/>
      <c r="G31" s="69"/>
      <c r="H31" s="69"/>
      <c r="I31" s="70"/>
      <c r="J31" s="37" t="str">
        <f>IF(LEN(J32)&gt;1,LEFT(J32,LEN(J32)-1),"")</f>
        <v/>
      </c>
      <c r="K31" s="37" t="str">
        <f t="shared" ref="K31:N31" si="1">IF(LEN(K32)&gt;1,LEFT(K32,LEN(K32)-1),"")</f>
        <v/>
      </c>
      <c r="L31" s="37" t="str">
        <f t="shared" si="1"/>
        <v>LW</v>
      </c>
      <c r="M31" s="37" t="str">
        <f t="shared" si="1"/>
        <v/>
      </c>
      <c r="N31" s="37" t="str">
        <f t="shared" si="1"/>
        <v/>
      </c>
    </row>
    <row r="32" spans="1:14" ht="17.25" hidden="1" customHeight="1" x14ac:dyDescent="0.3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"/>
    <row r="35" spans="1:12" ht="16.5" x14ac:dyDescent="0.3">
      <c r="A35" s="5"/>
      <c r="B35" s="5"/>
      <c r="I35" s="29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2"/>
  <sheetViews>
    <sheetView tabSelected="1" workbookViewId="0">
      <selection activeCell="N19" sqref="N19"/>
    </sheetView>
  </sheetViews>
  <sheetFormatPr defaultColWidth="9" defaultRowHeight="14.5" x14ac:dyDescent="0.35"/>
  <cols>
    <col min="1" max="1" width="7.75" style="43" customWidth="1"/>
    <col min="2" max="2" width="5.08203125" style="54" customWidth="1"/>
    <col min="3" max="29" width="4" style="55" customWidth="1"/>
    <col min="30" max="30" width="8" style="56" customWidth="1"/>
    <col min="31" max="31" width="5.83203125" style="55" customWidth="1"/>
    <col min="32" max="32" width="23.08203125" style="56" hidden="1" customWidth="1"/>
    <col min="33" max="33" width="23.5" style="56" hidden="1" customWidth="1"/>
    <col min="34" max="34" width="40.58203125" style="52" customWidth="1"/>
    <col min="35" max="35" width="15.75" style="57" customWidth="1"/>
    <col min="36" max="36" width="14.25" style="43" hidden="1" customWidth="1"/>
    <col min="37" max="16384" width="9" style="43"/>
  </cols>
  <sheetData>
    <row r="1" spans="1:36" ht="16.5" x14ac:dyDescent="0.45">
      <c r="A1" s="80" t="s">
        <v>16</v>
      </c>
      <c r="B1" s="81" t="s">
        <v>17</v>
      </c>
      <c r="C1" s="60" t="s">
        <v>48</v>
      </c>
      <c r="D1" s="60" t="s">
        <v>49</v>
      </c>
      <c r="E1" s="82" t="s">
        <v>18</v>
      </c>
      <c r="F1" s="83" t="s">
        <v>19</v>
      </c>
      <c r="G1" s="83" t="s">
        <v>20</v>
      </c>
      <c r="H1" s="83" t="s">
        <v>21</v>
      </c>
      <c r="I1" s="83" t="s">
        <v>22</v>
      </c>
      <c r="J1" s="83" t="s">
        <v>23</v>
      </c>
      <c r="K1" s="84" t="s">
        <v>24</v>
      </c>
      <c r="L1" s="84" t="s">
        <v>25</v>
      </c>
      <c r="M1" s="84" t="s">
        <v>26</v>
      </c>
      <c r="N1" s="84" t="s">
        <v>27</v>
      </c>
      <c r="O1" s="84" t="s">
        <v>28</v>
      </c>
      <c r="P1" s="84" t="s">
        <v>29</v>
      </c>
      <c r="Q1" s="84" t="s">
        <v>30</v>
      </c>
      <c r="R1" s="84" t="s">
        <v>31</v>
      </c>
      <c r="S1" s="84" t="s">
        <v>32</v>
      </c>
      <c r="T1" s="83" t="s">
        <v>33</v>
      </c>
      <c r="U1" s="83" t="s">
        <v>34</v>
      </c>
      <c r="V1" s="85" t="s">
        <v>35</v>
      </c>
      <c r="W1" s="85" t="s">
        <v>36</v>
      </c>
      <c r="X1" s="85" t="s">
        <v>37</v>
      </c>
      <c r="Y1" s="83" t="s">
        <v>38</v>
      </c>
      <c r="Z1" s="83" t="s">
        <v>39</v>
      </c>
      <c r="AA1" s="86" t="s">
        <v>46</v>
      </c>
      <c r="AB1" s="86" t="s">
        <v>40</v>
      </c>
      <c r="AC1" s="86" t="s">
        <v>47</v>
      </c>
      <c r="AD1" s="44" t="s">
        <v>42</v>
      </c>
      <c r="AE1" s="83" t="s">
        <v>41</v>
      </c>
      <c r="AF1" s="44"/>
      <c r="AG1" s="44"/>
      <c r="AH1" s="87" t="s">
        <v>43</v>
      </c>
      <c r="AI1" s="88" t="s">
        <v>44</v>
      </c>
    </row>
    <row r="2" spans="1:36" ht="16.5" x14ac:dyDescent="0.45">
      <c r="A2" s="89" t="s">
        <v>50</v>
      </c>
      <c r="B2" s="89">
        <v>28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1"/>
      <c r="AB2" s="91"/>
      <c r="AC2" s="91"/>
      <c r="AD2" s="92"/>
      <c r="AE2" s="93" t="str">
        <f t="shared" ref="AE2:AE26" si="0">TEXT(DEC2BIN(AD2),"00000")</f>
        <v>00000</v>
      </c>
      <c r="AF2" s="94" t="str">
        <f t="shared" ref="AF2:AF26" si="1">VALUE(C2)&amp;VALUE(D2)&amp;VALUE(E2)&amp;VALUE(F2)&amp;VALUE(G2)&amp;VALUE(H2)&amp;VALUE(I2)&amp;VALUE(J2)&amp;VALUE(K2)&amp;VALUE(L2)&amp;VALUE(M2)&amp;VALUE(N2)&amp;VALUE(O2)&amp;VALUE(P2)&amp;VALUE(Q2)&amp;VALUE(R2)&amp;VALUE(S2)&amp;VALUE(T2)</f>
        <v>000000000000000000</v>
      </c>
      <c r="AG2" s="94" t="str">
        <f>VALUE(U2)&amp;VALUE(V2)&amp;VALUE(W2)&amp;VALUE(X2)&amp;VALUE(Y2)&amp;VALUE(Z2)&amp;VALUE(AA2)&amp;VALUE(AB2)&amp;VALUE(AC2)&amp;AE2</f>
        <v>00000000000000</v>
      </c>
      <c r="AH2" s="95" t="str">
        <f>AF2&amp;AG2</f>
        <v>00000000000000000000000000000000</v>
      </c>
      <c r="AI2" s="96" t="str">
        <f t="shared" ref="AI2:AI26" si="2">DEC2HEX(BIN2DEC(LEFT(AH2,LEN(AH2)-24))*256*256*256+BIN2DEC(MID(AH2,LEN(AH2)-23,8))*256*256+BIN2DEC(MID(AH2,LEN(AH2)-15,8))*256+BIN2DEC(MID(AH2,LEN(AH2)-7,8)))</f>
        <v>0</v>
      </c>
      <c r="AJ2" s="55">
        <f>BIN2DEC(LEFT(AH2,LEN(AH2)-24))*256*256*256+BIN2DEC(MID(AH2,LEN(AH2)-23,8))*256*256+BIN2DEC(MID(AH2,LEN(AH2)-15,8))*256+BIN2DEC(MID(AH2,LEN(AH2)-7,8))</f>
        <v>0</v>
      </c>
    </row>
    <row r="3" spans="1:36" ht="16.5" x14ac:dyDescent="0.45">
      <c r="A3" s="58" t="s">
        <v>50</v>
      </c>
      <c r="B3" s="58">
        <v>29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97"/>
      <c r="AB3" s="97"/>
      <c r="AC3" s="97"/>
      <c r="AD3" s="45"/>
      <c r="AE3" s="93" t="str">
        <f t="shared" si="0"/>
        <v>00000</v>
      </c>
      <c r="AF3" s="94" t="str">
        <f t="shared" si="1"/>
        <v>000000000000000000</v>
      </c>
      <c r="AG3" s="94" t="str">
        <f t="shared" ref="AG3:AG26" si="3">VALUE(U3)&amp;VALUE(V3)&amp;VALUE(W3)&amp;VALUE(X3)&amp;VALUE(Y3)&amp;VALUE(Z3)&amp;VALUE(AA3)&amp;VALUE(AB3)&amp;VALUE(AC3)&amp;AE3</f>
        <v>00000000000000</v>
      </c>
      <c r="AH3" s="95" t="str">
        <f t="shared" ref="AH3:AH26" si="4">AF3&amp;AG3</f>
        <v>00000000000000000000000000000000</v>
      </c>
      <c r="AI3" s="96" t="str">
        <f t="shared" si="2"/>
        <v>0</v>
      </c>
      <c r="AJ3" s="55">
        <f t="shared" ref="AJ3:AJ26" si="5">BIN2DEC(LEFT(AH3,LEN(AH3)-24))*256*256*256+BIN2DEC(MID(AH3,LEN(AH3)-23,8))*256*256+BIN2DEC(MID(AH3,LEN(AH3)-15,8))*256+BIN2DEC(MID(AH3,LEN(AH3)-7,8))</f>
        <v>0</v>
      </c>
    </row>
    <row r="4" spans="1:36" ht="16.5" x14ac:dyDescent="0.45">
      <c r="A4" s="89" t="s">
        <v>50</v>
      </c>
      <c r="B4" s="89">
        <v>30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1"/>
      <c r="AB4" s="91"/>
      <c r="AC4" s="91"/>
      <c r="AD4" s="92"/>
      <c r="AE4" s="93" t="str">
        <f t="shared" si="0"/>
        <v>00000</v>
      </c>
      <c r="AF4" s="94" t="str">
        <f t="shared" si="1"/>
        <v>000000000000000000</v>
      </c>
      <c r="AG4" s="94" t="str">
        <f t="shared" si="3"/>
        <v>00000000000000</v>
      </c>
      <c r="AH4" s="95" t="str">
        <f t="shared" si="4"/>
        <v>00000000000000000000000000000000</v>
      </c>
      <c r="AI4" s="96" t="str">
        <f t="shared" si="2"/>
        <v>0</v>
      </c>
      <c r="AJ4" s="55">
        <f t="shared" si="5"/>
        <v>0</v>
      </c>
    </row>
    <row r="5" spans="1:36" ht="16.5" x14ac:dyDescent="0.45">
      <c r="A5" s="72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4"/>
      <c r="AB5" s="74"/>
      <c r="AC5" s="74"/>
      <c r="AD5" s="75"/>
      <c r="AE5" s="76" t="str">
        <f t="shared" si="0"/>
        <v>00000</v>
      </c>
      <c r="AF5" s="77" t="str">
        <f t="shared" si="1"/>
        <v>000000000000000000</v>
      </c>
      <c r="AG5" s="77" t="str">
        <f t="shared" si="3"/>
        <v>00000000000000</v>
      </c>
      <c r="AH5" s="78" t="str">
        <f t="shared" si="4"/>
        <v>00000000000000000000000000000000</v>
      </c>
      <c r="AI5" s="79" t="str">
        <f t="shared" si="2"/>
        <v>0</v>
      </c>
      <c r="AJ5" s="55">
        <f t="shared" si="5"/>
        <v>0</v>
      </c>
    </row>
    <row r="6" spans="1:36" ht="16.5" x14ac:dyDescent="0.45">
      <c r="A6" s="72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4"/>
      <c r="AB6" s="74"/>
      <c r="AC6" s="74"/>
      <c r="AD6" s="75"/>
      <c r="AE6" s="76" t="str">
        <f t="shared" si="0"/>
        <v>00000</v>
      </c>
      <c r="AF6" s="77" t="str">
        <f t="shared" si="1"/>
        <v>000000000000000000</v>
      </c>
      <c r="AG6" s="77" t="str">
        <f t="shared" si="3"/>
        <v>00000000000000</v>
      </c>
      <c r="AH6" s="78" t="str">
        <f t="shared" si="4"/>
        <v>00000000000000000000000000000000</v>
      </c>
      <c r="AI6" s="79" t="str">
        <f t="shared" si="2"/>
        <v>0</v>
      </c>
      <c r="AJ6" s="55">
        <f t="shared" si="5"/>
        <v>0</v>
      </c>
    </row>
    <row r="7" spans="1:36" ht="16.5" x14ac:dyDescent="0.45">
      <c r="A7" s="72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4"/>
      <c r="AB7" s="74"/>
      <c r="AC7" s="74"/>
      <c r="AD7" s="75"/>
      <c r="AE7" s="76" t="str">
        <f t="shared" si="0"/>
        <v>00000</v>
      </c>
      <c r="AF7" s="77" t="str">
        <f t="shared" si="1"/>
        <v>000000000000000000</v>
      </c>
      <c r="AG7" s="77" t="str">
        <f t="shared" si="3"/>
        <v>00000000000000</v>
      </c>
      <c r="AH7" s="78" t="str">
        <f t="shared" si="4"/>
        <v>00000000000000000000000000000000</v>
      </c>
      <c r="AI7" s="79" t="str">
        <f t="shared" si="2"/>
        <v>0</v>
      </c>
      <c r="AJ7" s="55">
        <f t="shared" si="5"/>
        <v>0</v>
      </c>
    </row>
    <row r="8" spans="1:36" ht="16.5" x14ac:dyDescent="0.45">
      <c r="A8" s="72"/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4"/>
      <c r="AB8" s="74"/>
      <c r="AC8" s="74"/>
      <c r="AD8" s="75"/>
      <c r="AE8" s="76" t="str">
        <f t="shared" si="0"/>
        <v>00000</v>
      </c>
      <c r="AF8" s="77" t="str">
        <f t="shared" si="1"/>
        <v>000000000000000000</v>
      </c>
      <c r="AG8" s="77" t="str">
        <f t="shared" si="3"/>
        <v>00000000000000</v>
      </c>
      <c r="AH8" s="78" t="str">
        <f t="shared" si="4"/>
        <v>00000000000000000000000000000000</v>
      </c>
      <c r="AI8" s="79" t="str">
        <f t="shared" si="2"/>
        <v>0</v>
      </c>
      <c r="AJ8" s="55">
        <f t="shared" si="5"/>
        <v>0</v>
      </c>
    </row>
    <row r="9" spans="1:36" ht="16.5" x14ac:dyDescent="0.45">
      <c r="A9" s="72"/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4"/>
      <c r="AB9" s="74"/>
      <c r="AC9" s="74"/>
      <c r="AD9" s="75"/>
      <c r="AE9" s="76" t="str">
        <f t="shared" si="0"/>
        <v>00000</v>
      </c>
      <c r="AF9" s="77" t="str">
        <f t="shared" si="1"/>
        <v>000000000000000000</v>
      </c>
      <c r="AG9" s="77" t="str">
        <f t="shared" si="3"/>
        <v>00000000000000</v>
      </c>
      <c r="AH9" s="78" t="str">
        <f t="shared" si="4"/>
        <v>00000000000000000000000000000000</v>
      </c>
      <c r="AI9" s="79" t="str">
        <f t="shared" si="2"/>
        <v>0</v>
      </c>
      <c r="AJ9" s="55">
        <f t="shared" si="5"/>
        <v>0</v>
      </c>
    </row>
    <row r="10" spans="1:36" ht="16.5" x14ac:dyDescent="0.45">
      <c r="A10" s="72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4"/>
      <c r="AB10" s="74"/>
      <c r="AC10" s="74"/>
      <c r="AD10" s="75"/>
      <c r="AE10" s="76" t="str">
        <f t="shared" si="0"/>
        <v>00000</v>
      </c>
      <c r="AF10" s="77" t="str">
        <f t="shared" si="1"/>
        <v>000000000000000000</v>
      </c>
      <c r="AG10" s="77" t="str">
        <f t="shared" si="3"/>
        <v>00000000000000</v>
      </c>
      <c r="AH10" s="78" t="str">
        <f t="shared" si="4"/>
        <v>00000000000000000000000000000000</v>
      </c>
      <c r="AI10" s="79" t="str">
        <f t="shared" si="2"/>
        <v>0</v>
      </c>
      <c r="AJ10" s="55">
        <f t="shared" si="5"/>
        <v>0</v>
      </c>
    </row>
    <row r="11" spans="1:36" ht="16.5" x14ac:dyDescent="0.45">
      <c r="A11" s="72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4"/>
      <c r="AB11" s="74"/>
      <c r="AC11" s="74"/>
      <c r="AD11" s="75"/>
      <c r="AE11" s="76" t="str">
        <f t="shared" si="0"/>
        <v>00000</v>
      </c>
      <c r="AF11" s="77" t="str">
        <f t="shared" si="1"/>
        <v>000000000000000000</v>
      </c>
      <c r="AG11" s="77" t="str">
        <f t="shared" si="3"/>
        <v>00000000000000</v>
      </c>
      <c r="AH11" s="78" t="str">
        <f t="shared" si="4"/>
        <v>00000000000000000000000000000000</v>
      </c>
      <c r="AI11" s="79" t="str">
        <f t="shared" si="2"/>
        <v>0</v>
      </c>
      <c r="AJ11" s="55">
        <f t="shared" si="5"/>
        <v>0</v>
      </c>
    </row>
    <row r="12" spans="1:36" ht="16.5" x14ac:dyDescent="0.45">
      <c r="A12" s="72"/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4"/>
      <c r="AB12" s="74"/>
      <c r="AC12" s="74"/>
      <c r="AD12" s="75"/>
      <c r="AE12" s="76" t="str">
        <f t="shared" si="0"/>
        <v>00000</v>
      </c>
      <c r="AF12" s="77" t="str">
        <f t="shared" si="1"/>
        <v>000000000000000000</v>
      </c>
      <c r="AG12" s="77" t="str">
        <f t="shared" si="3"/>
        <v>00000000000000</v>
      </c>
      <c r="AH12" s="78" t="str">
        <f t="shared" si="4"/>
        <v>00000000000000000000000000000000</v>
      </c>
      <c r="AI12" s="79" t="str">
        <f t="shared" si="2"/>
        <v>0</v>
      </c>
      <c r="AJ12" s="55">
        <f t="shared" si="5"/>
        <v>0</v>
      </c>
    </row>
    <row r="13" spans="1:36" ht="16.5" x14ac:dyDescent="0.45">
      <c r="A13" s="72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4"/>
      <c r="AB13" s="74"/>
      <c r="AC13" s="74"/>
      <c r="AD13" s="75"/>
      <c r="AE13" s="76" t="str">
        <f t="shared" si="0"/>
        <v>00000</v>
      </c>
      <c r="AF13" s="77" t="str">
        <f t="shared" si="1"/>
        <v>000000000000000000</v>
      </c>
      <c r="AG13" s="77" t="str">
        <f t="shared" si="3"/>
        <v>00000000000000</v>
      </c>
      <c r="AH13" s="78" t="str">
        <f t="shared" si="4"/>
        <v>00000000000000000000000000000000</v>
      </c>
      <c r="AI13" s="79" t="str">
        <f t="shared" si="2"/>
        <v>0</v>
      </c>
      <c r="AJ13" s="55">
        <f t="shared" si="5"/>
        <v>0</v>
      </c>
    </row>
    <row r="14" spans="1:36" ht="16.5" x14ac:dyDescent="0.45">
      <c r="A14" s="72"/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4"/>
      <c r="AB14" s="74"/>
      <c r="AC14" s="74"/>
      <c r="AD14" s="75"/>
      <c r="AE14" s="76" t="str">
        <f t="shared" si="0"/>
        <v>00000</v>
      </c>
      <c r="AF14" s="77" t="str">
        <f t="shared" si="1"/>
        <v>000000000000000000</v>
      </c>
      <c r="AG14" s="77" t="str">
        <f t="shared" si="3"/>
        <v>00000000000000</v>
      </c>
      <c r="AH14" s="78" t="str">
        <f t="shared" si="4"/>
        <v>00000000000000000000000000000000</v>
      </c>
      <c r="AI14" s="79" t="str">
        <f t="shared" si="2"/>
        <v>0</v>
      </c>
      <c r="AJ14" s="55">
        <f t="shared" si="5"/>
        <v>0</v>
      </c>
    </row>
    <row r="15" spans="1:36" ht="16.5" x14ac:dyDescent="0.45">
      <c r="A15" s="72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4"/>
      <c r="AB15" s="74"/>
      <c r="AC15" s="74"/>
      <c r="AD15" s="75"/>
      <c r="AE15" s="76" t="str">
        <f t="shared" si="0"/>
        <v>00000</v>
      </c>
      <c r="AF15" s="77" t="str">
        <f t="shared" si="1"/>
        <v>000000000000000000</v>
      </c>
      <c r="AG15" s="77" t="str">
        <f t="shared" si="3"/>
        <v>00000000000000</v>
      </c>
      <c r="AH15" s="78" t="str">
        <f t="shared" si="4"/>
        <v>00000000000000000000000000000000</v>
      </c>
      <c r="AI15" s="79" t="str">
        <f t="shared" si="2"/>
        <v>0</v>
      </c>
      <c r="AJ15" s="55">
        <f t="shared" si="5"/>
        <v>0</v>
      </c>
    </row>
    <row r="16" spans="1:36" ht="16.5" x14ac:dyDescent="0.45">
      <c r="A16" s="72"/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4"/>
      <c r="AB16" s="74"/>
      <c r="AC16" s="74"/>
      <c r="AD16" s="75"/>
      <c r="AE16" s="76" t="str">
        <f t="shared" si="0"/>
        <v>00000</v>
      </c>
      <c r="AF16" s="77" t="str">
        <f t="shared" si="1"/>
        <v>000000000000000000</v>
      </c>
      <c r="AG16" s="77" t="str">
        <f t="shared" si="3"/>
        <v>00000000000000</v>
      </c>
      <c r="AH16" s="78" t="str">
        <f t="shared" si="4"/>
        <v>00000000000000000000000000000000</v>
      </c>
      <c r="AI16" s="79" t="str">
        <f t="shared" si="2"/>
        <v>0</v>
      </c>
      <c r="AJ16" s="55">
        <f t="shared" si="5"/>
        <v>0</v>
      </c>
    </row>
    <row r="17" spans="1:36" ht="16.5" x14ac:dyDescent="0.45">
      <c r="A17" s="72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4"/>
      <c r="AB17" s="74"/>
      <c r="AC17" s="74"/>
      <c r="AD17" s="75"/>
      <c r="AE17" s="76" t="str">
        <f t="shared" si="0"/>
        <v>00000</v>
      </c>
      <c r="AF17" s="77" t="str">
        <f t="shared" si="1"/>
        <v>000000000000000000</v>
      </c>
      <c r="AG17" s="77" t="str">
        <f t="shared" si="3"/>
        <v>00000000000000</v>
      </c>
      <c r="AH17" s="78" t="str">
        <f t="shared" si="4"/>
        <v>00000000000000000000000000000000</v>
      </c>
      <c r="AI17" s="79" t="str">
        <f t="shared" si="2"/>
        <v>0</v>
      </c>
      <c r="AJ17" s="55">
        <f t="shared" si="5"/>
        <v>0</v>
      </c>
    </row>
    <row r="18" spans="1:36" ht="16.5" x14ac:dyDescent="0.45">
      <c r="A18" s="72"/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4"/>
      <c r="AB18" s="74"/>
      <c r="AC18" s="74"/>
      <c r="AD18" s="75"/>
      <c r="AE18" s="76" t="str">
        <f t="shared" si="0"/>
        <v>00000</v>
      </c>
      <c r="AF18" s="77" t="str">
        <f t="shared" si="1"/>
        <v>000000000000000000</v>
      </c>
      <c r="AG18" s="77" t="str">
        <f t="shared" si="3"/>
        <v>00000000000000</v>
      </c>
      <c r="AH18" s="78" t="str">
        <f t="shared" si="4"/>
        <v>00000000000000000000000000000000</v>
      </c>
      <c r="AI18" s="79" t="str">
        <f t="shared" si="2"/>
        <v>0</v>
      </c>
      <c r="AJ18" s="55">
        <f t="shared" si="5"/>
        <v>0</v>
      </c>
    </row>
    <row r="19" spans="1:36" ht="16.5" x14ac:dyDescent="0.45">
      <c r="A19" s="72"/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4"/>
      <c r="AB19" s="74"/>
      <c r="AC19" s="74"/>
      <c r="AD19" s="75"/>
      <c r="AE19" s="76" t="str">
        <f t="shared" si="0"/>
        <v>00000</v>
      </c>
      <c r="AF19" s="77" t="str">
        <f t="shared" si="1"/>
        <v>000000000000000000</v>
      </c>
      <c r="AG19" s="77" t="str">
        <f t="shared" si="3"/>
        <v>00000000000000</v>
      </c>
      <c r="AH19" s="78" t="str">
        <f t="shared" si="4"/>
        <v>00000000000000000000000000000000</v>
      </c>
      <c r="AI19" s="79" t="str">
        <f t="shared" si="2"/>
        <v>0</v>
      </c>
      <c r="AJ19" s="55">
        <f t="shared" si="5"/>
        <v>0</v>
      </c>
    </row>
    <row r="20" spans="1:36" ht="16.5" x14ac:dyDescent="0.45">
      <c r="A20" s="72"/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4"/>
      <c r="AB20" s="74"/>
      <c r="AC20" s="74"/>
      <c r="AD20" s="75"/>
      <c r="AE20" s="76" t="str">
        <f t="shared" si="0"/>
        <v>00000</v>
      </c>
      <c r="AF20" s="77" t="str">
        <f t="shared" si="1"/>
        <v>000000000000000000</v>
      </c>
      <c r="AG20" s="77" t="str">
        <f t="shared" si="3"/>
        <v>00000000000000</v>
      </c>
      <c r="AH20" s="78" t="str">
        <f t="shared" si="4"/>
        <v>00000000000000000000000000000000</v>
      </c>
      <c r="AI20" s="79" t="str">
        <f t="shared" si="2"/>
        <v>0</v>
      </c>
      <c r="AJ20" s="55">
        <f t="shared" si="5"/>
        <v>0</v>
      </c>
    </row>
    <row r="21" spans="1:36" ht="16.5" x14ac:dyDescent="0.45">
      <c r="A21" s="72"/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4"/>
      <c r="AB21" s="74"/>
      <c r="AC21" s="74"/>
      <c r="AD21" s="75"/>
      <c r="AE21" s="76" t="str">
        <f t="shared" si="0"/>
        <v>00000</v>
      </c>
      <c r="AF21" s="77" t="str">
        <f t="shared" si="1"/>
        <v>000000000000000000</v>
      </c>
      <c r="AG21" s="77" t="str">
        <f t="shared" si="3"/>
        <v>00000000000000</v>
      </c>
      <c r="AH21" s="78" t="str">
        <f t="shared" si="4"/>
        <v>00000000000000000000000000000000</v>
      </c>
      <c r="AI21" s="79" t="str">
        <f t="shared" si="2"/>
        <v>0</v>
      </c>
      <c r="AJ21" s="55">
        <f t="shared" si="5"/>
        <v>0</v>
      </c>
    </row>
    <row r="22" spans="1:36" ht="16.5" x14ac:dyDescent="0.45">
      <c r="A22" s="72"/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4"/>
      <c r="AB22" s="74"/>
      <c r="AC22" s="74"/>
      <c r="AD22" s="75"/>
      <c r="AE22" s="76" t="str">
        <f t="shared" si="0"/>
        <v>00000</v>
      </c>
      <c r="AF22" s="77" t="str">
        <f t="shared" si="1"/>
        <v>000000000000000000</v>
      </c>
      <c r="AG22" s="77" t="str">
        <f t="shared" si="3"/>
        <v>00000000000000</v>
      </c>
      <c r="AH22" s="78" t="str">
        <f t="shared" si="4"/>
        <v>00000000000000000000000000000000</v>
      </c>
      <c r="AI22" s="79" t="str">
        <f t="shared" si="2"/>
        <v>0</v>
      </c>
      <c r="AJ22" s="55">
        <f t="shared" si="5"/>
        <v>0</v>
      </c>
    </row>
    <row r="23" spans="1:36" ht="16.5" x14ac:dyDescent="0.45">
      <c r="A23" s="72"/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4"/>
      <c r="AB23" s="74"/>
      <c r="AC23" s="74"/>
      <c r="AD23" s="75"/>
      <c r="AE23" s="76" t="str">
        <f t="shared" si="0"/>
        <v>00000</v>
      </c>
      <c r="AF23" s="77" t="str">
        <f t="shared" si="1"/>
        <v>000000000000000000</v>
      </c>
      <c r="AG23" s="77" t="str">
        <f t="shared" si="3"/>
        <v>00000000000000</v>
      </c>
      <c r="AH23" s="78" t="str">
        <f t="shared" si="4"/>
        <v>00000000000000000000000000000000</v>
      </c>
      <c r="AI23" s="79" t="str">
        <f t="shared" si="2"/>
        <v>0</v>
      </c>
      <c r="AJ23" s="55">
        <f t="shared" si="5"/>
        <v>0</v>
      </c>
    </row>
    <row r="24" spans="1:36" ht="16.5" x14ac:dyDescent="0.45">
      <c r="A24" s="72"/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4"/>
      <c r="AB24" s="74"/>
      <c r="AC24" s="74"/>
      <c r="AD24" s="75"/>
      <c r="AE24" s="76" t="str">
        <f t="shared" si="0"/>
        <v>00000</v>
      </c>
      <c r="AF24" s="77" t="str">
        <f t="shared" si="1"/>
        <v>000000000000000000</v>
      </c>
      <c r="AG24" s="77" t="str">
        <f t="shared" si="3"/>
        <v>00000000000000</v>
      </c>
      <c r="AH24" s="78" t="str">
        <f t="shared" si="4"/>
        <v>00000000000000000000000000000000</v>
      </c>
      <c r="AI24" s="79" t="str">
        <f t="shared" si="2"/>
        <v>0</v>
      </c>
      <c r="AJ24" s="55">
        <f t="shared" si="5"/>
        <v>0</v>
      </c>
    </row>
    <row r="25" spans="1:36" ht="16.5" x14ac:dyDescent="0.45">
      <c r="A25" s="72"/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4"/>
      <c r="AB25" s="74"/>
      <c r="AC25" s="74"/>
      <c r="AD25" s="75"/>
      <c r="AE25" s="76" t="str">
        <f t="shared" si="0"/>
        <v>00000</v>
      </c>
      <c r="AF25" s="77" t="str">
        <f t="shared" si="1"/>
        <v>000000000000000000</v>
      </c>
      <c r="AG25" s="77" t="str">
        <f t="shared" si="3"/>
        <v>00000000000000</v>
      </c>
      <c r="AH25" s="78" t="str">
        <f t="shared" si="4"/>
        <v>00000000000000000000000000000000</v>
      </c>
      <c r="AI25" s="79" t="str">
        <f t="shared" si="2"/>
        <v>0</v>
      </c>
      <c r="AJ25" s="55">
        <f t="shared" si="5"/>
        <v>0</v>
      </c>
    </row>
    <row r="26" spans="1:36" ht="16.5" x14ac:dyDescent="0.45">
      <c r="A26" s="72"/>
      <c r="B26" s="72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4"/>
      <c r="AB26" s="74"/>
      <c r="AC26" s="74"/>
      <c r="AD26" s="75"/>
      <c r="AE26" s="76" t="str">
        <f t="shared" si="0"/>
        <v>00000</v>
      </c>
      <c r="AF26" s="77" t="str">
        <f t="shared" si="1"/>
        <v>000000000000000000</v>
      </c>
      <c r="AG26" s="77" t="str">
        <f t="shared" si="3"/>
        <v>00000000000000</v>
      </c>
      <c r="AH26" s="78" t="str">
        <f t="shared" si="4"/>
        <v>00000000000000000000000000000000</v>
      </c>
      <c r="AI26" s="79" t="str">
        <f t="shared" si="2"/>
        <v>0</v>
      </c>
      <c r="AJ26" s="55">
        <f t="shared" si="5"/>
        <v>0</v>
      </c>
    </row>
    <row r="27" spans="1:36" s="46" customFormat="1" ht="16.5" x14ac:dyDescent="0.4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48"/>
      <c r="AF27" s="49"/>
      <c r="AG27" s="49"/>
      <c r="AH27" s="50"/>
      <c r="AI27" s="61"/>
      <c r="AJ27" s="48">
        <f>SUM(AJ2:AJ26)</f>
        <v>0</v>
      </c>
    </row>
    <row r="28" spans="1:36" s="46" customFormat="1" ht="16.5" x14ac:dyDescent="0.4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48"/>
      <c r="AD28" s="49"/>
      <c r="AE28" s="48"/>
      <c r="AF28" s="49"/>
      <c r="AG28" s="49"/>
      <c r="AH28" s="50"/>
      <c r="AI28" s="51"/>
    </row>
    <row r="29" spans="1:36" s="46" customFormat="1" ht="16.5" x14ac:dyDescent="0.4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48"/>
      <c r="AD29" s="49"/>
      <c r="AE29" s="48"/>
      <c r="AF29" s="49"/>
      <c r="AG29" s="49"/>
      <c r="AH29" s="52"/>
      <c r="AI29" s="51"/>
      <c r="AJ29" s="48"/>
    </row>
    <row r="30" spans="1:36" s="46" customFormat="1" ht="16.5" x14ac:dyDescent="0.4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53"/>
      <c r="AD30" s="49"/>
      <c r="AE30" s="48"/>
      <c r="AF30" s="49"/>
      <c r="AG30" s="49"/>
      <c r="AH30" s="52"/>
      <c r="AI30" s="51"/>
    </row>
    <row r="31" spans="1:36" s="46" customFormat="1" ht="16.5" x14ac:dyDescent="0.4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48"/>
      <c r="AD31" s="49"/>
      <c r="AE31" s="48"/>
      <c r="AF31" s="49"/>
      <c r="AG31" s="49"/>
      <c r="AH31" s="52"/>
      <c r="AI31" s="51"/>
    </row>
    <row r="32" spans="1:36" s="46" customFormat="1" ht="16.5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9"/>
      <c r="AE32" s="48"/>
      <c r="AF32" s="49"/>
      <c r="AG32" s="49"/>
      <c r="AH32" s="52"/>
      <c r="AI32" s="51"/>
    </row>
  </sheetData>
  <protectedRanges>
    <protectedRange sqref="E1:X1 A1:B1048576 Y1:AD1048576 C2:X1048576" name="区域1"/>
  </protectedRanges>
  <mergeCells count="4">
    <mergeCell ref="A28:AB28"/>
    <mergeCell ref="A29:AB29"/>
    <mergeCell ref="A30:AB30"/>
    <mergeCell ref="A31:AB31"/>
  </mergeCells>
  <phoneticPr fontId="18" type="noConversion"/>
  <conditionalFormatting sqref="C27:P27 AC27:AG27">
    <cfRule type="containsText" dxfId="65" priority="106" operator="containsText" text="1">
      <formula>NOT(ISERROR(SEARCH("1",C27)))</formula>
    </cfRule>
  </conditionalFormatting>
  <conditionalFormatting sqref="AE2:AE26">
    <cfRule type="containsText" dxfId="64" priority="107" operator="containsText" text="1">
      <formula>NOT(ISERROR(SEARCH("1",AE2)))</formula>
    </cfRule>
  </conditionalFormatting>
  <conditionalFormatting sqref="AH1 C32:P1048576 AE2:AE26">
    <cfRule type="containsText" dxfId="63" priority="109" operator="containsText" text="1">
      <formula>NOT(ISERROR(SEARCH("1",C1)))</formula>
    </cfRule>
  </conditionalFormatting>
  <conditionalFormatting sqref="Q27:AB27">
    <cfRule type="containsText" dxfId="62" priority="99" operator="containsText" text="1">
      <formula>NOT(ISERROR(SEARCH("1",Q27)))</formula>
    </cfRule>
  </conditionalFormatting>
  <conditionalFormatting sqref="Q32:AB1048576">
    <cfRule type="containsText" dxfId="61" priority="100" operator="containsText" text="1">
      <formula>NOT(ISERROR(SEARCH("1",Q32)))</formula>
    </cfRule>
  </conditionalFormatting>
  <conditionalFormatting sqref="AI1">
    <cfRule type="containsText" dxfId="60" priority="89" operator="containsText" text="1">
      <formula>NOT(ISERROR(SEARCH("1",AI1)))</formula>
    </cfRule>
  </conditionalFormatting>
  <conditionalFormatting sqref="AC2:AC3">
    <cfRule type="containsText" dxfId="59" priority="59" operator="containsText" text="1">
      <formula>NOT(ISERROR(SEARCH("1",AC2)))</formula>
    </cfRule>
  </conditionalFormatting>
  <conditionalFormatting sqref="AC4:AC10">
    <cfRule type="containsText" dxfId="58" priority="58" operator="containsText" text="1">
      <formula>NOT(ISERROR(SEARCH("1",AC4)))</formula>
    </cfRule>
  </conditionalFormatting>
  <conditionalFormatting sqref="AC4:AC10">
    <cfRule type="containsText" dxfId="57" priority="57" operator="containsText" text="1">
      <formula>NOT(ISERROR(SEARCH("1",AC4)))</formula>
    </cfRule>
  </conditionalFormatting>
  <conditionalFormatting sqref="AC11:AC26">
    <cfRule type="containsText" dxfId="56" priority="56" operator="containsText" text="1">
      <formula>NOT(ISERROR(SEARCH("1",AC11)))</formula>
    </cfRule>
  </conditionalFormatting>
  <conditionalFormatting sqref="AC2:AC10">
    <cfRule type="containsText" dxfId="55" priority="60" operator="containsText" text="1">
      <formula>NOT(ISERROR(SEARCH("1",AC2)))</formula>
    </cfRule>
  </conditionalFormatting>
  <conditionalFormatting sqref="AC11:AC26">
    <cfRule type="containsText" dxfId="54" priority="55" operator="containsText" text="1">
      <formula>NOT(ISERROR(SEARCH("1",AC11)))</formula>
    </cfRule>
  </conditionalFormatting>
  <conditionalFormatting sqref="AC11:AC26">
    <cfRule type="containsText" dxfId="53" priority="54" operator="containsText" text="1">
      <formula>NOT(ISERROR(SEARCH("1",AC11)))</formula>
    </cfRule>
  </conditionalFormatting>
  <conditionalFormatting sqref="AA2:AC26">
    <cfRule type="containsText" dxfId="52" priority="53" operator="containsText" text="1">
      <formula>NOT(ISERROR(SEARCH("1",AA2)))</formula>
    </cfRule>
  </conditionalFormatting>
  <conditionalFormatting sqref="AA11:AA26">
    <cfRule type="containsText" dxfId="51" priority="50" operator="containsText" text="1">
      <formula>NOT(ISERROR(SEARCH("1",AA11)))</formula>
    </cfRule>
  </conditionalFormatting>
  <conditionalFormatting sqref="AB2:AB10">
    <cfRule type="containsText" dxfId="50" priority="48" operator="containsText" text="1">
      <formula>NOT(ISERROR(SEARCH("1",AB2)))</formula>
    </cfRule>
  </conditionalFormatting>
  <conditionalFormatting sqref="AA11:AA26">
    <cfRule type="containsText" dxfId="49" priority="49" operator="containsText" text="1">
      <formula>NOT(ISERROR(SEARCH("1",AA11)))</formula>
    </cfRule>
  </conditionalFormatting>
  <conditionalFormatting sqref="AB4:AB10">
    <cfRule type="containsText" dxfId="48" priority="47" operator="containsText" text="1">
      <formula>NOT(ISERROR(SEARCH("1",AB4)))</formula>
    </cfRule>
  </conditionalFormatting>
  <conditionalFormatting sqref="AB11:AB26">
    <cfRule type="containsText" dxfId="47" priority="46" operator="containsText" text="1">
      <formula>NOT(ISERROR(SEARCH("1",AB11)))</formula>
    </cfRule>
  </conditionalFormatting>
  <conditionalFormatting sqref="AB11:AB26">
    <cfRule type="containsText" dxfId="46" priority="45" operator="containsText" text="1">
      <formula>NOT(ISERROR(SEARCH("1",AB11)))</formula>
    </cfRule>
  </conditionalFormatting>
  <conditionalFormatting sqref="AA4:AA10">
    <cfRule type="containsText" dxfId="45" priority="43" operator="containsText" text="1">
      <formula>NOT(ISERROR(SEARCH("1",AA4)))</formula>
    </cfRule>
  </conditionalFormatting>
  <conditionalFormatting sqref="AA11:AA26">
    <cfRule type="containsText" dxfId="44" priority="42" operator="containsText" text="1">
      <formula>NOT(ISERROR(SEARCH("1",AA11)))</formula>
    </cfRule>
  </conditionalFormatting>
  <conditionalFormatting sqref="AA2:AA10">
    <cfRule type="containsText" dxfId="43" priority="52" operator="containsText" text="1">
      <formula>NOT(ISERROR(SEARCH("1",AA2)))</formula>
    </cfRule>
  </conditionalFormatting>
  <conditionalFormatting sqref="AA11:AA26">
    <cfRule type="containsText" dxfId="42" priority="41" operator="containsText" text="1">
      <formula>NOT(ISERROR(SEARCH("1",AA11)))</formula>
    </cfRule>
  </conditionalFormatting>
  <conditionalFormatting sqref="AA4:AA10">
    <cfRule type="containsText" dxfId="41" priority="51" operator="containsText" text="1">
      <formula>NOT(ISERROR(SEARCH("1",AA4)))</formula>
    </cfRule>
  </conditionalFormatting>
  <conditionalFormatting sqref="AB11:AB26">
    <cfRule type="containsText" dxfId="40" priority="38" operator="containsText" text="1">
      <formula>NOT(ISERROR(SEARCH("1",AB11)))</formula>
    </cfRule>
  </conditionalFormatting>
  <conditionalFormatting sqref="AB11:AB26">
    <cfRule type="containsText" dxfId="39" priority="37" operator="containsText" text="1">
      <formula>NOT(ISERROR(SEARCH("1",AB11)))</formula>
    </cfRule>
  </conditionalFormatting>
  <conditionalFormatting sqref="AC11:AC26">
    <cfRule type="containsText" dxfId="38" priority="34" operator="containsText" text="1">
      <formula>NOT(ISERROR(SEARCH("1",AC11)))</formula>
    </cfRule>
  </conditionalFormatting>
  <conditionalFormatting sqref="AC2:AC10">
    <cfRule type="containsText" dxfId="37" priority="36" operator="containsText" text="1">
      <formula>NOT(ISERROR(SEARCH("1",AC2)))</formula>
    </cfRule>
  </conditionalFormatting>
  <conditionalFormatting sqref="AC4:AC10">
    <cfRule type="containsText" dxfId="36" priority="35" operator="containsText" text="1">
      <formula>NOT(ISERROR(SEARCH("1",AC4)))</formula>
    </cfRule>
  </conditionalFormatting>
  <conditionalFormatting sqref="AC11:AC26">
    <cfRule type="containsText" dxfId="35" priority="33" operator="containsText" text="1">
      <formula>NOT(ISERROR(SEARCH("1",AC11)))</formula>
    </cfRule>
  </conditionalFormatting>
  <conditionalFormatting sqref="AA2:AA10">
    <cfRule type="containsText" dxfId="34" priority="44" operator="containsText" text="1">
      <formula>NOT(ISERROR(SEARCH("1",AA2)))</formula>
    </cfRule>
  </conditionalFormatting>
  <conditionalFormatting sqref="AB4:AB10">
    <cfRule type="containsText" dxfId="33" priority="39" operator="containsText" text="1">
      <formula>NOT(ISERROR(SEARCH("1",AB4)))</formula>
    </cfRule>
  </conditionalFormatting>
  <conditionalFormatting sqref="AB2:AB10">
    <cfRule type="containsText" dxfId="32" priority="40" operator="containsText" text="1">
      <formula>NOT(ISERROR(SEARCH("1",AB2)))</formula>
    </cfRule>
  </conditionalFormatting>
  <conditionalFormatting sqref="C2:C14 T2:X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Y2:Z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X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Y15:Z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Z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I2:Z19 C2:F19 E1:Z1" xr:uid="{00000000-0002-0000-0200-000001000000}"/>
    <dataValidation allowBlank="1" showInputMessage="1" showErrorMessage="1" promptTitle="微指令" prompt="根据前述字段自动生成   微操作控制信号 + 判断字段 + 下址字段" sqref="AH1:AH1048576" xr:uid="{00000000-0002-0000-0200-000002000000}"/>
    <dataValidation allowBlank="1" showInputMessage="1" showErrorMessage="1" promptTitle="微指令十六进制编码" prompt="将这部分数据直接复制粘贴到控存中即可" sqref="AI1" xr:uid="{00000000-0002-0000-0200-000003000000}"/>
    <dataValidation allowBlank="1" showInputMessage="1" showErrorMessage="1" promptTitle="P字段" prompt="用于进行微指令地址分支，在本实验中只有译码阶段需要进行微指令地址分支" sqref="AC27:AC1048576 AC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AA1:AB1 AA2:AC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AB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D1:AG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