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  <sheet name="data_dump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<sst xmlns="http://schemas.openxmlformats.org/spreadsheetml/2006/main" count="25" uniqueCount="21">
  <si>
    <t xml:space="preserve">Event Name</t>
  </si>
  <si>
    <t xml:space="preserve">Date</t>
  </si>
  <si>
    <t xml:space="preserve">Confirmed</t>
  </si>
  <si>
    <t xml:space="preserve">Scheduled</t>
  </si>
  <si>
    <t xml:space="preserve">Percent Confirmed</t>
  </si>
  <si>
    <t xml:space="preserve">event_name</t>
  </si>
  <si>
    <t xml:space="preserve">event_date</t>
  </si>
  <si>
    <t xml:space="preserve">scheduled</t>
  </si>
  <si>
    <t xml:space="preserve">confirmed</t>
  </si>
  <si>
    <t xml:space="preserve">BusTour_Detroit_Rally_1105</t>
  </si>
  <si>
    <t xml:space="preserve">2022-11-05</t>
  </si>
  <si>
    <t xml:space="preserve">BusTour_GrandRapids_canvass_1105</t>
  </si>
  <si>
    <t xml:space="preserve">BusTour_GR_Rally_1106</t>
  </si>
  <si>
    <t xml:space="preserve">2022-11-06</t>
  </si>
  <si>
    <t xml:space="preserve">BusTour_Pontiac_GOTVevent_1106</t>
  </si>
  <si>
    <t xml:space="preserve">BusTour_MSU_rally_1107</t>
  </si>
  <si>
    <t xml:space="preserve">2022-11-07</t>
  </si>
  <si>
    <t xml:space="preserve">BusTour_Saginaw_canvass_1107</t>
  </si>
  <si>
    <t xml:space="preserve">BusTour_lansing_canvass_1108</t>
  </si>
  <si>
    <t xml:space="preserve">2022-11-08</t>
  </si>
  <si>
    <t xml:space="preserve">BusTour_Livernois_canvass_1108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</si>
</sst>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Poppins"/>
      <family val="0"/>
      <charset val="1"/>
    </font>
    <font>
      <b val="true"/>
      <sz val="11"/>
      <color rgb="FFFFFFFF"/>
      <name val="Poppins"/>
      <family val="0"/>
      <charset val="1"/>
    </font>
    <font>
      <sz val="11"/>
      <color rgb="FF00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FFFFFF"/>
      </patternFill>
    </fill>
    <fill>
      <patternFill patternType="solid">
        <fgColor rgb="FF004586"/>
        <bgColor rgb="FF333399"/>
      </patternFill>
    </fill>
    <fill>
      <patternFill patternType="solid">
        <fgColor rgb="FFFF0000"/>
        <bgColor rgb="FF993300"/>
      </patternFill>
    </fill>
    <fill>
      <patternFill patternType="solid">
        <fgColor rgb="FF000000"/>
        <bgColor rgb="FF003300"/>
      </patternFill>
    </fill>
    <fill>
      <patternFill patternType="solid">
        <fgColor rgb="FF93C47D"/>
        <bgColor rgb="FF969696"/>
      </patternFill>
    </fill>
    <fill>
      <patternFill patternType="solid">
        <fgColor rgb="FF66666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104760</xdr:colOff>
      <xdr:row>4</xdr:row>
      <xdr:rowOff>85680</xdr:rowOff>
    </xdr:from>
    <xdr:to>
      <xdr:col>4</xdr:col>
      <xdr:colOff>63720</xdr:colOff>
      <xdr:row>12</xdr:row>
      <xdr:rowOff>47160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1886400" y="885600"/>
          <a:ext cx="2190240" cy="156168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_1" displayName="Table_1" ref="E15:I39" headerRowCount="1" totalsRowCount="0" totalsRowShown="0">
  <tableColumns count="5">
    <tableColumn id="1" name="Event Name"/>
    <tableColumn id="2" name="Date"/>
    <tableColumn id="3" name="Confirmed"/>
    <tableColumn id="4" name="Scheduled"/>
    <tableColumn id="5" name="Percent Confirme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0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O41" activeCellId="0" sqref="O41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19"/>
    <col collapsed="false" customWidth="true" hidden="false" outlineLevel="0" max="5" min="5" style="0" width="42.51"/>
    <col collapsed="false" customWidth="true" hidden="false" outlineLevel="0" max="6" min="6" style="0" width="26.63"/>
    <col collapsed="false" customWidth="true" hidden="false" outlineLevel="0" max="9" min="9" style="0" width="22.01"/>
    <col collapsed="false" customWidth="true" hidden="false" outlineLevel="0" max="11" min="11" style="0" width="23.62"/>
  </cols>
  <sheetData>
    <row r="1" customFormat="false" ht="15.75" hidden="false" customHeight="false" outlineLevel="0" collapsed="false">
      <c r="A1" s="1"/>
      <c r="B1" s="1"/>
      <c r="C1" s="1"/>
      <c r="D1" s="1"/>
      <c r="E1" s="2"/>
      <c r="F1" s="2"/>
      <c r="G1" s="2"/>
      <c r="H1" s="2"/>
      <c r="I1" s="2"/>
      <c r="J1" s="1"/>
      <c r="K1" s="1"/>
      <c r="L1" s="1"/>
      <c r="M1" s="1"/>
    </row>
    <row r="2" customFormat="false" ht="15.75" hidden="false" customHeight="false" outlineLevel="0" collapsed="false">
      <c r="A2" s="1"/>
      <c r="B2" s="1"/>
      <c r="C2" s="1"/>
      <c r="D2" s="1"/>
      <c r="E2" s="2"/>
      <c r="F2" s="2"/>
      <c r="G2" s="2"/>
      <c r="H2" s="2"/>
      <c r="I2" s="2"/>
      <c r="J2" s="1"/>
      <c r="K2" s="1"/>
      <c r="L2" s="1"/>
      <c r="M2" s="1"/>
    </row>
    <row r="3" customFormat="false" ht="15.75" hidden="false" customHeight="false" outlineLevel="0" collapsed="false">
      <c r="A3" s="1"/>
      <c r="B3" s="1"/>
      <c r="C3" s="1"/>
      <c r="D3" s="1"/>
      <c r="E3" s="2"/>
      <c r="F3" s="2"/>
      <c r="G3" s="2"/>
      <c r="H3" s="2"/>
      <c r="I3" s="2"/>
      <c r="J3" s="1"/>
      <c r="K3" s="1"/>
      <c r="L3" s="1"/>
      <c r="M3" s="1"/>
    </row>
    <row r="4" customFormat="false" ht="15.75" hidden="false" customHeight="false" outlineLevel="0" collapsed="false">
      <c r="A4" s="1"/>
      <c r="B4" s="1"/>
      <c r="C4" s="3"/>
      <c r="D4" s="3"/>
      <c r="E4" s="4"/>
      <c r="F4" s="4"/>
      <c r="G4" s="4"/>
      <c r="H4" s="4"/>
      <c r="I4" s="4"/>
      <c r="J4" s="3"/>
      <c r="K4" s="3"/>
      <c r="L4" s="3"/>
      <c r="M4" s="1"/>
    </row>
    <row r="5" customFormat="false" ht="15.75" hidden="false" customHeight="false" outlineLevel="0" collapsed="false">
      <c r="A5" s="1"/>
      <c r="B5" s="1"/>
      <c r="C5" s="5"/>
      <c r="D5" s="5"/>
      <c r="E5" s="4"/>
      <c r="F5" s="6"/>
      <c r="G5" s="4"/>
      <c r="H5" s="4"/>
      <c r="I5" s="6"/>
      <c r="J5" s="3"/>
      <c r="K5" s="5"/>
      <c r="L5" s="3"/>
      <c r="M5" s="1"/>
    </row>
    <row r="6" customFormat="false" ht="15.75" hidden="false" customHeight="false" outlineLevel="0" collapsed="false">
      <c r="A6" s="1"/>
      <c r="B6" s="1"/>
      <c r="C6" s="5"/>
      <c r="D6" s="5"/>
      <c r="E6" s="4"/>
      <c r="F6" s="6"/>
      <c r="G6" s="4"/>
      <c r="H6" s="4"/>
      <c r="I6" s="6"/>
      <c r="J6" s="3"/>
      <c r="K6" s="5"/>
      <c r="L6" s="3"/>
      <c r="M6" s="1"/>
    </row>
    <row r="7" customFormat="false" ht="15.75" hidden="false" customHeight="false" outlineLevel="0" collapsed="false">
      <c r="A7" s="1"/>
      <c r="B7" s="1"/>
      <c r="C7" s="5"/>
      <c r="D7" s="5"/>
      <c r="E7" s="4"/>
      <c r="F7" s="6"/>
      <c r="G7" s="4"/>
      <c r="H7" s="4"/>
      <c r="I7" s="6"/>
      <c r="J7" s="3"/>
      <c r="K7" s="5"/>
      <c r="L7" s="3"/>
      <c r="M7" s="1"/>
    </row>
    <row r="8" customFormat="false" ht="15.75" hidden="false" customHeight="false" outlineLevel="0" collapsed="false">
      <c r="A8" s="1"/>
      <c r="B8" s="1"/>
      <c r="C8" s="5"/>
      <c r="D8" s="5"/>
      <c r="E8" s="4"/>
      <c r="F8" s="6"/>
      <c r="G8" s="4"/>
      <c r="H8" s="4"/>
      <c r="I8" s="6"/>
      <c r="J8" s="3"/>
      <c r="K8" s="5"/>
      <c r="L8" s="3"/>
      <c r="M8" s="1"/>
    </row>
    <row r="9" customFormat="false" ht="15.75" hidden="false" customHeight="false" outlineLevel="0" collapsed="false">
      <c r="A9" s="1"/>
      <c r="B9" s="1"/>
      <c r="C9" s="5"/>
      <c r="D9" s="5"/>
      <c r="E9" s="4"/>
      <c r="F9" s="6"/>
      <c r="G9" s="4"/>
      <c r="H9" s="4"/>
      <c r="I9" s="6"/>
      <c r="J9" s="3"/>
      <c r="K9" s="5"/>
      <c r="L9" s="3"/>
      <c r="M9" s="1"/>
    </row>
    <row r="10" customFormat="false" ht="15.75" hidden="false" customHeight="false" outlineLevel="0" collapsed="false">
      <c r="A10" s="1"/>
      <c r="B10" s="1"/>
      <c r="C10" s="5"/>
      <c r="D10" s="5"/>
      <c r="E10" s="4"/>
      <c r="F10" s="6"/>
      <c r="G10" s="4"/>
      <c r="H10" s="4"/>
      <c r="I10" s="6"/>
      <c r="J10" s="3"/>
      <c r="K10" s="5"/>
      <c r="L10" s="3"/>
      <c r="M10" s="1"/>
    </row>
    <row r="11" customFormat="false" ht="15.75" hidden="false" customHeight="false" outlineLevel="0" collapsed="false">
      <c r="A11" s="1"/>
      <c r="B11" s="1"/>
      <c r="C11" s="5"/>
      <c r="D11" s="5"/>
      <c r="E11" s="4"/>
      <c r="F11" s="6"/>
      <c r="G11" s="4"/>
      <c r="H11" s="4"/>
      <c r="I11" s="6"/>
      <c r="J11" s="3"/>
      <c r="K11" s="5"/>
      <c r="L11" s="3"/>
      <c r="M11" s="1"/>
    </row>
    <row r="12" customFormat="false" ht="15.75" hidden="false" customHeight="false" outlineLevel="0" collapsed="false">
      <c r="A12" s="1"/>
      <c r="B12" s="1"/>
      <c r="C12" s="5"/>
      <c r="D12" s="5"/>
      <c r="E12" s="4"/>
      <c r="F12" s="6"/>
      <c r="G12" s="4"/>
      <c r="H12" s="4"/>
      <c r="I12" s="6"/>
      <c r="J12" s="3"/>
      <c r="K12" s="5"/>
      <c r="L12" s="3"/>
      <c r="M12" s="1"/>
    </row>
    <row r="13" customFormat="false" ht="15.75" hidden="false" customHeight="false" outlineLevel="0" collapsed="false">
      <c r="A13" s="1"/>
      <c r="B13" s="3"/>
      <c r="C13" s="5"/>
      <c r="D13" s="5"/>
      <c r="E13" s="4"/>
      <c r="F13" s="6"/>
      <c r="G13" s="4"/>
      <c r="H13" s="4"/>
      <c r="I13" s="6"/>
      <c r="J13" s="3"/>
      <c r="K13" s="5"/>
      <c r="L13" s="3"/>
      <c r="M13" s="1"/>
    </row>
    <row r="14" customFormat="false" ht="15.75" hidden="false" customHeight="false" outlineLevel="0" collapsed="false">
      <c r="A14" s="1"/>
      <c r="B14" s="3"/>
      <c r="C14" s="3"/>
      <c r="D14" s="3"/>
      <c r="E14" s="4"/>
      <c r="F14" s="4"/>
      <c r="G14" s="4"/>
      <c r="H14" s="4"/>
      <c r="I14" s="4"/>
      <c r="J14" s="3"/>
      <c r="K14" s="3"/>
      <c r="L14" s="3"/>
      <c r="M14" s="1"/>
    </row>
    <row r="15" customFormat="false" ht="15.75" hidden="false" customHeight="false" outlineLevel="0" collapsed="false">
      <c r="A15" s="1"/>
      <c r="B15" s="3"/>
      <c r="C15" s="3"/>
      <c r="D15" s="3"/>
      <c r="E15" s="7" t="s">
        <v>0</v>
      </c>
      <c r="F15" s="8" t="s">
        <v>1</v>
      </c>
      <c r="G15" s="8" t="s">
        <v>2</v>
      </c>
      <c r="H15" s="8" t="s">
        <v>3</v>
      </c>
      <c r="I15" s="9" t="s">
        <v>4</v>
      </c>
      <c r="J15" s="3"/>
      <c r="K15" s="3"/>
      <c r="L15" s="3"/>
      <c r="M15" s="1"/>
    </row>
    <row r="16" customFormat="false" ht="15.75" hidden="false" customHeight="false" outlineLevel="0" collapsed="false">
      <c r="A16" s="1"/>
      <c r="B16" s="3"/>
      <c r="C16" s="10"/>
      <c r="D16" s="3"/>
      <c r="E16" s="11" t="str">
        <f aca="false">IFERROR(__xludf.dummyfunction("UNIQUE(data_dump!A2:A50)"),"BusTour_Detroit_Rally_1105")</f>
        <v>BusTour_Detroit_Rally_1105</v>
      </c>
      <c r="F16" s="12" t="str">
        <f aca="false">IFERROR(VLOOKUP($E16,data_dump!$A$1:$C50,2,FALSE()),)</f>
        <v>2022-11-05</v>
      </c>
      <c r="G16" s="12" t="n">
        <f aca="false">IFERROR(VLOOKUP($E16,data_dump!$A$1:$D50,4,FALSE()),)</f>
        <v>11</v>
      </c>
      <c r="H16" s="12" t="n">
        <f aca="false">IFERROR(VLOOKUP($E16,data_dump!$A$1:$C50,3,FALSE()),)</f>
        <v>1084</v>
      </c>
      <c r="I16" s="13" t="n">
        <f aca="false">IFERROR(G16/H16,)</f>
        <v>0.0101476014760148</v>
      </c>
      <c r="J16" s="3"/>
      <c r="K16" s="3"/>
      <c r="L16" s="3"/>
      <c r="M16" s="1"/>
    </row>
    <row r="17" customFormat="false" ht="15.75" hidden="false" customHeight="false" outlineLevel="0" collapsed="false">
      <c r="A17" s="1"/>
      <c r="B17" s="3"/>
      <c r="C17" s="10"/>
      <c r="D17" s="3"/>
      <c r="E17" s="11" t="str">
        <f aca="false">IFERROR(__xludf.dummyfunction("""COMPUTED_VALUE"""),"BusTour_GrandRapids_canvass_1105")</f>
        <v>BusTour_GrandRapids_canvass_1105</v>
      </c>
      <c r="F17" s="12" t="str">
        <f aca="false">IFERROR(VLOOKUP($E17,data_dump!$A$1:$C50,2,FALSE()),)</f>
        <v>2022-11-05</v>
      </c>
      <c r="G17" s="12" t="n">
        <f aca="false">IFERROR(VLOOKUP($E17,data_dump!$A$1:$D50,4,FALSE()),)</f>
        <v>0</v>
      </c>
      <c r="H17" s="12" t="n">
        <f aca="false">IFERROR(VLOOKUP($E17,data_dump!$A$1:$C50,3,FALSE()),)</f>
        <v>0</v>
      </c>
      <c r="I17" s="13" t="n">
        <f aca="false">IFERROR(G17/H17,)</f>
        <v>0</v>
      </c>
      <c r="J17" s="3"/>
      <c r="K17" s="3"/>
      <c r="L17" s="3"/>
      <c r="M17" s="1"/>
    </row>
    <row r="18" customFormat="false" ht="15.75" hidden="false" customHeight="false" outlineLevel="0" collapsed="false">
      <c r="A18" s="1"/>
      <c r="B18" s="3"/>
      <c r="C18" s="10"/>
      <c r="D18" s="3"/>
      <c r="E18" s="11" t="str">
        <f aca="false">IFERROR(__xludf.dummyfunction("""COMPUTED_VALUE"""),"BusTour_GR_Rally_1106")</f>
        <v>BusTour_GR_Rally_1106</v>
      </c>
      <c r="F18" s="12" t="str">
        <f aca="false">IFERROR(VLOOKUP($E18,data_dump!$A$1:$C50,2,FALSE()),)</f>
        <v>2022-11-06</v>
      </c>
      <c r="G18" s="12" t="n">
        <f aca="false">IFERROR(VLOOKUP($E18,data_dump!$A$1:$D50,4,FALSE()),)</f>
        <v>1</v>
      </c>
      <c r="H18" s="12" t="n">
        <f aca="false">IFERROR(VLOOKUP($E18,data_dump!$A$1:$C50,3,FALSE()),)</f>
        <v>455</v>
      </c>
      <c r="I18" s="13" t="n">
        <f aca="false">IFERROR(G18/H18,)</f>
        <v>0.0021978021978022</v>
      </c>
      <c r="J18" s="3"/>
      <c r="K18" s="3"/>
      <c r="L18" s="3"/>
      <c r="M18" s="1"/>
    </row>
    <row r="19" customFormat="false" ht="15.75" hidden="false" customHeight="false" outlineLevel="0" collapsed="false">
      <c r="A19" s="1"/>
      <c r="B19" s="3"/>
      <c r="C19" s="10"/>
      <c r="D19" s="3"/>
      <c r="E19" s="11" t="str">
        <f aca="false">IFERROR(__xludf.dummyfunction("""COMPUTED_VALUE"""),"BusTour_Pontiac_GOTVevent_1106")</f>
        <v>BusTour_Pontiac_GOTVevent_1106</v>
      </c>
      <c r="F19" s="12" t="str">
        <f aca="false">IFERROR(VLOOKUP($E19,data_dump!$A$1:$C50,2,FALSE()),)</f>
        <v>2022-11-06</v>
      </c>
      <c r="G19" s="12" t="n">
        <f aca="false">IFERROR(VLOOKUP($E19,data_dump!$A$1:$D50,4,FALSE()),)</f>
        <v>2</v>
      </c>
      <c r="H19" s="12" t="n">
        <f aca="false">IFERROR(VLOOKUP($E19,data_dump!$A$1:$C50,3,FALSE()),)</f>
        <v>106</v>
      </c>
      <c r="I19" s="13" t="n">
        <f aca="false">IFERROR(G19/H19,)</f>
        <v>0.0188679245283019</v>
      </c>
      <c r="J19" s="3"/>
      <c r="K19" s="3"/>
      <c r="L19" s="3"/>
      <c r="M19" s="1"/>
    </row>
    <row r="20" customFormat="false" ht="15.75" hidden="false" customHeight="false" outlineLevel="0" collapsed="false">
      <c r="A20" s="1"/>
      <c r="B20" s="3"/>
      <c r="C20" s="10"/>
      <c r="D20" s="3"/>
      <c r="E20" s="11" t="str">
        <f aca="false">IFERROR(__xludf.dummyfunction("""COMPUTED_VALUE"""),"BusTour_MSU_rally_1107")</f>
        <v>BusTour_MSU_rally_1107</v>
      </c>
      <c r="F20" s="12" t="str">
        <f aca="false">IFERROR(VLOOKUP($E20,data_dump!$A$1:$C50,2,FALSE()),)</f>
        <v>2022-11-07</v>
      </c>
      <c r="G20" s="12" t="n">
        <f aca="false">IFERROR(VLOOKUP($E20,data_dump!$A$1:$D50,4,FALSE()),)</f>
        <v>2</v>
      </c>
      <c r="H20" s="12" t="n">
        <f aca="false">IFERROR(VLOOKUP($E20,data_dump!$A$1:$C50,3,FALSE()),)</f>
        <v>705</v>
      </c>
      <c r="I20" s="13" t="n">
        <f aca="false">IFERROR(G20/H20,)</f>
        <v>0.00283687943262411</v>
      </c>
      <c r="J20" s="3"/>
      <c r="K20" s="3"/>
      <c r="L20" s="3"/>
      <c r="M20" s="1"/>
    </row>
    <row r="21" customFormat="false" ht="15.75" hidden="false" customHeight="false" outlineLevel="0" collapsed="false">
      <c r="A21" s="1"/>
      <c r="B21" s="3"/>
      <c r="C21" s="10"/>
      <c r="D21" s="3"/>
      <c r="E21" s="11" t="str">
        <f aca="false">IFERROR(__xludf.dummyfunction("""COMPUTED_VALUE"""),"BusTour_Saginaw_canvass_1107")</f>
        <v>BusTour_Saginaw_canvass_1107</v>
      </c>
      <c r="F21" s="12" t="str">
        <f aca="false">IFERROR(VLOOKUP($E21,data_dump!$A$1:$C50,2,FALSE()),)</f>
        <v>2022-11-07</v>
      </c>
      <c r="G21" s="12" t="n">
        <f aca="false">IFERROR(VLOOKUP($E21,data_dump!$A$1:$D50,4,FALSE()),)</f>
        <v>0</v>
      </c>
      <c r="H21" s="12" t="n">
        <f aca="false">IFERROR(VLOOKUP($E21,data_dump!$A$1:$C50,3,FALSE()),)</f>
        <v>9</v>
      </c>
      <c r="I21" s="13" t="n">
        <f aca="false">IFERROR(G21/H21,)</f>
        <v>0</v>
      </c>
      <c r="J21" s="3"/>
      <c r="K21" s="3"/>
      <c r="L21" s="3"/>
      <c r="M21" s="1"/>
    </row>
    <row r="22" customFormat="false" ht="15.75" hidden="false" customHeight="false" outlineLevel="0" collapsed="false">
      <c r="A22" s="1"/>
      <c r="B22" s="3"/>
      <c r="C22" s="3"/>
      <c r="D22" s="3"/>
      <c r="E22" s="11" t="str">
        <f aca="false">IFERROR(__xludf.dummyfunction("""COMPUTED_VALUE"""),"BusTour_lansing_canvass_1108")</f>
        <v>BusTour_lansing_canvass_1108</v>
      </c>
      <c r="F22" s="12" t="str">
        <f aca="false">IFERROR(VLOOKUP($E22,data_dump!$A$1:$C50,2,FALSE()),)</f>
        <v>2022-11-08</v>
      </c>
      <c r="G22" s="12" t="n">
        <f aca="false">IFERROR(VLOOKUP($E22,data_dump!$A$1:$D50,4,FALSE()),)</f>
        <v>0</v>
      </c>
      <c r="H22" s="12" t="n">
        <f aca="false">IFERROR(VLOOKUP($E22,data_dump!$A$1:$C50,3,FALSE()),)</f>
        <v>0</v>
      </c>
      <c r="I22" s="13" t="n">
        <f aca="false">IFERROR(G22/H22,)</f>
        <v>0</v>
      </c>
      <c r="J22" s="3"/>
      <c r="K22" s="3"/>
      <c r="L22" s="3"/>
      <c r="M22" s="1"/>
    </row>
    <row r="23" customFormat="false" ht="15.75" hidden="false" customHeight="false" outlineLevel="0" collapsed="false">
      <c r="A23" s="1"/>
      <c r="B23" s="3"/>
      <c r="C23" s="3"/>
      <c r="D23" s="3"/>
      <c r="E23" s="11" t="str">
        <f aca="false">IFERROR(__xludf.dummyfunction("""COMPUTED_VALUE"""),"BusTour_Livernois_canvass_1108")</f>
        <v>BusTour_Livernois_canvass_1108</v>
      </c>
      <c r="F23" s="12" t="str">
        <f aca="false">IFERROR(VLOOKUP($E23,data_dump!$A$1:$C50,2,FALSE()),)</f>
        <v>2022-11-08</v>
      </c>
      <c r="G23" s="12" t="n">
        <f aca="false">IFERROR(VLOOKUP($E23,data_dump!$A$1:$D50,4,FALSE()),)</f>
        <v>0</v>
      </c>
      <c r="H23" s="12" t="n">
        <f aca="false">IFERROR(VLOOKUP($E23,data_dump!$A$1:$C50,3,FALSE()),)</f>
        <v>0</v>
      </c>
      <c r="I23" s="13" t="n">
        <f aca="false">IFERROR(G23/H23,)</f>
        <v>0</v>
      </c>
      <c r="J23" s="3"/>
      <c r="K23" s="3"/>
      <c r="L23" s="3"/>
      <c r="M23" s="1"/>
    </row>
    <row r="24" customFormat="false" ht="15.75" hidden="false" customHeight="false" outlineLevel="0" collapsed="false">
      <c r="A24" s="1"/>
      <c r="B24" s="3"/>
      <c r="C24" s="3"/>
      <c r="D24" s="3"/>
      <c r="E24" s="11"/>
      <c r="F24" s="12" t="n">
        <f aca="false">IFERROR(VLOOKUP($E24,data_dump!$A$1:$C50,2,FALSE()),)</f>
        <v>0</v>
      </c>
      <c r="G24" s="12" t="n">
        <f aca="false">IFERROR(VLOOKUP($E24,data_dump!$A$1:$D50,4,FALSE()),)</f>
        <v>0</v>
      </c>
      <c r="H24" s="12" t="n">
        <f aca="false">IFERROR(VLOOKUP($E24,data_dump!$A$1:$C50,3,FALSE()),)</f>
        <v>0</v>
      </c>
      <c r="I24" s="13" t="n">
        <f aca="false">IFERROR(G24/H24,)</f>
        <v>0</v>
      </c>
      <c r="J24" s="3"/>
      <c r="K24" s="3"/>
      <c r="L24" s="3"/>
      <c r="M24" s="1"/>
    </row>
    <row r="25" customFormat="false" ht="15.75" hidden="false" customHeight="false" outlineLevel="0" collapsed="false">
      <c r="A25" s="1"/>
      <c r="B25" s="3"/>
      <c r="C25" s="3"/>
      <c r="D25" s="3"/>
      <c r="E25" s="11"/>
      <c r="F25" s="12" t="n">
        <f aca="false">IFERROR(VLOOKUP($E25,data_dump!$A$1:$C50,2,FALSE()),)</f>
        <v>0</v>
      </c>
      <c r="G25" s="12" t="n">
        <f aca="false">IFERROR(VLOOKUP($E25,data_dump!$A$1:$D50,4,FALSE()),)</f>
        <v>0</v>
      </c>
      <c r="H25" s="12" t="n">
        <f aca="false">IFERROR(VLOOKUP($E25,data_dump!$A$1:$C50,3,FALSE()),)</f>
        <v>0</v>
      </c>
      <c r="I25" s="13" t="n">
        <f aca="false">IFERROR(G25/H25,)</f>
        <v>0</v>
      </c>
      <c r="J25" s="3"/>
      <c r="K25" s="3"/>
      <c r="L25" s="3"/>
      <c r="M25" s="1"/>
    </row>
    <row r="26" customFormat="false" ht="15.75" hidden="false" customHeight="false" outlineLevel="0" collapsed="false">
      <c r="A26" s="1"/>
      <c r="B26" s="3"/>
      <c r="C26" s="3"/>
      <c r="D26" s="14"/>
      <c r="E26" s="11"/>
      <c r="F26" s="12" t="n">
        <f aca="false">IFERROR(VLOOKUP($E26,data_dump!$A$1:$C50,2,FALSE()),)</f>
        <v>0</v>
      </c>
      <c r="G26" s="12" t="n">
        <f aca="false">IFERROR(VLOOKUP($E26,data_dump!$A$1:$D50,4,FALSE()),)</f>
        <v>0</v>
      </c>
      <c r="H26" s="12" t="n">
        <f aca="false">IFERROR(VLOOKUP($E26,data_dump!$A$1:$C50,3,FALSE()),)</f>
        <v>0</v>
      </c>
      <c r="I26" s="13" t="n">
        <f aca="false">IFERROR(G26/H26,)</f>
        <v>0</v>
      </c>
      <c r="J26" s="14"/>
      <c r="K26" s="14"/>
      <c r="L26" s="3"/>
      <c r="M26" s="1"/>
    </row>
    <row r="27" customFormat="false" ht="15.75" hidden="false" customHeight="false" outlineLevel="0" collapsed="false">
      <c r="A27" s="1"/>
      <c r="B27" s="3"/>
      <c r="C27" s="3"/>
      <c r="D27" s="3"/>
      <c r="E27" s="11"/>
      <c r="F27" s="12" t="n">
        <f aca="false">IFERROR(VLOOKUP($E27,data_dump!$A$1:$C50,2,FALSE()),)</f>
        <v>0</v>
      </c>
      <c r="G27" s="12" t="n">
        <f aca="false">IFERROR(VLOOKUP($E27,data_dump!$A$1:$D50,4,FALSE()),)</f>
        <v>0</v>
      </c>
      <c r="H27" s="12" t="n">
        <f aca="false">IFERROR(VLOOKUP($E27,data_dump!$A$1:$C50,3,FALSE()),)</f>
        <v>0</v>
      </c>
      <c r="I27" s="13" t="n">
        <f aca="false">IFERROR(G27/H27,)</f>
        <v>0</v>
      </c>
      <c r="J27" s="3"/>
      <c r="K27" s="3"/>
      <c r="L27" s="3"/>
      <c r="M27" s="1"/>
    </row>
    <row r="28" customFormat="false" ht="15.75" hidden="false" customHeight="false" outlineLevel="0" collapsed="false">
      <c r="A28" s="15"/>
      <c r="B28" s="3"/>
      <c r="C28" s="3"/>
      <c r="D28" s="3"/>
      <c r="E28" s="11"/>
      <c r="F28" s="12" t="n">
        <f aca="false">IFERROR(VLOOKUP($E28,data_dump!$A$1:$C50,2,FALSE()),)</f>
        <v>0</v>
      </c>
      <c r="G28" s="12" t="n">
        <f aca="false">IFERROR(VLOOKUP($E28,data_dump!$A$1:$D50,4,FALSE()),)</f>
        <v>0</v>
      </c>
      <c r="H28" s="12" t="n">
        <f aca="false">IFERROR(VLOOKUP($E28,data_dump!$A$1:$C50,3,FALSE()),)</f>
        <v>0</v>
      </c>
      <c r="I28" s="13" t="n">
        <f aca="false">IFERROR(G28/H28,)</f>
        <v>0</v>
      </c>
      <c r="J28" s="3"/>
      <c r="K28" s="3"/>
      <c r="L28" s="3"/>
      <c r="M28" s="15"/>
    </row>
    <row r="29" customFormat="false" ht="15.75" hidden="true" customHeight="false" outlineLevel="0" collapsed="false">
      <c r="A29" s="15"/>
      <c r="B29" s="3"/>
      <c r="C29" s="3"/>
      <c r="D29" s="3"/>
      <c r="E29" s="11"/>
      <c r="F29" s="12" t="n">
        <f aca="false">IFERROR(VLOOKUP($E29,data_dump!$A$1:$C50,2,FALSE()),)</f>
        <v>0</v>
      </c>
      <c r="G29" s="12" t="n">
        <f aca="false">IFERROR(VLOOKUP($E29,data_dump!$A$1:$D50,4,FALSE()),)</f>
        <v>0</v>
      </c>
      <c r="H29" s="12" t="n">
        <f aca="false">IFERROR(VLOOKUP($E29,data_dump!$A$1:$C50,3,FALSE()),)</f>
        <v>0</v>
      </c>
      <c r="I29" s="13" t="n">
        <f aca="false">IFERROR(G29/H29,)</f>
        <v>0</v>
      </c>
      <c r="J29" s="3"/>
      <c r="K29" s="3"/>
      <c r="L29" s="3"/>
      <c r="M29" s="15"/>
    </row>
    <row r="30" customFormat="false" ht="15.75" hidden="true" customHeight="false" outlineLevel="0" collapsed="false">
      <c r="A30" s="15"/>
      <c r="B30" s="3"/>
      <c r="C30" s="3"/>
      <c r="D30" s="3"/>
      <c r="E30" s="11"/>
      <c r="F30" s="12" t="n">
        <f aca="false">IFERROR(VLOOKUP($E30,data_dump!$A$1:$C50,2,FALSE()),)</f>
        <v>0</v>
      </c>
      <c r="G30" s="12" t="n">
        <f aca="false">IFERROR(VLOOKUP($E30,data_dump!$A$1:$D50,4,FALSE()),)</f>
        <v>0</v>
      </c>
      <c r="H30" s="12" t="n">
        <f aca="false">IFERROR(VLOOKUP($E30,data_dump!$A$1:$C50,3,FALSE()),)</f>
        <v>0</v>
      </c>
      <c r="I30" s="13" t="n">
        <f aca="false">IFERROR(G30/H30,)</f>
        <v>0</v>
      </c>
      <c r="J30" s="3"/>
      <c r="K30" s="3"/>
      <c r="L30" s="3"/>
      <c r="M30" s="15"/>
    </row>
    <row r="31" customFormat="false" ht="15.75" hidden="true" customHeight="false" outlineLevel="0" collapsed="false">
      <c r="A31" s="15"/>
      <c r="B31" s="3"/>
      <c r="C31" s="3"/>
      <c r="D31" s="3"/>
      <c r="E31" s="11"/>
      <c r="F31" s="12" t="n">
        <f aca="false">IFERROR(VLOOKUP($E31,data_dump!$A$1:$C50,2,FALSE()),)</f>
        <v>0</v>
      </c>
      <c r="G31" s="12" t="n">
        <f aca="false">IFERROR(VLOOKUP($E31,data_dump!$A$1:$D50,4,FALSE()),)</f>
        <v>0</v>
      </c>
      <c r="H31" s="12" t="n">
        <f aca="false">IFERROR(VLOOKUP($E31,data_dump!$A$1:$C50,3,FALSE()),)</f>
        <v>0</v>
      </c>
      <c r="I31" s="13" t="n">
        <f aca="false">IFERROR(G31/H31,)</f>
        <v>0</v>
      </c>
      <c r="J31" s="3"/>
      <c r="K31" s="3"/>
      <c r="L31" s="3"/>
      <c r="M31" s="15"/>
    </row>
    <row r="32" customFormat="false" ht="15.75" hidden="true" customHeight="false" outlineLevel="0" collapsed="false">
      <c r="A32" s="15"/>
      <c r="B32" s="3"/>
      <c r="C32" s="3"/>
      <c r="D32" s="3"/>
      <c r="E32" s="11"/>
      <c r="F32" s="12" t="n">
        <f aca="false">IFERROR(VLOOKUP($E32,data_dump!$A$1:$C50,2,FALSE()),)</f>
        <v>0</v>
      </c>
      <c r="G32" s="12" t="n">
        <f aca="false">IFERROR(VLOOKUP($E32,data_dump!$A$1:$D50,4,FALSE()),)</f>
        <v>0</v>
      </c>
      <c r="H32" s="12" t="n">
        <f aca="false">IFERROR(VLOOKUP($E32,data_dump!$A$1:$C50,3,FALSE()),)</f>
        <v>0</v>
      </c>
      <c r="I32" s="13" t="n">
        <f aca="false">IFERROR(G32/H32,)</f>
        <v>0</v>
      </c>
      <c r="J32" s="3"/>
      <c r="K32" s="3"/>
      <c r="L32" s="3"/>
      <c r="M32" s="15"/>
    </row>
    <row r="33" customFormat="false" ht="15.75" hidden="true" customHeight="false" outlineLevel="0" collapsed="false">
      <c r="A33" s="15"/>
      <c r="B33" s="3"/>
      <c r="C33" s="3"/>
      <c r="D33" s="3"/>
      <c r="E33" s="11"/>
      <c r="F33" s="12" t="n">
        <f aca="false">IFERROR(VLOOKUP($E33,data_dump!$A$1:$C50,2,FALSE()),)</f>
        <v>0</v>
      </c>
      <c r="G33" s="12" t="n">
        <f aca="false">IFERROR(VLOOKUP($E33,data_dump!$A$1:$D50,4,FALSE()),)</f>
        <v>0</v>
      </c>
      <c r="H33" s="12" t="n">
        <f aca="false">IFERROR(VLOOKUP($E33,data_dump!$A$1:$C50,3,FALSE()),)</f>
        <v>0</v>
      </c>
      <c r="I33" s="13" t="n">
        <f aca="false">IFERROR(G33/H33,)</f>
        <v>0</v>
      </c>
      <c r="J33" s="3"/>
      <c r="K33" s="3"/>
      <c r="L33" s="3"/>
      <c r="M33" s="15"/>
    </row>
    <row r="34" customFormat="false" ht="15.75" hidden="true" customHeight="false" outlineLevel="0" collapsed="false">
      <c r="A34" s="15"/>
      <c r="B34" s="3"/>
      <c r="C34" s="3"/>
      <c r="D34" s="3"/>
      <c r="E34" s="11"/>
      <c r="F34" s="12" t="n">
        <f aca="false">IFERROR(VLOOKUP($E34,data_dump!$A$1:$C50,2,FALSE()),)</f>
        <v>0</v>
      </c>
      <c r="G34" s="12" t="n">
        <f aca="false">IFERROR(VLOOKUP($E34,data_dump!$A$1:$D50,4,FALSE()),)</f>
        <v>0</v>
      </c>
      <c r="H34" s="12" t="n">
        <f aca="false">IFERROR(VLOOKUP($E34,data_dump!$A$1:$C50,3,FALSE()),)</f>
        <v>0</v>
      </c>
      <c r="I34" s="13" t="n">
        <f aca="false">IFERROR(G34/H34,)</f>
        <v>0</v>
      </c>
      <c r="J34" s="3"/>
      <c r="K34" s="3"/>
      <c r="L34" s="3"/>
      <c r="M34" s="15"/>
    </row>
    <row r="35" customFormat="false" ht="15.75" hidden="true" customHeight="false" outlineLevel="0" collapsed="false">
      <c r="A35" s="15"/>
      <c r="B35" s="3"/>
      <c r="C35" s="3"/>
      <c r="D35" s="3"/>
      <c r="E35" s="11"/>
      <c r="F35" s="12" t="n">
        <f aca="false">IFERROR(VLOOKUP($E35,data_dump!$A$1:$C50,2,FALSE()),)</f>
        <v>0</v>
      </c>
      <c r="G35" s="12" t="n">
        <f aca="false">IFERROR(VLOOKUP($E35,data_dump!$A$1:$D50,4,FALSE()),)</f>
        <v>0</v>
      </c>
      <c r="H35" s="12" t="n">
        <f aca="false">IFERROR(VLOOKUP($E35,data_dump!$A$1:$C50,3,FALSE()),)</f>
        <v>0</v>
      </c>
      <c r="I35" s="13" t="n">
        <f aca="false">IFERROR(G35/H35,)</f>
        <v>0</v>
      </c>
      <c r="J35" s="3"/>
      <c r="K35" s="3"/>
      <c r="L35" s="3"/>
      <c r="M35" s="15"/>
    </row>
    <row r="36" customFormat="false" ht="15.75" hidden="true" customHeight="false" outlineLevel="0" collapsed="false">
      <c r="A36" s="15"/>
      <c r="B36" s="3"/>
      <c r="C36" s="3"/>
      <c r="D36" s="3"/>
      <c r="E36" s="11"/>
      <c r="F36" s="12" t="n">
        <f aca="false">IFERROR(VLOOKUP($E36,data_dump!$A$1:$C50,2,FALSE()),)</f>
        <v>0</v>
      </c>
      <c r="G36" s="12" t="n">
        <f aca="false">IFERROR(VLOOKUP($E36,data_dump!$A$1:$D50,4,FALSE()),)</f>
        <v>0</v>
      </c>
      <c r="H36" s="12" t="n">
        <f aca="false">IFERROR(VLOOKUP($E36,data_dump!$A$1:$C50,3,FALSE()),)</f>
        <v>0</v>
      </c>
      <c r="I36" s="13" t="n">
        <f aca="false">IFERROR(G36/H36,)</f>
        <v>0</v>
      </c>
      <c r="J36" s="3"/>
      <c r="K36" s="3"/>
      <c r="L36" s="3"/>
      <c r="M36" s="15"/>
    </row>
    <row r="37" customFormat="false" ht="15.75" hidden="true" customHeight="false" outlineLevel="0" collapsed="false">
      <c r="A37" s="15"/>
      <c r="B37" s="3"/>
      <c r="C37" s="3"/>
      <c r="D37" s="3"/>
      <c r="E37" s="11"/>
      <c r="F37" s="12" t="n">
        <f aca="false">IFERROR(VLOOKUP($E37,data_dump!$A$1:$C50,2,FALSE()),)</f>
        <v>0</v>
      </c>
      <c r="G37" s="12" t="n">
        <f aca="false">IFERROR(VLOOKUP($E37,data_dump!$A$1:$D50,4,FALSE()),)</f>
        <v>0</v>
      </c>
      <c r="H37" s="12" t="n">
        <f aca="false">IFERROR(VLOOKUP($E37,data_dump!$A$1:$C50,3,FALSE()),)</f>
        <v>0</v>
      </c>
      <c r="I37" s="13" t="n">
        <f aca="false">IFERROR(G37/H37,)</f>
        <v>0</v>
      </c>
      <c r="J37" s="3"/>
      <c r="K37" s="3"/>
      <c r="L37" s="3"/>
      <c r="M37" s="15"/>
    </row>
    <row r="38" customFormat="false" ht="15.75" hidden="true" customHeight="false" outlineLevel="0" collapsed="false">
      <c r="A38" s="15"/>
      <c r="B38" s="3"/>
      <c r="C38" s="3"/>
      <c r="D38" s="3"/>
      <c r="E38" s="11"/>
      <c r="F38" s="12" t="n">
        <f aca="false">IFERROR(VLOOKUP($E38,data_dump!$A$1:$C50,2,FALSE()),)</f>
        <v>0</v>
      </c>
      <c r="G38" s="12" t="n">
        <f aca="false">IFERROR(VLOOKUP($E38,data_dump!$A$1:$D50,4,FALSE()),)</f>
        <v>0</v>
      </c>
      <c r="H38" s="12" t="n">
        <f aca="false">IFERROR(VLOOKUP($E38,data_dump!$A$1:$C50,3,FALSE()),)</f>
        <v>0</v>
      </c>
      <c r="I38" s="13" t="n">
        <f aca="false">IFERROR(G38/H38,)</f>
        <v>0</v>
      </c>
      <c r="J38" s="3"/>
      <c r="K38" s="3"/>
      <c r="L38" s="3"/>
      <c r="M38" s="15"/>
    </row>
    <row r="39" customFormat="false" ht="15.75" hidden="false" customHeight="false" outlineLevel="0" collapsed="false">
      <c r="A39" s="15"/>
      <c r="B39" s="3"/>
      <c r="C39" s="3"/>
      <c r="D39" s="3"/>
      <c r="E39" s="16"/>
      <c r="F39" s="12" t="n">
        <f aca="false">IFERROR(VLOOKUP($E39,data_dump!$A$1:$C50,2,FALSE()),)</f>
        <v>0</v>
      </c>
      <c r="G39" s="12" t="n">
        <f aca="false">IFERROR(VLOOKUP($E39,data_dump!$A$1:$D50,4,FALSE()),)</f>
        <v>0</v>
      </c>
      <c r="H39" s="12" t="n">
        <f aca="false">IFERROR(VLOOKUP($E39,data_dump!$A$1:$C50,3,FALSE()),)</f>
        <v>0</v>
      </c>
      <c r="I39" s="13" t="n">
        <f aca="false">IFERROR(G39/H39,)</f>
        <v>0</v>
      </c>
      <c r="J39" s="3"/>
      <c r="K39" s="3"/>
      <c r="L39" s="3"/>
      <c r="M39" s="15"/>
    </row>
    <row r="40" customFormat="false" ht="15.75" hidden="false" customHeight="false" outlineLevel="0" collapsed="false">
      <c r="A40" s="15"/>
      <c r="B40" s="3"/>
      <c r="C40" s="3"/>
      <c r="D40" s="14"/>
      <c r="E40" s="17"/>
      <c r="F40" s="17"/>
      <c r="G40" s="17"/>
      <c r="H40" s="17"/>
      <c r="I40" s="17"/>
      <c r="J40" s="14"/>
      <c r="K40" s="14"/>
      <c r="L40" s="3"/>
      <c r="M40" s="15"/>
    </row>
    <row r="41" customFormat="false" ht="15.75" hidden="false" customHeight="false" outlineLevel="0" collapsed="false">
      <c r="A41" s="15"/>
      <c r="B41" s="3"/>
      <c r="C41" s="3"/>
      <c r="D41" s="3"/>
      <c r="E41" s="4"/>
      <c r="F41" s="4"/>
      <c r="G41" s="4"/>
      <c r="H41" s="4"/>
      <c r="I41" s="4"/>
      <c r="J41" s="3"/>
      <c r="K41" s="3"/>
      <c r="L41" s="3"/>
      <c r="M41" s="15"/>
    </row>
    <row r="42" customFormat="false" ht="15.75" hidden="false" customHeight="false" outlineLevel="0" collapsed="false">
      <c r="A42" s="15"/>
      <c r="B42" s="3"/>
      <c r="C42" s="14"/>
      <c r="D42" s="4"/>
      <c r="E42" s="4"/>
      <c r="F42" s="4"/>
      <c r="G42" s="4"/>
      <c r="H42" s="4"/>
      <c r="I42" s="4"/>
      <c r="J42" s="3"/>
      <c r="K42" s="14"/>
      <c r="L42" s="3"/>
      <c r="M42" s="15"/>
    </row>
    <row r="43" customFormat="false" ht="15.75" hidden="false" customHeight="false" outlineLevel="0" collapsed="false">
      <c r="A43" s="15"/>
      <c r="B43" s="15"/>
      <c r="C43" s="14"/>
      <c r="D43" s="18"/>
      <c r="E43" s="18"/>
      <c r="F43" s="18"/>
      <c r="G43" s="18"/>
      <c r="H43" s="18"/>
      <c r="I43" s="18"/>
      <c r="J43" s="18"/>
      <c r="K43" s="14"/>
      <c r="L43" s="15"/>
      <c r="M43" s="15"/>
    </row>
    <row r="44" customFormat="false" ht="15.75" hidden="false" customHeight="false" outlineLevel="0" collapsed="false">
      <c r="A44" s="15"/>
      <c r="B44" s="15"/>
      <c r="C44" s="14"/>
      <c r="D44" s="18"/>
      <c r="E44" s="18"/>
      <c r="F44" s="18"/>
      <c r="G44" s="18"/>
      <c r="H44" s="18"/>
      <c r="I44" s="18"/>
      <c r="J44" s="18"/>
      <c r="K44" s="14"/>
      <c r="L44" s="15"/>
      <c r="M44" s="15"/>
    </row>
    <row r="45" customFormat="false" ht="15.75" hidden="false" customHeight="false" outlineLevel="0" collapsed="false">
      <c r="A45" s="15"/>
      <c r="B45" s="15"/>
      <c r="C45" s="14"/>
      <c r="D45" s="18"/>
      <c r="E45" s="18"/>
      <c r="F45" s="18"/>
      <c r="G45" s="18"/>
      <c r="H45" s="18"/>
      <c r="I45" s="18"/>
      <c r="J45" s="18"/>
      <c r="K45" s="14"/>
      <c r="L45" s="15"/>
      <c r="M45" s="15"/>
    </row>
    <row r="46" customFormat="false" ht="15.75" hidden="false" customHeight="false" outlineLevel="0" collapsed="false">
      <c r="A46" s="15"/>
      <c r="B46" s="15"/>
      <c r="C46" s="14"/>
      <c r="D46" s="18"/>
      <c r="E46" s="18"/>
      <c r="F46" s="18"/>
      <c r="G46" s="18"/>
      <c r="H46" s="18"/>
      <c r="I46" s="18"/>
      <c r="J46" s="18"/>
      <c r="K46" s="14"/>
      <c r="L46" s="15"/>
      <c r="M46" s="15"/>
    </row>
    <row r="47" customFormat="false" ht="15.75" hidden="false" customHeight="false" outlineLevel="0" collapsed="false">
      <c r="A47" s="15"/>
      <c r="B47" s="15"/>
      <c r="C47" s="14"/>
      <c r="D47" s="18"/>
      <c r="E47" s="18"/>
      <c r="F47" s="18"/>
      <c r="G47" s="18"/>
      <c r="H47" s="18"/>
      <c r="I47" s="18"/>
      <c r="J47" s="18"/>
      <c r="K47" s="14"/>
      <c r="L47" s="15"/>
      <c r="M47" s="15"/>
    </row>
    <row r="48" customFormat="false" ht="15.75" hidden="false" customHeight="false" outlineLevel="0" collapsed="false">
      <c r="A48" s="15"/>
      <c r="B48" s="15"/>
      <c r="C48" s="14"/>
      <c r="D48" s="18"/>
      <c r="E48" s="18"/>
      <c r="F48" s="18"/>
      <c r="G48" s="18"/>
      <c r="H48" s="18"/>
      <c r="I48" s="18"/>
      <c r="J48" s="18"/>
      <c r="K48" s="14"/>
      <c r="L48" s="15"/>
      <c r="M48" s="15"/>
    </row>
    <row r="49" customFormat="false" ht="15.75" hidden="false" customHeight="false" outlineLevel="0" collapsed="false">
      <c r="A49" s="19"/>
      <c r="B49" s="19"/>
      <c r="C49" s="19"/>
      <c r="D49" s="19"/>
      <c r="E49" s="20"/>
      <c r="F49" s="20"/>
      <c r="G49" s="20"/>
      <c r="H49" s="20"/>
      <c r="I49" s="20"/>
      <c r="J49" s="19"/>
      <c r="K49" s="19"/>
      <c r="L49" s="19"/>
      <c r="M49" s="19"/>
    </row>
    <row r="50" customFormat="false" ht="15.75" hidden="false" customHeight="false" outlineLevel="0" collapsed="false">
      <c r="A50" s="19"/>
      <c r="B50" s="3"/>
      <c r="C50" s="19"/>
      <c r="D50" s="3"/>
      <c r="E50" s="20"/>
      <c r="F50" s="4"/>
      <c r="G50" s="4"/>
      <c r="H50" s="20"/>
      <c r="I50" s="4"/>
      <c r="J50" s="19"/>
      <c r="K50" s="3"/>
      <c r="L50" s="19"/>
      <c r="M5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40.62"/>
  </cols>
  <sheetData>
    <row r="1" customFormat="false" ht="15.75" hidden="false" customHeight="false" outlineLevel="0" collapsed="false">
      <c r="A1" s="21" t="s">
        <v>5</v>
      </c>
      <c r="B1" s="21" t="s">
        <v>6</v>
      </c>
      <c r="C1" s="21" t="s">
        <v>7</v>
      </c>
      <c r="D1" s="21" t="s">
        <v>8</v>
      </c>
    </row>
    <row r="2" customFormat="false" ht="15.75" hidden="false" customHeight="false" outlineLevel="0" collapsed="false">
      <c r="A2" s="21" t="s">
        <v>9</v>
      </c>
      <c r="B2" s="21" t="s">
        <v>10</v>
      </c>
      <c r="C2" s="21" t="n">
        <v>1084</v>
      </c>
      <c r="D2" s="21" t="n">
        <v>11</v>
      </c>
    </row>
    <row r="3" customFormat="false" ht="15.75" hidden="false" customHeight="false" outlineLevel="0" collapsed="false">
      <c r="A3" s="21" t="s">
        <v>11</v>
      </c>
      <c r="B3" s="21" t="s">
        <v>10</v>
      </c>
      <c r="C3" s="21" t="n">
        <v>0</v>
      </c>
      <c r="D3" s="21" t="n">
        <v>0</v>
      </c>
    </row>
    <row r="4" customFormat="false" ht="15.75" hidden="false" customHeight="false" outlineLevel="0" collapsed="false">
      <c r="A4" s="21" t="s">
        <v>12</v>
      </c>
      <c r="B4" s="21" t="s">
        <v>13</v>
      </c>
      <c r="C4" s="21" t="n">
        <v>455</v>
      </c>
      <c r="D4" s="21" t="n">
        <v>1</v>
      </c>
    </row>
    <row r="5" customFormat="false" ht="15.75" hidden="false" customHeight="false" outlineLevel="0" collapsed="false">
      <c r="A5" s="21" t="s">
        <v>14</v>
      </c>
      <c r="B5" s="21" t="s">
        <v>13</v>
      </c>
      <c r="C5" s="21" t="n">
        <v>106</v>
      </c>
      <c r="D5" s="21" t="n">
        <v>2</v>
      </c>
    </row>
    <row r="6" customFormat="false" ht="15.75" hidden="false" customHeight="false" outlineLevel="0" collapsed="false">
      <c r="A6" s="21" t="s">
        <v>15</v>
      </c>
      <c r="B6" s="21" t="s">
        <v>16</v>
      </c>
      <c r="C6" s="21" t="n">
        <v>705</v>
      </c>
      <c r="D6" s="21" t="n">
        <v>2</v>
      </c>
    </row>
    <row r="7" customFormat="false" ht="15.75" hidden="false" customHeight="false" outlineLevel="0" collapsed="false">
      <c r="A7" s="21" t="s">
        <v>17</v>
      </c>
      <c r="B7" s="21" t="s">
        <v>16</v>
      </c>
      <c r="C7" s="21" t="n">
        <v>9</v>
      </c>
      <c r="D7" s="21" t="n">
        <v>0</v>
      </c>
    </row>
    <row r="8" customFormat="false" ht="15.75" hidden="false" customHeight="false" outlineLevel="0" collapsed="false">
      <c r="A8" s="21" t="s">
        <v>18</v>
      </c>
      <c r="B8" s="21" t="s">
        <v>19</v>
      </c>
      <c r="C8" s="21" t="n">
        <v>0</v>
      </c>
      <c r="D8" s="21" t="n">
        <v>0</v>
      </c>
    </row>
    <row r="9" customFormat="false" ht="15.75" hidden="false" customHeight="false" outlineLevel="0" collapsed="false">
      <c r="A9" s="21" t="s">
        <v>20</v>
      </c>
      <c r="B9" s="21" t="s">
        <v>19</v>
      </c>
      <c r="C9" s="21" t="n">
        <v>0</v>
      </c>
      <c r="D9" s="2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10376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2022-12-13T18:02:27Z</dcterms:modified>
  <cp:revision>1</cp:revision>
  <dc:subject/>
  <dc:title/>
</cp:coreProperties>
</file>