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vlado\garmin-connect-workspace\Meditate\source\activity\stress\tests\"/>
    </mc:Choice>
  </mc:AlternateContent>
  <bookViews>
    <workbookView xWindow="0" yWindow="0" windowWidth="28800" windowHeight="12150" activeTab="2"/>
  </bookViews>
  <sheets>
    <sheet name="EBC" sheetId="3" r:id="rId1"/>
    <sheet name="Max-Min HR Window 10 Sec" sheetId="5" r:id="rId2"/>
    <sheet name="Max-Min HR Window 10 Sec Stats" sheetId="4" r:id="rId3"/>
  </sheets>
  <definedNames>
    <definedName name="CalculationArea">'Max-Min HR Window 10 Sec Stats'!$B$2:$B$26</definedName>
  </definedNames>
  <calcPr calcId="152511"/>
</workbook>
</file>

<file path=xl/calcChain.xml><?xml version="1.0" encoding="utf-8"?>
<calcChain xmlns="http://schemas.openxmlformats.org/spreadsheetml/2006/main">
  <c r="B3" i="4" l="1"/>
  <c r="C2" i="4" s="1"/>
  <c r="D2" i="4" s="1"/>
  <c r="B4" i="4"/>
  <c r="B5" i="4"/>
  <c r="B2" i="4"/>
  <c r="B20" i="3"/>
  <c r="B19" i="3"/>
  <c r="B18" i="3"/>
  <c r="G2" i="4" l="1"/>
  <c r="F2" i="4" s="1"/>
  <c r="E2" i="4" s="1"/>
  <c r="B2" i="5"/>
  <c r="J2" i="4"/>
  <c r="D2" i="3"/>
  <c r="C2" i="3"/>
  <c r="E2" i="3"/>
  <c r="F2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G2" i="3"/>
  <c r="H2" i="3"/>
</calcChain>
</file>

<file path=xl/sharedStrings.xml><?xml version="1.0" encoding="utf-8"?>
<sst xmlns="http://schemas.openxmlformats.org/spreadsheetml/2006/main" count="17" uniqueCount="16">
  <si>
    <t>bpm each second</t>
  </si>
  <si>
    <t>R-R interval</t>
  </si>
  <si>
    <t>Max R-R (10 sec)</t>
  </si>
  <si>
    <t>Min R-R (10 sec)</t>
  </si>
  <si>
    <t>Max-Min R-R (10 sec)</t>
  </si>
  <si>
    <t>Min R-R (16 sec)</t>
  </si>
  <si>
    <t>Max R-R (16 sec)</t>
  </si>
  <si>
    <t>Max-Min R-R (16 sec)</t>
  </si>
  <si>
    <t>Max-Min HR Window Calculation</t>
  </si>
  <si>
    <t>Median</t>
  </si>
  <si>
    <t>No Stress</t>
  </si>
  <si>
    <t>Medium Stress</t>
  </si>
  <si>
    <t>High Stress</t>
  </si>
  <si>
    <t>Max-Min HR Window Calculation Filtered Outliers</t>
  </si>
  <si>
    <t>Max-Min Window</t>
  </si>
  <si>
    <t>3x 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</si>
</sst>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16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B23" sqref="B23"/>
    </sheetView>
  </sheetViews>
  <sheetFormatPr defaultRowHeight="15" x14ac:dyDescent="0.25"/>
  <cols>
    <col min="1" max="1" width="17.28515625" customWidth="1"/>
    <col min="2" max="2" width="13.28515625" customWidth="1"/>
    <col min="3" max="3" width="15.140625" bestFit="1" customWidth="1"/>
    <col min="4" max="4" width="15.42578125" bestFit="1" customWidth="1"/>
    <col min="5" max="5" width="19.7109375" bestFit="1" customWidth="1"/>
    <col min="6" max="6" width="15.140625" bestFit="1" customWidth="1"/>
    <col min="7" max="7" width="15.42578125" bestFit="1" customWidth="1"/>
    <col min="8" max="8" width="19.7109375" bestFit="1" customWidth="1"/>
    <col min="10" max="10" width="21.28515625" customWidth="1"/>
  </cols>
  <sheetData>
    <row r="1" spans="1:10" x14ac:dyDescent="0.25">
      <c r="A1" s="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10" x14ac:dyDescent="0.25">
      <c r="A2">
        <v>58</v>
      </c>
      <c r="B2">
        <f>(60 * 1000) / A2</f>
        <v>1034.4827586206898</v>
      </c>
      <c r="C2">
        <f>MIN(J2:J11)</f>
        <v>1000</v>
      </c>
      <c r="D2">
        <f>MAX(J2:J11)</f>
        <v>1034.48</v>
      </c>
      <c r="E2">
        <f>D2-C2</f>
        <v>34.480000000000018</v>
      </c>
      <c r="F2">
        <f>MIN(J2:J17)</f>
        <v>1000</v>
      </c>
      <c r="G2">
        <f>MAX(B2:B17)</f>
        <v>1052.6315789473683</v>
      </c>
      <c r="H2">
        <f>G2-F2</f>
        <v>52.631578947368325</v>
      </c>
      <c r="J2">
        <v>1034.48</v>
      </c>
    </row>
    <row r="3" spans="1:10" x14ac:dyDescent="0.25">
      <c r="A3">
        <v>60</v>
      </c>
      <c r="B3">
        <f t="shared" ref="B3:B10" si="0">(60 * 1000) / A3</f>
        <v>1000</v>
      </c>
      <c r="J3">
        <v>1000</v>
      </c>
    </row>
    <row r="4" spans="1:10" x14ac:dyDescent="0.25">
      <c r="A4">
        <v>59</v>
      </c>
      <c r="B4">
        <f t="shared" si="0"/>
        <v>1016.9491525423729</v>
      </c>
      <c r="J4">
        <v>1016.94</v>
      </c>
    </row>
    <row r="5" spans="1:10" x14ac:dyDescent="0.25">
      <c r="A5">
        <v>58</v>
      </c>
      <c r="B5">
        <f t="shared" si="0"/>
        <v>1034.4827586206898</v>
      </c>
      <c r="J5">
        <v>1034.48</v>
      </c>
    </row>
    <row r="6" spans="1:10" x14ac:dyDescent="0.25">
      <c r="A6">
        <v>59</v>
      </c>
      <c r="B6">
        <f t="shared" si="0"/>
        <v>1016.9491525423729</v>
      </c>
      <c r="J6">
        <v>1016.94</v>
      </c>
    </row>
    <row r="7" spans="1:10" x14ac:dyDescent="0.25">
      <c r="A7">
        <v>58</v>
      </c>
      <c r="B7">
        <f t="shared" si="0"/>
        <v>1034.4827586206898</v>
      </c>
      <c r="J7">
        <v>1034.48</v>
      </c>
    </row>
    <row r="8" spans="1:10" x14ac:dyDescent="0.25">
      <c r="A8">
        <v>58</v>
      </c>
      <c r="B8">
        <f t="shared" si="0"/>
        <v>1034.4827586206898</v>
      </c>
      <c r="J8">
        <v>1034.48</v>
      </c>
    </row>
    <row r="9" spans="1:10" x14ac:dyDescent="0.25">
      <c r="A9">
        <v>59</v>
      </c>
      <c r="B9">
        <f t="shared" si="0"/>
        <v>1016.9491525423729</v>
      </c>
      <c r="J9">
        <v>1016.94</v>
      </c>
    </row>
    <row r="10" spans="1:10" x14ac:dyDescent="0.25">
      <c r="A10">
        <v>58</v>
      </c>
      <c r="B10">
        <f t="shared" si="0"/>
        <v>1034.4827586206898</v>
      </c>
      <c r="J10">
        <v>1034.48</v>
      </c>
    </row>
    <row r="11" spans="1:10" x14ac:dyDescent="0.25">
      <c r="A11">
        <v>60</v>
      </c>
      <c r="B11">
        <f t="shared" ref="B11:B20" si="1">(60 * 1000) / A11</f>
        <v>1000</v>
      </c>
      <c r="J11">
        <v>1000</v>
      </c>
    </row>
    <row r="12" spans="1:10" x14ac:dyDescent="0.25">
      <c r="A12">
        <v>60</v>
      </c>
      <c r="B12">
        <f t="shared" si="1"/>
        <v>1000</v>
      </c>
      <c r="J12">
        <v>1000</v>
      </c>
    </row>
    <row r="13" spans="1:10" x14ac:dyDescent="0.25">
      <c r="A13">
        <v>59</v>
      </c>
      <c r="B13">
        <f t="shared" si="1"/>
        <v>1016.9491525423729</v>
      </c>
      <c r="J13">
        <v>1016.94</v>
      </c>
    </row>
    <row r="14" spans="1:10" x14ac:dyDescent="0.25">
      <c r="A14">
        <v>59</v>
      </c>
      <c r="B14">
        <f t="shared" si="1"/>
        <v>1016.9491525423729</v>
      </c>
      <c r="J14">
        <v>1016.94</v>
      </c>
    </row>
    <row r="15" spans="1:10" x14ac:dyDescent="0.25">
      <c r="A15">
        <v>57</v>
      </c>
      <c r="B15">
        <f t="shared" si="1"/>
        <v>1052.6315789473683</v>
      </c>
      <c r="J15">
        <v>1052.6300000000001</v>
      </c>
    </row>
    <row r="16" spans="1:10" x14ac:dyDescent="0.25">
      <c r="A16">
        <v>58</v>
      </c>
      <c r="B16">
        <f t="shared" si="1"/>
        <v>1034.4827586206898</v>
      </c>
      <c r="J16">
        <v>1034.48</v>
      </c>
    </row>
    <row r="17" spans="1:10" x14ac:dyDescent="0.25">
      <c r="A17">
        <v>60</v>
      </c>
      <c r="B17">
        <f t="shared" si="1"/>
        <v>1000</v>
      </c>
      <c r="J17">
        <v>1000</v>
      </c>
    </row>
    <row r="18" spans="1:10" x14ac:dyDescent="0.25">
      <c r="A18">
        <v>75</v>
      </c>
      <c r="B18">
        <f t="shared" si="1"/>
        <v>800</v>
      </c>
    </row>
    <row r="19" spans="1:10" x14ac:dyDescent="0.25">
      <c r="A19">
        <v>100</v>
      </c>
      <c r="B19">
        <f t="shared" si="1"/>
        <v>600</v>
      </c>
    </row>
    <row r="20" spans="1:10" x14ac:dyDescent="0.25">
      <c r="A20">
        <v>41</v>
      </c>
      <c r="B20">
        <f t="shared" si="1"/>
        <v>1463.4146341463415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Normal="125" zoomScaleSheetLayoutView="100" workbookViewId="0">
      <selection activeCell="A3" sqref="A3"/>
    </sheetView>
  </sheetViews>
  <sheetFormatPr defaultRowHeight="15" x14ac:dyDescent="0.25"/>
  <cols>
    <col min="1" max="1" width="27.85546875" bestFit="1" customWidth="1"/>
    <col min="2" max="2" width="18.5703125" customWidth="1"/>
    <col min="3" max="3" width="14.7109375" customWidth="1"/>
    <col min="4" max="4" width="10.28515625" customWidth="1"/>
    <col min="5" max="5" width="12.7109375" bestFit="1" customWidth="1"/>
    <col min="6" max="6" width="10.7109375" customWidth="1"/>
  </cols>
  <sheetData>
    <row r="1" spans="1:11" x14ac:dyDescent="0.25">
      <c r="A1" s="1" t="s">
        <v>0</v>
      </c>
      <c r="B1" t="s">
        <v>14</v>
      </c>
    </row>
    <row r="2" spans="1:11" x14ac:dyDescent="0.25">
      <c r="A2">
        <v>1500</v>
      </c>
      <c r="B2">
        <f>MAX(A2:A11)-MIN(A2:A11)</f>
        <v>534</v>
      </c>
      <c r="K2" s="2"/>
    </row>
    <row r="3" spans="1:11" x14ac:dyDescent="0.25">
      <c r="A3">
        <v>1100</v>
      </c>
    </row>
    <row r="5" spans="1:11" x14ac:dyDescent="0.25">
      <c r="A5">
        <v>1000</v>
      </c>
    </row>
    <row r="6" spans="1:11" x14ac:dyDescent="0.25">
      <c r="A6">
        <v>1100</v>
      </c>
    </row>
    <row r="8" spans="1:11" x14ac:dyDescent="0.25">
      <c r="A8">
        <v>1083</v>
      </c>
    </row>
    <row r="9" spans="1:11" x14ac:dyDescent="0.25">
      <c r="A9">
        <v>983</v>
      </c>
    </row>
    <row r="10" spans="1:11" x14ac:dyDescent="0.25">
      <c r="A10">
        <v>966</v>
      </c>
    </row>
    <row r="11" spans="1:11" x14ac:dyDescent="0.25">
      <c r="A1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zoomScaleNormal="125" zoomScaleSheetLayoutView="100" workbookViewId="0">
      <selection activeCell="M4" sqref="M4"/>
    </sheetView>
  </sheetViews>
  <sheetFormatPr defaultRowHeight="15" x14ac:dyDescent="0.25"/>
  <cols>
    <col min="1" max="1" width="27.85546875" bestFit="1" customWidth="1"/>
    <col min="2" max="2" width="33.28515625" customWidth="1"/>
    <col min="3" max="3" width="13.28515625" customWidth="1"/>
    <col min="4" max="4" width="10.28515625" customWidth="1"/>
    <col min="5" max="5" width="12.7109375" bestFit="1" customWidth="1"/>
    <col min="6" max="6" width="10.7109375" customWidth="1"/>
  </cols>
  <sheetData>
    <row r="1" spans="1:13" x14ac:dyDescent="0.25">
      <c r="A1" t="s">
        <v>8</v>
      </c>
      <c r="B1" t="s">
        <v>13</v>
      </c>
      <c r="C1" t="s">
        <v>9</v>
      </c>
      <c r="D1" t="s">
        <v>10</v>
      </c>
      <c r="E1" t="s">
        <v>11</v>
      </c>
      <c r="F1" t="s">
        <v>12</v>
      </c>
      <c r="G1" t="s">
        <v>15</v>
      </c>
      <c r="I1">
        <v>0</v>
      </c>
      <c r="M1">
        <v>2</v>
      </c>
    </row>
    <row r="2" spans="1:13" x14ac:dyDescent="0.25">
      <c r="A2">
        <v>1</v>
      </c>
      <c r="B2">
        <f>IF(A2&lt;30, A2, 30)</f>
        <v>1</v>
      </c>
      <c r="C2">
        <f>MEDIAN(CalculationArea)</f>
        <v>4</v>
      </c>
      <c r="D2">
        <f>COUNTIF(CalculationArea, "&lt;="&amp;C2)/COUNT(CalculationArea)</f>
        <v>0.75</v>
      </c>
      <c r="E2">
        <f>COUNTIF(CalculationArea, "&gt;"&amp;C2)/COUNT(CalculationArea)-F2</f>
        <v>0.25</v>
      </c>
      <c r="F2">
        <f>COUNTIF(CalculationArea, "&gt;="&amp;G2)/COUNT(CalculationArea)</f>
        <v>0</v>
      </c>
      <c r="G2">
        <f>3*C2</f>
        <v>12</v>
      </c>
      <c r="H2">
        <v>2</v>
      </c>
      <c r="I2">
        <v>10</v>
      </c>
      <c r="J2">
        <f>MEDIAN(I1:I20)</f>
        <v>10</v>
      </c>
      <c r="K2" s="2"/>
      <c r="M2">
        <v>4</v>
      </c>
    </row>
    <row r="3" spans="1:13" x14ac:dyDescent="0.25">
      <c r="A3">
        <v>4</v>
      </c>
      <c r="B3">
        <f t="shared" ref="B3:B26" si="0">IF(A3&lt;30, A3, 30)</f>
        <v>4</v>
      </c>
      <c r="H3">
        <v>2</v>
      </c>
      <c r="I3">
        <v>10</v>
      </c>
      <c r="M3">
        <v>4</v>
      </c>
    </row>
    <row r="4" spans="1:13" x14ac:dyDescent="0.25">
      <c r="A4">
        <v>4</v>
      </c>
      <c r="B4">
        <f t="shared" si="0"/>
        <v>4</v>
      </c>
      <c r="M4">
        <v>5</v>
      </c>
    </row>
    <row r="5" spans="1:13" x14ac:dyDescent="0.25">
      <c r="A5">
        <v>10</v>
      </c>
      <c r="B5">
        <f t="shared" si="0"/>
        <v>10</v>
      </c>
      <c r="M5">
        <v>5</v>
      </c>
    </row>
    <row r="6" spans="1:13" x14ac:dyDescent="0.25">
      <c r="A6">
        <v>14</v>
      </c>
      <c r="M6">
        <v>7</v>
      </c>
    </row>
    <row r="7" spans="1:13" x14ac:dyDescent="0.25">
      <c r="A7">
        <v>12</v>
      </c>
      <c r="M7">
        <v>7</v>
      </c>
    </row>
    <row r="8" spans="1:13" x14ac:dyDescent="0.25">
      <c r="A8">
        <v>6</v>
      </c>
      <c r="M8">
        <v>12</v>
      </c>
    </row>
    <row r="9" spans="1:13" x14ac:dyDescent="0.25">
      <c r="A9">
        <v>7</v>
      </c>
    </row>
    <row r="10" spans="1:13" x14ac:dyDescent="0.25">
      <c r="A10">
        <v>3</v>
      </c>
    </row>
    <row r="11" spans="1:13" x14ac:dyDescent="0.25">
      <c r="A11">
        <v>3</v>
      </c>
    </row>
    <row r="12" spans="1:13" x14ac:dyDescent="0.25">
      <c r="A12">
        <v>9</v>
      </c>
      <c r="H12">
        <v>4</v>
      </c>
    </row>
    <row r="13" spans="1:13" x14ac:dyDescent="0.25">
      <c r="A13">
        <v>13</v>
      </c>
      <c r="H13">
        <v>4</v>
      </c>
    </row>
    <row r="14" spans="1:13" x14ac:dyDescent="0.25">
      <c r="A14">
        <v>22</v>
      </c>
      <c r="H14">
        <v>4</v>
      </c>
    </row>
    <row r="15" spans="1:13" x14ac:dyDescent="0.25">
      <c r="A15">
        <v>6</v>
      </c>
      <c r="H15">
        <v>5</v>
      </c>
    </row>
    <row r="16" spans="1:13" x14ac:dyDescent="0.25">
      <c r="A16">
        <v>7</v>
      </c>
      <c r="H16">
        <v>6</v>
      </c>
    </row>
    <row r="17" spans="1:8" x14ac:dyDescent="0.25">
      <c r="A17">
        <v>3</v>
      </c>
      <c r="H17">
        <v>7</v>
      </c>
    </row>
    <row r="18" spans="1:8" x14ac:dyDescent="0.25">
      <c r="A18">
        <v>7</v>
      </c>
      <c r="H18">
        <v>10</v>
      </c>
    </row>
    <row r="19" spans="1:8" x14ac:dyDescent="0.25">
      <c r="A19">
        <v>3</v>
      </c>
      <c r="H19">
        <v>10</v>
      </c>
    </row>
    <row r="20" spans="1:8" x14ac:dyDescent="0.25">
      <c r="A20">
        <v>4</v>
      </c>
    </row>
    <row r="21" spans="1:8" x14ac:dyDescent="0.25">
      <c r="A21">
        <v>17</v>
      </c>
    </row>
    <row r="22" spans="1:8" x14ac:dyDescent="0.25">
      <c r="A22">
        <v>20</v>
      </c>
    </row>
    <row r="23" spans="1:8" x14ac:dyDescent="0.25">
      <c r="A23">
        <v>25</v>
      </c>
    </row>
    <row r="24" spans="1:8" x14ac:dyDescent="0.25">
      <c r="A24">
        <v>87</v>
      </c>
    </row>
    <row r="25" spans="1:8" x14ac:dyDescent="0.25">
      <c r="A25">
        <v>4</v>
      </c>
    </row>
    <row r="26" spans="1:8" x14ac:dyDescent="0.25">
      <c r="A2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EBC</vt:lpstr>
      <vt:lpstr>Max-Min HR Window 10 Sec</vt:lpstr>
      <vt:lpstr>Max-Min HR Window 10 Sec Stats</vt:lpstr>
      <vt:lpstr>CalculationArea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Trifonov</dc:creator>
  <cp:lastModifiedBy>Vladimir Trifonov</cp:lastModifiedBy>
  <dcterms:created xsi:type="dcterms:W3CDTF">2018-02-28T22:46:34Z</dcterms:created>
  <dcterms:modified xsi:type="dcterms:W3CDTF">2018-09-09T16:30:26Z</dcterms:modified>
</cp:coreProperties>
</file>