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lifg\Desktop\mdibl_shiny_animalsystems\systems\weekly_water_chemistry\"/>
    </mc:Choice>
  </mc:AlternateContent>
  <xr:revisionPtr revIDLastSave="0" documentId="13_ncr:1_{34804CCB-E589-405E-A9DB-E1C6438E684F}" xr6:coauthVersionLast="47" xr6:coauthVersionMax="47" xr10:uidLastSave="{00000000-0000-0000-0000-000000000000}"/>
  <bookViews>
    <workbookView xWindow="-108" yWindow="-108" windowWidth="23256" windowHeight="12576" tabRatio="882" firstSheet="3" activeTab="4" xr2:uid="{00000000-000D-0000-FFFF-FFFF00000000}"/>
  </bookViews>
  <sheets>
    <sheet name="Fish Room" sheetId="2" r:id="rId1"/>
    <sheet name="Fish Room Juvenile" sheetId="11" r:id="rId2"/>
    <sheet name="Backup 1" sheetId="12" r:id="rId3"/>
    <sheet name="Backup 2" sheetId="13" r:id="rId4"/>
    <sheet name="Quarantine" sheetId="4" r:id="rId5"/>
    <sheet name="ATK" sheetId="3" r:id="rId6"/>
    <sheet name="ATK 1" sheetId="9" state="hidden" r:id="rId7"/>
    <sheet name="ATK 2" sheetId="10" state="hidden" r:id="rId8"/>
    <sheet name="Main Axolotl" sheetId="1" r:id="rId9"/>
    <sheet name="Davis Axolotl - Main " sheetId="5" r:id="rId10"/>
    <sheet name="Davis Axolotl - Breeder " sheetId="6" r:id="rId11"/>
    <sheet name="Davis Axolotl - A2 " sheetId="7" r:id="rId12"/>
    <sheet name="Davis Axolotl - A3 " sheetId="8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8" l="1"/>
  <c r="G68" i="3"/>
  <c r="G64" i="7"/>
  <c r="G63" i="6"/>
  <c r="G65" i="5"/>
  <c r="G64" i="1"/>
  <c r="G68" i="4"/>
  <c r="G39" i="13"/>
  <c r="G39" i="12"/>
  <c r="F43" i="11"/>
  <c r="G68" i="2"/>
  <c r="G65" i="3"/>
  <c r="G64" i="3"/>
  <c r="G65" i="4"/>
  <c r="G64" i="4"/>
  <c r="G36" i="13"/>
  <c r="G35" i="13"/>
  <c r="G36" i="12"/>
  <c r="G35" i="12"/>
  <c r="F40" i="11"/>
  <c r="F39" i="11"/>
  <c r="G65" i="2"/>
  <c r="G64" i="2"/>
  <c r="G75" i="8"/>
  <c r="G62" i="7"/>
  <c r="G61" i="6"/>
  <c r="G63" i="5"/>
  <c r="G62" i="1"/>
  <c r="G66" i="3"/>
  <c r="G66" i="4"/>
  <c r="G37" i="13"/>
  <c r="G37" i="12"/>
  <c r="F41" i="11"/>
  <c r="G66" i="2"/>
  <c r="G74" i="8"/>
  <c r="G61" i="7"/>
  <c r="G60" i="6"/>
  <c r="G59" i="6"/>
  <c r="G62" i="5"/>
  <c r="G61" i="1"/>
  <c r="G73" i="8"/>
  <c r="G72" i="8"/>
  <c r="G60" i="7"/>
  <c r="G59" i="7"/>
  <c r="G61" i="5"/>
  <c r="G60" i="5"/>
  <c r="G60" i="1"/>
  <c r="G59" i="1"/>
  <c r="G62" i="3"/>
  <c r="G61" i="3"/>
  <c r="G60" i="3"/>
  <c r="G59" i="3"/>
  <c r="G62" i="4"/>
  <c r="G61" i="4"/>
  <c r="G60" i="4"/>
  <c r="G59" i="4"/>
  <c r="G33" i="13"/>
  <c r="G32" i="13"/>
  <c r="G31" i="13"/>
  <c r="G30" i="13"/>
  <c r="G33" i="12"/>
  <c r="G32" i="12"/>
  <c r="G31" i="12"/>
  <c r="G30" i="12"/>
  <c r="F34" i="11"/>
  <c r="F36" i="11"/>
  <c r="F37" i="11"/>
  <c r="F35" i="11"/>
  <c r="G62" i="2"/>
  <c r="G61" i="2"/>
  <c r="G59" i="2"/>
  <c r="G60" i="2"/>
  <c r="G71" i="8"/>
  <c r="G70" i="8"/>
  <c r="G58" i="7"/>
  <c r="G57" i="7"/>
  <c r="G58" i="6"/>
  <c r="G57" i="6"/>
  <c r="G59" i="5"/>
  <c r="G58" i="5"/>
  <c r="G58" i="1"/>
  <c r="G57" i="1"/>
  <c r="G58" i="3"/>
  <c r="G57" i="3"/>
  <c r="G58" i="4"/>
  <c r="G57" i="4"/>
  <c r="G29" i="13"/>
  <c r="G28" i="13"/>
  <c r="G29" i="12"/>
  <c r="G28" i="12"/>
  <c r="F33" i="11"/>
  <c r="F32" i="11"/>
  <c r="G58" i="2"/>
  <c r="G57" i="2"/>
  <c r="G69" i="8"/>
  <c r="G56" i="7"/>
  <c r="G56" i="6"/>
  <c r="G57" i="5"/>
  <c r="G56" i="1"/>
  <c r="G56" i="3"/>
  <c r="G56" i="4"/>
  <c r="G27" i="13"/>
  <c r="G27" i="12"/>
  <c r="F31" i="11"/>
  <c r="G56" i="2"/>
  <c r="G68" i="8"/>
  <c r="G55" i="7"/>
  <c r="G55" i="6"/>
  <c r="G56" i="5"/>
  <c r="G55" i="1"/>
  <c r="G55" i="3"/>
  <c r="G55" i="4"/>
  <c r="G26" i="13"/>
  <c r="G26" i="12"/>
  <c r="F30" i="11"/>
  <c r="G55" i="2"/>
  <c r="G67" i="8"/>
  <c r="G54" i="7"/>
  <c r="G54" i="6"/>
  <c r="G55" i="5"/>
  <c r="G54" i="1"/>
  <c r="G54" i="3"/>
  <c r="G54" i="4"/>
  <c r="G25" i="13"/>
  <c r="G25" i="12"/>
  <c r="F29" i="11"/>
  <c r="G54" i="2"/>
  <c r="G66" i="8"/>
  <c r="G53" i="7"/>
  <c r="G53" i="6"/>
  <c r="G54" i="5"/>
  <c r="G53" i="1"/>
  <c r="G53" i="3"/>
  <c r="G53" i="4"/>
  <c r="G24" i="13"/>
  <c r="G24" i="12"/>
  <c r="F28" i="11"/>
  <c r="G53" i="2"/>
  <c r="G65" i="8"/>
  <c r="G52" i="7"/>
  <c r="G52" i="6"/>
  <c r="G53" i="5"/>
  <c r="G52" i="1"/>
  <c r="G52" i="3"/>
  <c r="G52" i="4"/>
  <c r="G23" i="13"/>
  <c r="G23" i="12"/>
  <c r="F27" i="11"/>
  <c r="G52" i="2"/>
  <c r="G64" i="8"/>
  <c r="G51" i="7"/>
  <c r="G51" i="6"/>
  <c r="G52" i="5"/>
  <c r="G51" i="1"/>
  <c r="G51" i="3"/>
  <c r="G51" i="4"/>
  <c r="G22" i="13"/>
  <c r="G22" i="12"/>
  <c r="F26" i="11"/>
  <c r="G51" i="2"/>
  <c r="G63" i="8"/>
  <c r="G50" i="7"/>
  <c r="G50" i="6"/>
  <c r="G51" i="5"/>
  <c r="G50" i="1"/>
  <c r="G50" i="3"/>
  <c r="G50" i="4"/>
  <c r="G21" i="13"/>
  <c r="G21" i="12"/>
  <c r="F25" i="11"/>
  <c r="G50" i="2"/>
  <c r="G62" i="8"/>
  <c r="G49" i="7"/>
  <c r="G49" i="6"/>
  <c r="G50" i="5"/>
  <c r="G49" i="1"/>
  <c r="G49" i="3"/>
  <c r="G49" i="4"/>
  <c r="G20" i="13"/>
  <c r="G20" i="12"/>
  <c r="F24" i="11"/>
  <c r="G49" i="2"/>
  <c r="G61" i="8"/>
  <c r="G48" i="7"/>
  <c r="G48" i="6"/>
  <c r="G49" i="5"/>
  <c r="G48" i="1"/>
  <c r="G48" i="3"/>
  <c r="G48" i="4"/>
  <c r="G19" i="13"/>
  <c r="G19" i="12"/>
  <c r="F23" i="11"/>
  <c r="G48" i="2"/>
  <c r="G60" i="8"/>
  <c r="G47" i="7"/>
  <c r="G47" i="6"/>
  <c r="G48" i="5"/>
  <c r="G47" i="1"/>
  <c r="G47" i="3"/>
  <c r="G47" i="4"/>
  <c r="G18" i="13"/>
  <c r="G18" i="12"/>
  <c r="F22" i="11"/>
  <c r="G47" i="2"/>
  <c r="G59" i="8"/>
  <c r="G46" i="7"/>
  <c r="G46" i="6"/>
  <c r="G47" i="5"/>
  <c r="G46" i="1"/>
  <c r="G46" i="3"/>
  <c r="G46" i="4"/>
  <c r="G17" i="13"/>
  <c r="G17" i="12"/>
  <c r="F21" i="11"/>
  <c r="G46" i="2"/>
  <c r="G58" i="8"/>
  <c r="G45" i="7"/>
  <c r="G45" i="6"/>
  <c r="G46" i="5"/>
  <c r="G45" i="1"/>
  <c r="G45" i="3"/>
  <c r="G45" i="4"/>
  <c r="G16" i="13"/>
  <c r="G16" i="12"/>
  <c r="F20" i="11"/>
  <c r="G45" i="2"/>
  <c r="G57" i="8"/>
  <c r="G44" i="7"/>
  <c r="G44" i="6"/>
  <c r="G45" i="5"/>
  <c r="G44" i="1"/>
  <c r="G44" i="3"/>
  <c r="G44" i="4"/>
  <c r="G15" i="13"/>
  <c r="G15" i="12"/>
  <c r="F19" i="11"/>
  <c r="G44" i="2"/>
  <c r="G56" i="8"/>
  <c r="G43" i="7"/>
  <c r="G42" i="7"/>
  <c r="G41" i="7"/>
  <c r="G43" i="6"/>
  <c r="G44" i="5"/>
  <c r="G43" i="1"/>
  <c r="G43" i="3"/>
  <c r="G43" i="4"/>
  <c r="G14" i="13"/>
  <c r="G14" i="12"/>
  <c r="F18" i="11"/>
  <c r="G43" i="2"/>
  <c r="G55" i="8"/>
  <c r="G42" i="6"/>
  <c r="G43" i="5"/>
  <c r="G42" i="1"/>
  <c r="G42" i="3"/>
  <c r="G42" i="4"/>
  <c r="G13" i="13"/>
  <c r="G13" i="12"/>
  <c r="F17" i="11"/>
  <c r="G42" i="2"/>
  <c r="G54" i="8"/>
  <c r="G41" i="6"/>
  <c r="G42" i="5"/>
  <c r="G41" i="1"/>
  <c r="G41" i="3"/>
  <c r="G41" i="4"/>
  <c r="G12" i="13"/>
  <c r="G12" i="12"/>
  <c r="F16" i="11"/>
  <c r="G41" i="2"/>
  <c r="G53" i="8"/>
  <c r="G40" i="7"/>
  <c r="G40" i="6"/>
  <c r="G41" i="5"/>
  <c r="G40" i="1"/>
  <c r="G40" i="3"/>
  <c r="G40" i="4"/>
  <c r="G11" i="13"/>
  <c r="G11" i="12"/>
  <c r="F15" i="11"/>
  <c r="G40" i="2"/>
  <c r="G52" i="8"/>
  <c r="G39" i="7"/>
  <c r="G39" i="6"/>
  <c r="G40" i="5"/>
  <c r="G39" i="1"/>
  <c r="G39" i="3"/>
  <c r="G39" i="4"/>
  <c r="G10" i="13"/>
  <c r="G10" i="12"/>
  <c r="F14" i="11"/>
  <c r="G39" i="2"/>
  <c r="G51" i="8"/>
  <c r="G38" i="7"/>
  <c r="G38" i="6"/>
  <c r="G39" i="5"/>
  <c r="G38" i="1"/>
  <c r="G38" i="3"/>
  <c r="G38" i="4"/>
  <c r="G9" i="13"/>
  <c r="G9" i="12"/>
  <c r="F13" i="11"/>
  <c r="G38" i="2"/>
  <c r="G50" i="8"/>
  <c r="G37" i="7"/>
  <c r="G37" i="6"/>
  <c r="G38" i="5"/>
  <c r="G37" i="1"/>
  <c r="G37" i="3"/>
  <c r="G37" i="4"/>
  <c r="G8" i="13"/>
  <c r="G8" i="12"/>
  <c r="F12" i="11"/>
  <c r="G37" i="2"/>
  <c r="G49" i="8"/>
  <c r="G36" i="7"/>
  <c r="G36" i="6"/>
  <c r="G37" i="5"/>
  <c r="G36" i="1"/>
  <c r="G36" i="3"/>
  <c r="G36" i="4"/>
  <c r="G7" i="13"/>
  <c r="G7" i="12"/>
  <c r="F11" i="11"/>
  <c r="G36" i="2"/>
  <c r="G47" i="8"/>
  <c r="G34" i="7"/>
  <c r="G34" i="6"/>
  <c r="G35" i="5"/>
  <c r="G34" i="1"/>
  <c r="G34" i="3"/>
  <c r="G34" i="4"/>
  <c r="G5" i="13"/>
  <c r="G5" i="12"/>
  <c r="F9" i="11"/>
  <c r="G34" i="2"/>
  <c r="G45" i="8"/>
  <c r="G32" i="7"/>
  <c r="G32" i="6"/>
  <c r="G33" i="5"/>
  <c r="G32" i="1"/>
  <c r="G32" i="3"/>
  <c r="G32" i="4"/>
  <c r="G3" i="13"/>
  <c r="G3" i="12"/>
  <c r="F7" i="11"/>
  <c r="G32" i="2"/>
  <c r="G31" i="3"/>
  <c r="F3" i="11"/>
  <c r="G41" i="8"/>
  <c r="G28" i="7"/>
  <c r="G28" i="6"/>
  <c r="G29" i="5"/>
  <c r="G9" i="10"/>
  <c r="G12" i="9"/>
  <c r="G28" i="4"/>
  <c r="G28" i="3"/>
  <c r="G28" i="2"/>
  <c r="G28" i="1"/>
  <c r="G3" i="8"/>
  <c r="G38" i="8"/>
  <c r="G25" i="7"/>
  <c r="G25" i="6"/>
  <c r="G25" i="5"/>
  <c r="G5" i="10"/>
  <c r="G24" i="4"/>
  <c r="G8" i="9"/>
  <c r="G24" i="3"/>
  <c r="G24" i="2"/>
  <c r="G24" i="1"/>
  <c r="G35" i="8"/>
  <c r="G22" i="7"/>
  <c r="G22" i="6"/>
  <c r="G22" i="5"/>
  <c r="G4" i="9"/>
  <c r="G20" i="4"/>
  <c r="G20" i="3"/>
  <c r="G19" i="3"/>
  <c r="G20" i="2"/>
  <c r="G20" i="1"/>
  <c r="G34" i="8"/>
  <c r="G21" i="7"/>
  <c r="G21" i="6"/>
  <c r="G21" i="5"/>
  <c r="G3" i="9"/>
  <c r="G19" i="4"/>
  <c r="G19" i="1"/>
  <c r="G19" i="2"/>
  <c r="G2" i="8"/>
  <c r="G4" i="8"/>
  <c r="G7" i="8"/>
  <c r="G8" i="8"/>
  <c r="G10" i="8"/>
  <c r="G12" i="8"/>
  <c r="G14" i="8"/>
  <c r="G16" i="8"/>
  <c r="G18" i="8"/>
  <c r="G19" i="8"/>
  <c r="G20" i="8"/>
  <c r="G22" i="8"/>
  <c r="G2" i="7"/>
  <c r="G3" i="7"/>
  <c r="G4" i="7"/>
  <c r="G5" i="7"/>
  <c r="G6" i="7"/>
  <c r="G7" i="7"/>
  <c r="G8" i="7"/>
  <c r="G9" i="7"/>
  <c r="G10" i="7"/>
  <c r="G11" i="7"/>
  <c r="G12" i="7"/>
  <c r="G13" i="7"/>
  <c r="G2" i="6"/>
  <c r="G3" i="6"/>
  <c r="G4" i="6"/>
  <c r="G5" i="6"/>
  <c r="G6" i="6"/>
  <c r="G7" i="6"/>
  <c r="G8" i="6"/>
  <c r="G9" i="6"/>
  <c r="G10" i="6"/>
  <c r="G11" i="6"/>
  <c r="G12" i="6"/>
  <c r="G13" i="6"/>
  <c r="G2" i="5"/>
  <c r="G3" i="5"/>
  <c r="G4" i="5"/>
  <c r="G5" i="5"/>
  <c r="G6" i="5"/>
  <c r="G7" i="5"/>
  <c r="G8" i="5"/>
  <c r="G9" i="5"/>
  <c r="G10" i="5"/>
  <c r="G11" i="5"/>
  <c r="G12" i="5"/>
  <c r="G13" i="5"/>
  <c r="G2" i="4"/>
  <c r="G2" i="3"/>
  <c r="G2" i="2"/>
  <c r="G2" i="1"/>
</calcChain>
</file>

<file path=xl/sharedStrings.xml><?xml version="1.0" encoding="utf-8"?>
<sst xmlns="http://schemas.openxmlformats.org/spreadsheetml/2006/main" count="842" uniqueCount="30">
  <si>
    <t>Date</t>
  </si>
  <si>
    <t>NH3 (ppm)</t>
  </si>
  <si>
    <t>NO2 (ppm)</t>
  </si>
  <si>
    <t>NO3 (ppm)</t>
  </si>
  <si>
    <t>pH</t>
  </si>
  <si>
    <t>Cu (ppm)</t>
  </si>
  <si>
    <t>Hardness (mg/L)- multiply by 17.1</t>
  </si>
  <si>
    <t>Alkalinity (ppm)</t>
  </si>
  <si>
    <t>Initials</t>
  </si>
  <si>
    <t>Comments</t>
  </si>
  <si>
    <t>AY</t>
  </si>
  <si>
    <t>KRM</t>
  </si>
  <si>
    <t>SA</t>
  </si>
  <si>
    <t>added acid, no animals on breeder and probe reads 7.5</t>
  </si>
  <si>
    <t>acid was added before water chemistry</t>
  </si>
  <si>
    <t>RB</t>
  </si>
  <si>
    <t>AC</t>
  </si>
  <si>
    <t>DL</t>
  </si>
  <si>
    <t>Rack 1 chemistry</t>
  </si>
  <si>
    <t>&gt;200</t>
  </si>
  <si>
    <t>unable to test bc of lack of reagent</t>
  </si>
  <si>
    <t>PH</t>
  </si>
  <si>
    <t>Hardness</t>
  </si>
  <si>
    <t>Alkalinity</t>
  </si>
  <si>
    <t>OA</t>
  </si>
  <si>
    <t>Dissolved O2 (mg/L)</t>
  </si>
  <si>
    <t>did water change to dilute ammonia</t>
  </si>
  <si>
    <t>over dosed with baking soda</t>
  </si>
  <si>
    <t>ran out of alkalinity reagents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</si>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</sst>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workbookViewId="0">
      <pane ySplit="1" topLeftCell="A57" activePane="bottomLeft" state="frozen"/>
      <selection pane="bottomLeft" activeCell="G69" sqref="G69"/>
    </sheetView>
  </sheetViews>
  <sheetFormatPr defaultRowHeight="14.4" x14ac:dyDescent="0.3"/>
  <cols>
    <col min="1" max="1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</row>
    <row r="2" spans="1:11" x14ac:dyDescent="0.3">
      <c r="A2" s="1">
        <v>43840</v>
      </c>
      <c r="B2">
        <v>0</v>
      </c>
      <c r="C2">
        <v>0</v>
      </c>
      <c r="D2">
        <v>20</v>
      </c>
      <c r="E2">
        <v>7.2</v>
      </c>
      <c r="F2">
        <v>0</v>
      </c>
      <c r="G2">
        <f>17.1*11</f>
        <v>188.10000000000002</v>
      </c>
      <c r="H2">
        <v>16</v>
      </c>
      <c r="J2" t="s">
        <v>10</v>
      </c>
    </row>
    <row r="3" spans="1:11" x14ac:dyDescent="0.3">
      <c r="A3" s="1">
        <v>43843</v>
      </c>
      <c r="B3">
        <v>0</v>
      </c>
      <c r="C3">
        <v>2.5</v>
      </c>
      <c r="D3">
        <v>0</v>
      </c>
      <c r="E3">
        <v>7.4</v>
      </c>
      <c r="F3">
        <v>0</v>
      </c>
      <c r="G3">
        <v>188.1</v>
      </c>
      <c r="H3">
        <v>20</v>
      </c>
      <c r="J3" t="s">
        <v>11</v>
      </c>
    </row>
    <row r="4" spans="1:11" x14ac:dyDescent="0.3">
      <c r="A4" s="1">
        <v>43851</v>
      </c>
      <c r="B4">
        <v>0</v>
      </c>
      <c r="C4">
        <v>0</v>
      </c>
      <c r="D4">
        <v>0</v>
      </c>
      <c r="E4">
        <v>7.4</v>
      </c>
      <c r="F4">
        <v>0</v>
      </c>
      <c r="G4">
        <v>188.1</v>
      </c>
      <c r="H4">
        <v>36</v>
      </c>
      <c r="J4" t="s">
        <v>11</v>
      </c>
    </row>
    <row r="5" spans="1:11" x14ac:dyDescent="0.3">
      <c r="A5" s="1">
        <v>43857</v>
      </c>
      <c r="B5">
        <v>0</v>
      </c>
      <c r="C5">
        <v>0</v>
      </c>
      <c r="D5">
        <v>5</v>
      </c>
      <c r="E5">
        <v>7.4</v>
      </c>
      <c r="F5">
        <v>0</v>
      </c>
      <c r="G5">
        <v>205.2</v>
      </c>
      <c r="H5">
        <v>24</v>
      </c>
      <c r="J5" t="s">
        <v>11</v>
      </c>
    </row>
    <row r="6" spans="1:11" x14ac:dyDescent="0.3">
      <c r="A6" s="1">
        <v>43864</v>
      </c>
      <c r="B6">
        <v>0</v>
      </c>
      <c r="C6">
        <v>0</v>
      </c>
      <c r="D6">
        <v>0</v>
      </c>
      <c r="E6">
        <v>7.2</v>
      </c>
      <c r="F6">
        <v>0</v>
      </c>
      <c r="G6">
        <v>188.1</v>
      </c>
      <c r="H6">
        <v>20</v>
      </c>
      <c r="J6" t="s">
        <v>11</v>
      </c>
    </row>
    <row r="7" spans="1:11" x14ac:dyDescent="0.3">
      <c r="A7" s="1">
        <v>43874</v>
      </c>
      <c r="B7">
        <v>0</v>
      </c>
      <c r="C7">
        <v>0</v>
      </c>
      <c r="D7">
        <v>0</v>
      </c>
      <c r="E7">
        <v>7.2</v>
      </c>
      <c r="F7">
        <v>0</v>
      </c>
      <c r="G7">
        <v>188.1</v>
      </c>
      <c r="H7">
        <v>24</v>
      </c>
      <c r="J7" t="s">
        <v>11</v>
      </c>
    </row>
    <row r="8" spans="1:11" x14ac:dyDescent="0.3">
      <c r="A8" s="1">
        <v>43886</v>
      </c>
      <c r="B8">
        <v>0</v>
      </c>
      <c r="C8">
        <v>0</v>
      </c>
      <c r="D8">
        <v>0</v>
      </c>
      <c r="E8">
        <v>7.5</v>
      </c>
      <c r="F8">
        <v>0</v>
      </c>
      <c r="G8">
        <v>188.1</v>
      </c>
      <c r="H8">
        <v>20</v>
      </c>
      <c r="J8" t="s">
        <v>11</v>
      </c>
    </row>
    <row r="9" spans="1:11" x14ac:dyDescent="0.3">
      <c r="A9" s="1">
        <v>43894</v>
      </c>
      <c r="B9">
        <v>0</v>
      </c>
      <c r="C9">
        <v>0</v>
      </c>
      <c r="D9">
        <v>0</v>
      </c>
      <c r="E9">
        <v>7.5</v>
      </c>
      <c r="F9">
        <v>0</v>
      </c>
      <c r="G9">
        <v>188.1</v>
      </c>
      <c r="H9">
        <v>24</v>
      </c>
      <c r="J9" t="s">
        <v>11</v>
      </c>
    </row>
    <row r="10" spans="1:11" x14ac:dyDescent="0.3">
      <c r="A10" s="1">
        <v>43913</v>
      </c>
      <c r="B10">
        <v>0</v>
      </c>
      <c r="C10">
        <v>0</v>
      </c>
      <c r="D10">
        <v>0</v>
      </c>
      <c r="E10">
        <v>6.8</v>
      </c>
      <c r="F10">
        <v>0</v>
      </c>
      <c r="G10">
        <v>205.2</v>
      </c>
      <c r="H10">
        <v>40</v>
      </c>
      <c r="J10" t="s">
        <v>11</v>
      </c>
    </row>
    <row r="11" spans="1:11" x14ac:dyDescent="0.3">
      <c r="A11" s="1">
        <v>43920</v>
      </c>
      <c r="B11">
        <v>0</v>
      </c>
      <c r="C11">
        <v>0</v>
      </c>
      <c r="D11">
        <v>0</v>
      </c>
      <c r="E11">
        <v>7.6</v>
      </c>
      <c r="F11">
        <v>0</v>
      </c>
      <c r="G11">
        <v>205.2</v>
      </c>
      <c r="H11">
        <v>54</v>
      </c>
      <c r="J11" t="s">
        <v>11</v>
      </c>
    </row>
    <row r="12" spans="1:11" x14ac:dyDescent="0.3">
      <c r="A12" s="1">
        <v>43927</v>
      </c>
      <c r="B12">
        <v>0</v>
      </c>
      <c r="C12">
        <v>0</v>
      </c>
      <c r="D12">
        <v>0</v>
      </c>
      <c r="E12">
        <v>7.6</v>
      </c>
      <c r="F12">
        <v>0</v>
      </c>
      <c r="G12">
        <v>205.2</v>
      </c>
      <c r="H12">
        <v>54</v>
      </c>
      <c r="J12" t="s">
        <v>11</v>
      </c>
    </row>
    <row r="13" spans="1:11" x14ac:dyDescent="0.3">
      <c r="A13" s="1">
        <v>43950</v>
      </c>
      <c r="J13" t="s">
        <v>11</v>
      </c>
    </row>
    <row r="14" spans="1:11" x14ac:dyDescent="0.3">
      <c r="A14" s="1">
        <v>43956</v>
      </c>
      <c r="B14">
        <v>0</v>
      </c>
      <c r="C14">
        <v>0</v>
      </c>
      <c r="D14">
        <v>10</v>
      </c>
      <c r="E14">
        <v>7.2</v>
      </c>
      <c r="F14">
        <v>0</v>
      </c>
      <c r="G14">
        <v>188.1</v>
      </c>
      <c r="H14">
        <v>80</v>
      </c>
      <c r="J14" t="s">
        <v>15</v>
      </c>
    </row>
    <row r="15" spans="1:11" x14ac:dyDescent="0.3">
      <c r="A15" s="1">
        <v>43962</v>
      </c>
      <c r="B15">
        <v>0</v>
      </c>
      <c r="C15">
        <v>0</v>
      </c>
      <c r="D15">
        <v>20</v>
      </c>
      <c r="E15">
        <v>7.4</v>
      </c>
      <c r="F15">
        <v>0</v>
      </c>
      <c r="G15">
        <v>205.2</v>
      </c>
      <c r="H15">
        <v>40</v>
      </c>
      <c r="J15" t="s">
        <v>16</v>
      </c>
    </row>
    <row r="16" spans="1:11" x14ac:dyDescent="0.3">
      <c r="A16" s="1">
        <v>43969</v>
      </c>
      <c r="B16">
        <v>0</v>
      </c>
      <c r="C16">
        <v>0</v>
      </c>
      <c r="D16">
        <v>20</v>
      </c>
      <c r="E16">
        <v>7.4</v>
      </c>
      <c r="F16">
        <v>0</v>
      </c>
      <c r="G16">
        <v>205.2</v>
      </c>
      <c r="H16">
        <v>24</v>
      </c>
      <c r="J16" t="s">
        <v>16</v>
      </c>
    </row>
    <row r="17" spans="1:10" x14ac:dyDescent="0.3">
      <c r="A17" s="1">
        <v>43977</v>
      </c>
      <c r="B17">
        <v>0</v>
      </c>
      <c r="C17">
        <v>0</v>
      </c>
      <c r="D17">
        <v>20</v>
      </c>
      <c r="E17">
        <v>7.4</v>
      </c>
      <c r="F17">
        <v>0</v>
      </c>
      <c r="G17">
        <v>188.1</v>
      </c>
      <c r="H17">
        <v>40</v>
      </c>
      <c r="J17" t="s">
        <v>16</v>
      </c>
    </row>
    <row r="18" spans="1:10" x14ac:dyDescent="0.3">
      <c r="A18" s="1">
        <v>43983</v>
      </c>
      <c r="B18">
        <v>0</v>
      </c>
      <c r="C18">
        <v>0</v>
      </c>
      <c r="D18">
        <v>20</v>
      </c>
      <c r="E18">
        <v>7.5</v>
      </c>
      <c r="F18">
        <v>0</v>
      </c>
      <c r="G18">
        <v>188.1</v>
      </c>
      <c r="H18">
        <v>40</v>
      </c>
      <c r="J18" t="s">
        <v>16</v>
      </c>
    </row>
    <row r="19" spans="1:10" x14ac:dyDescent="0.3">
      <c r="A19" s="1">
        <v>43997</v>
      </c>
      <c r="B19">
        <v>0</v>
      </c>
      <c r="C19">
        <v>0</v>
      </c>
      <c r="D19">
        <v>80</v>
      </c>
      <c r="E19">
        <v>7.6</v>
      </c>
      <c r="G19">
        <f>11*17.1</f>
        <v>188.10000000000002</v>
      </c>
      <c r="H19">
        <v>36</v>
      </c>
      <c r="J19" t="s">
        <v>17</v>
      </c>
    </row>
    <row r="20" spans="1:10" x14ac:dyDescent="0.3">
      <c r="A20" s="1">
        <v>44005</v>
      </c>
      <c r="B20">
        <v>0</v>
      </c>
      <c r="C20">
        <v>0</v>
      </c>
      <c r="D20">
        <v>20</v>
      </c>
      <c r="E20">
        <v>7.6</v>
      </c>
      <c r="G20">
        <f>12*17.1</f>
        <v>205.20000000000002</v>
      </c>
      <c r="H20">
        <v>46</v>
      </c>
      <c r="J20" t="s">
        <v>17</v>
      </c>
    </row>
    <row r="21" spans="1:10" x14ac:dyDescent="0.3">
      <c r="A21" s="1">
        <v>44018</v>
      </c>
      <c r="B21">
        <v>0</v>
      </c>
      <c r="C21">
        <v>0</v>
      </c>
      <c r="D21">
        <v>20</v>
      </c>
      <c r="E21">
        <v>7.5</v>
      </c>
      <c r="G21" t="s">
        <v>20</v>
      </c>
      <c r="H21">
        <v>40</v>
      </c>
      <c r="J21" t="s">
        <v>16</v>
      </c>
    </row>
    <row r="22" spans="1:10" x14ac:dyDescent="0.3">
      <c r="A22" s="1">
        <v>44026</v>
      </c>
      <c r="B22">
        <v>0</v>
      </c>
      <c r="C22">
        <v>0</v>
      </c>
      <c r="D22">
        <v>20</v>
      </c>
      <c r="E22">
        <v>7.5</v>
      </c>
      <c r="G22" t="s">
        <v>20</v>
      </c>
      <c r="H22">
        <v>56</v>
      </c>
      <c r="J22" t="s">
        <v>16</v>
      </c>
    </row>
    <row r="23" spans="1:10" x14ac:dyDescent="0.3">
      <c r="A23" s="1">
        <v>44032</v>
      </c>
      <c r="B23">
        <v>0</v>
      </c>
      <c r="C23">
        <v>0</v>
      </c>
      <c r="D23">
        <v>20</v>
      </c>
      <c r="E23">
        <v>7.5</v>
      </c>
      <c r="G23">
        <v>239.4</v>
      </c>
      <c r="H23">
        <v>48</v>
      </c>
      <c r="J23" t="s">
        <v>16</v>
      </c>
    </row>
    <row r="24" spans="1:10" x14ac:dyDescent="0.3">
      <c r="A24" s="1">
        <v>44039</v>
      </c>
      <c r="B24">
        <v>0</v>
      </c>
      <c r="C24">
        <v>0</v>
      </c>
      <c r="D24">
        <v>20</v>
      </c>
      <c r="E24">
        <v>7.6</v>
      </c>
      <c r="G24">
        <f>12*17.1</f>
        <v>205.20000000000002</v>
      </c>
      <c r="H24">
        <v>52</v>
      </c>
      <c r="J24" t="s">
        <v>17</v>
      </c>
    </row>
    <row r="25" spans="1:10" x14ac:dyDescent="0.3">
      <c r="A25" s="1">
        <v>44046</v>
      </c>
      <c r="B25">
        <v>0</v>
      </c>
      <c r="C25">
        <v>0</v>
      </c>
      <c r="D25">
        <v>20</v>
      </c>
      <c r="E25">
        <v>7.6</v>
      </c>
      <c r="G25">
        <v>239.4</v>
      </c>
      <c r="H25">
        <v>64</v>
      </c>
      <c r="J25" t="s">
        <v>16</v>
      </c>
    </row>
    <row r="26" spans="1:10" x14ac:dyDescent="0.3">
      <c r="A26" s="1">
        <v>44060</v>
      </c>
      <c r="B26">
        <v>0</v>
      </c>
      <c r="C26">
        <v>0</v>
      </c>
      <c r="D26">
        <v>10</v>
      </c>
      <c r="E26">
        <v>7.6</v>
      </c>
      <c r="G26">
        <v>171</v>
      </c>
      <c r="H26">
        <v>38</v>
      </c>
      <c r="J26" t="s">
        <v>17</v>
      </c>
    </row>
    <row r="27" spans="1:10" x14ac:dyDescent="0.3">
      <c r="A27" s="1">
        <v>44068</v>
      </c>
      <c r="B27">
        <v>0</v>
      </c>
      <c r="C27">
        <v>0</v>
      </c>
      <c r="D27">
        <v>20</v>
      </c>
      <c r="E27">
        <v>7.2</v>
      </c>
      <c r="G27">
        <v>153.9</v>
      </c>
      <c r="H27">
        <v>48</v>
      </c>
      <c r="J27" t="s">
        <v>16</v>
      </c>
    </row>
    <row r="28" spans="1:10" x14ac:dyDescent="0.3">
      <c r="A28" s="1">
        <v>44074</v>
      </c>
      <c r="B28">
        <v>0</v>
      </c>
      <c r="C28">
        <v>0</v>
      </c>
      <c r="D28">
        <v>20</v>
      </c>
      <c r="E28">
        <v>7.4</v>
      </c>
      <c r="G28">
        <f>8*17.1</f>
        <v>136.80000000000001</v>
      </c>
      <c r="H28">
        <v>16</v>
      </c>
      <c r="J28" t="s">
        <v>17</v>
      </c>
    </row>
    <row r="29" spans="1:10" x14ac:dyDescent="0.3">
      <c r="A29" s="1">
        <v>44081</v>
      </c>
      <c r="B29">
        <v>0</v>
      </c>
      <c r="C29">
        <v>0</v>
      </c>
      <c r="D29">
        <v>40</v>
      </c>
      <c r="E29">
        <v>7.4</v>
      </c>
      <c r="G29">
        <v>136.80000000000001</v>
      </c>
      <c r="H29">
        <v>40</v>
      </c>
      <c r="J29" t="s">
        <v>16</v>
      </c>
    </row>
    <row r="30" spans="1:10" x14ac:dyDescent="0.3">
      <c r="A30" s="1">
        <v>44117</v>
      </c>
      <c r="B30">
        <v>0</v>
      </c>
      <c r="C30">
        <v>0</v>
      </c>
      <c r="D30">
        <v>80</v>
      </c>
      <c r="E30">
        <v>7.2</v>
      </c>
      <c r="G30">
        <v>136.80000000000001</v>
      </c>
      <c r="H30">
        <v>30</v>
      </c>
      <c r="J30" t="s">
        <v>24</v>
      </c>
    </row>
    <row r="31" spans="1:10" x14ac:dyDescent="0.3">
      <c r="A31" s="1">
        <v>44130</v>
      </c>
      <c r="B31">
        <v>0</v>
      </c>
      <c r="C31">
        <v>0</v>
      </c>
      <c r="D31">
        <v>160</v>
      </c>
      <c r="E31">
        <v>7</v>
      </c>
      <c r="G31">
        <v>119.7</v>
      </c>
      <c r="H31">
        <v>24</v>
      </c>
      <c r="J31" t="s">
        <v>15</v>
      </c>
    </row>
    <row r="32" spans="1:10" x14ac:dyDescent="0.3">
      <c r="A32" s="1">
        <v>44137</v>
      </c>
      <c r="B32">
        <v>0</v>
      </c>
      <c r="C32">
        <v>0</v>
      </c>
      <c r="D32">
        <v>20</v>
      </c>
      <c r="E32">
        <v>7.2</v>
      </c>
      <c r="G32">
        <f>7*17.1</f>
        <v>119.70000000000002</v>
      </c>
      <c r="H32">
        <v>20</v>
      </c>
      <c r="J32" t="s">
        <v>17</v>
      </c>
    </row>
    <row r="33" spans="1:10" x14ac:dyDescent="0.3">
      <c r="A33" s="1">
        <v>44151</v>
      </c>
      <c r="B33">
        <v>0</v>
      </c>
      <c r="C33">
        <v>0</v>
      </c>
      <c r="D33">
        <v>80</v>
      </c>
      <c r="E33">
        <v>7.2</v>
      </c>
      <c r="G33">
        <v>119.7</v>
      </c>
      <c r="H33">
        <v>16</v>
      </c>
      <c r="J33" t="s">
        <v>16</v>
      </c>
    </row>
    <row r="34" spans="1:10" x14ac:dyDescent="0.3">
      <c r="A34" s="1">
        <v>44159</v>
      </c>
      <c r="B34">
        <v>0</v>
      </c>
      <c r="C34">
        <v>0</v>
      </c>
      <c r="D34">
        <v>5</v>
      </c>
      <c r="E34">
        <v>7</v>
      </c>
      <c r="G34">
        <f>7*17.1</f>
        <v>119.70000000000002</v>
      </c>
      <c r="H34">
        <v>16</v>
      </c>
      <c r="J34" t="s">
        <v>17</v>
      </c>
    </row>
    <row r="35" spans="1:10" x14ac:dyDescent="0.3">
      <c r="A35" s="1">
        <v>44173</v>
      </c>
      <c r="B35">
        <v>0</v>
      </c>
      <c r="C35">
        <v>0</v>
      </c>
      <c r="D35">
        <v>80</v>
      </c>
      <c r="E35">
        <v>7.4</v>
      </c>
      <c r="G35">
        <v>102.6</v>
      </c>
      <c r="H35">
        <v>36</v>
      </c>
      <c r="J35" t="s">
        <v>16</v>
      </c>
    </row>
    <row r="36" spans="1:10" x14ac:dyDescent="0.3">
      <c r="A36" s="1">
        <v>44181</v>
      </c>
      <c r="B36">
        <v>0</v>
      </c>
      <c r="C36">
        <v>0</v>
      </c>
      <c r="D36">
        <v>160</v>
      </c>
      <c r="E36">
        <v>7.2</v>
      </c>
      <c r="F36">
        <v>0</v>
      </c>
      <c r="G36">
        <f>7*17.1</f>
        <v>119.70000000000002</v>
      </c>
      <c r="H36">
        <v>24</v>
      </c>
      <c r="J36" t="s">
        <v>17</v>
      </c>
    </row>
    <row r="37" spans="1:10" x14ac:dyDescent="0.3">
      <c r="A37" s="1">
        <v>44186</v>
      </c>
      <c r="B37">
        <v>0</v>
      </c>
      <c r="C37">
        <v>0</v>
      </c>
      <c r="D37">
        <v>120</v>
      </c>
      <c r="E37">
        <v>7.4</v>
      </c>
      <c r="G37">
        <f>6*17.1</f>
        <v>102.60000000000001</v>
      </c>
      <c r="H37">
        <v>18</v>
      </c>
      <c r="J37" t="s">
        <v>17</v>
      </c>
    </row>
    <row r="38" spans="1:10" x14ac:dyDescent="0.3">
      <c r="A38" s="1">
        <v>44195</v>
      </c>
      <c r="B38">
        <v>0</v>
      </c>
      <c r="C38">
        <v>0</v>
      </c>
      <c r="D38">
        <v>160</v>
      </c>
      <c r="E38">
        <v>7.4</v>
      </c>
      <c r="F38">
        <v>0</v>
      </c>
      <c r="G38">
        <f>6*17.1</f>
        <v>102.60000000000001</v>
      </c>
      <c r="H38">
        <v>44</v>
      </c>
      <c r="J38" t="s">
        <v>16</v>
      </c>
    </row>
    <row r="39" spans="1:10" x14ac:dyDescent="0.3">
      <c r="A39" s="1">
        <v>44200</v>
      </c>
      <c r="B39">
        <v>0</v>
      </c>
      <c r="C39">
        <v>0</v>
      </c>
      <c r="D39">
        <v>160</v>
      </c>
      <c r="E39">
        <v>7.4</v>
      </c>
      <c r="G39">
        <f>7*17.1</f>
        <v>119.70000000000002</v>
      </c>
      <c r="H39">
        <v>24</v>
      </c>
      <c r="J39" t="s">
        <v>17</v>
      </c>
    </row>
    <row r="40" spans="1:10" x14ac:dyDescent="0.3">
      <c r="A40" s="1">
        <v>44207</v>
      </c>
      <c r="B40">
        <v>0</v>
      </c>
      <c r="C40">
        <v>0</v>
      </c>
      <c r="D40">
        <v>40</v>
      </c>
      <c r="E40">
        <v>7.2</v>
      </c>
      <c r="F40">
        <v>0</v>
      </c>
      <c r="G40">
        <f>7*17.1</f>
        <v>119.70000000000002</v>
      </c>
      <c r="H40">
        <v>16</v>
      </c>
      <c r="J40" t="s">
        <v>17</v>
      </c>
    </row>
    <row r="41" spans="1:10" x14ac:dyDescent="0.3">
      <c r="A41" s="1">
        <v>44215</v>
      </c>
      <c r="B41">
        <v>0</v>
      </c>
      <c r="C41">
        <v>0</v>
      </c>
      <c r="D41">
        <v>20</v>
      </c>
      <c r="E41">
        <v>7.2</v>
      </c>
      <c r="G41">
        <f t="shared" ref="G41:G46" si="0">6*17.1</f>
        <v>102.60000000000001</v>
      </c>
      <c r="H41">
        <v>16</v>
      </c>
      <c r="J41" t="s">
        <v>17</v>
      </c>
    </row>
    <row r="42" spans="1:10" x14ac:dyDescent="0.3">
      <c r="A42" s="1">
        <v>44222</v>
      </c>
      <c r="B42">
        <v>0</v>
      </c>
      <c r="C42">
        <v>0</v>
      </c>
      <c r="D42">
        <v>10</v>
      </c>
      <c r="E42">
        <v>7</v>
      </c>
      <c r="G42">
        <f t="shared" si="0"/>
        <v>102.60000000000001</v>
      </c>
      <c r="H42">
        <v>16</v>
      </c>
      <c r="I42">
        <v>7.25</v>
      </c>
      <c r="J42" t="s">
        <v>17</v>
      </c>
    </row>
    <row r="43" spans="1:10" x14ac:dyDescent="0.3">
      <c r="A43" s="1">
        <v>44228</v>
      </c>
      <c r="B43">
        <v>0</v>
      </c>
      <c r="C43">
        <v>0</v>
      </c>
      <c r="D43">
        <v>10</v>
      </c>
      <c r="E43">
        <v>7.4</v>
      </c>
      <c r="G43">
        <f t="shared" si="0"/>
        <v>102.60000000000001</v>
      </c>
      <c r="H43">
        <v>12</v>
      </c>
      <c r="I43">
        <v>7.13</v>
      </c>
      <c r="J43" t="s">
        <v>17</v>
      </c>
    </row>
    <row r="44" spans="1:10" x14ac:dyDescent="0.3">
      <c r="A44" s="1">
        <v>44235</v>
      </c>
      <c r="B44">
        <v>0</v>
      </c>
      <c r="C44">
        <v>0</v>
      </c>
      <c r="D44">
        <v>10</v>
      </c>
      <c r="E44">
        <v>7</v>
      </c>
      <c r="G44">
        <f t="shared" si="0"/>
        <v>102.60000000000001</v>
      </c>
      <c r="H44">
        <v>16</v>
      </c>
      <c r="I44">
        <v>6.95</v>
      </c>
      <c r="J44" t="s">
        <v>17</v>
      </c>
    </row>
    <row r="45" spans="1:10" x14ac:dyDescent="0.3">
      <c r="A45" s="1">
        <v>44244</v>
      </c>
      <c r="B45">
        <v>0</v>
      </c>
      <c r="C45">
        <v>0</v>
      </c>
      <c r="D45">
        <v>20</v>
      </c>
      <c r="E45">
        <v>7.4</v>
      </c>
      <c r="G45">
        <f t="shared" si="0"/>
        <v>102.60000000000001</v>
      </c>
      <c r="H45">
        <v>16</v>
      </c>
      <c r="I45">
        <v>7.33</v>
      </c>
      <c r="J45" t="s">
        <v>17</v>
      </c>
    </row>
    <row r="46" spans="1:10" x14ac:dyDescent="0.3">
      <c r="A46" s="1">
        <v>44249</v>
      </c>
      <c r="B46">
        <v>0</v>
      </c>
      <c r="C46">
        <v>0</v>
      </c>
      <c r="D46">
        <v>10</v>
      </c>
      <c r="E46">
        <v>7.2</v>
      </c>
      <c r="G46">
        <f t="shared" si="0"/>
        <v>102.60000000000001</v>
      </c>
      <c r="H46">
        <v>16</v>
      </c>
      <c r="I46">
        <v>7.02</v>
      </c>
      <c r="J46" t="s">
        <v>17</v>
      </c>
    </row>
    <row r="47" spans="1:10" x14ac:dyDescent="0.3">
      <c r="A47" s="1">
        <v>44256</v>
      </c>
      <c r="B47">
        <v>0</v>
      </c>
      <c r="C47">
        <v>0</v>
      </c>
      <c r="D47">
        <v>10</v>
      </c>
      <c r="E47">
        <v>7.2</v>
      </c>
      <c r="G47">
        <f>6*17.1</f>
        <v>102.60000000000001</v>
      </c>
      <c r="H47">
        <v>12</v>
      </c>
      <c r="J47" t="s">
        <v>17</v>
      </c>
    </row>
    <row r="48" spans="1:10" x14ac:dyDescent="0.3">
      <c r="A48" s="1">
        <v>44263</v>
      </c>
      <c r="B48">
        <v>0</v>
      </c>
      <c r="C48">
        <v>0</v>
      </c>
      <c r="D48">
        <v>10</v>
      </c>
      <c r="E48">
        <v>7</v>
      </c>
      <c r="G48">
        <f>7*17.1</f>
        <v>119.70000000000002</v>
      </c>
      <c r="H48">
        <v>12</v>
      </c>
      <c r="J48" t="s">
        <v>17</v>
      </c>
    </row>
    <row r="49" spans="1:11" x14ac:dyDescent="0.3">
      <c r="A49" s="1">
        <v>44270</v>
      </c>
      <c r="B49">
        <v>0</v>
      </c>
      <c r="C49">
        <v>0</v>
      </c>
      <c r="D49">
        <v>20</v>
      </c>
      <c r="E49">
        <v>7.4</v>
      </c>
      <c r="G49">
        <f>6.5*17.1</f>
        <v>111.15</v>
      </c>
      <c r="H49">
        <v>24</v>
      </c>
      <c r="J49" t="s">
        <v>17</v>
      </c>
    </row>
    <row r="50" spans="1:11" x14ac:dyDescent="0.3">
      <c r="A50" s="1">
        <v>44277</v>
      </c>
      <c r="B50">
        <v>0</v>
      </c>
      <c r="C50">
        <v>0</v>
      </c>
      <c r="D50">
        <v>20</v>
      </c>
      <c r="E50">
        <v>7.4</v>
      </c>
      <c r="G50">
        <f>6.5*17.1</f>
        <v>111.15</v>
      </c>
      <c r="H50">
        <v>20</v>
      </c>
      <c r="J50" t="s">
        <v>17</v>
      </c>
    </row>
    <row r="51" spans="1:11" x14ac:dyDescent="0.3">
      <c r="A51" s="1">
        <v>44284</v>
      </c>
      <c r="B51">
        <v>0</v>
      </c>
      <c r="C51">
        <v>0</v>
      </c>
      <c r="D51">
        <v>10</v>
      </c>
      <c r="E51">
        <v>7</v>
      </c>
      <c r="G51">
        <f>6.5*17.1</f>
        <v>111.15</v>
      </c>
      <c r="H51">
        <v>12</v>
      </c>
      <c r="J51" t="s">
        <v>17</v>
      </c>
    </row>
    <row r="52" spans="1:11" x14ac:dyDescent="0.3">
      <c r="A52" s="1">
        <v>44291</v>
      </c>
      <c r="B52">
        <v>0</v>
      </c>
      <c r="C52">
        <v>0</v>
      </c>
      <c r="D52">
        <v>10</v>
      </c>
      <c r="E52">
        <v>7</v>
      </c>
      <c r="G52">
        <f>6.5*17.1</f>
        <v>111.15</v>
      </c>
      <c r="H52">
        <v>12</v>
      </c>
      <c r="J52" t="s">
        <v>17</v>
      </c>
    </row>
    <row r="53" spans="1:11" x14ac:dyDescent="0.3">
      <c r="A53" s="1">
        <v>44298</v>
      </c>
      <c r="B53">
        <v>0</v>
      </c>
      <c r="C53">
        <v>0</v>
      </c>
      <c r="D53">
        <v>20</v>
      </c>
      <c r="E53">
        <v>7</v>
      </c>
      <c r="G53">
        <f>6*17.1</f>
        <v>102.60000000000001</v>
      </c>
      <c r="H53">
        <v>18</v>
      </c>
      <c r="J53" t="s">
        <v>17</v>
      </c>
    </row>
    <row r="54" spans="1:11" x14ac:dyDescent="0.3">
      <c r="A54" s="1">
        <v>44306</v>
      </c>
      <c r="B54">
        <v>0</v>
      </c>
      <c r="C54">
        <v>0</v>
      </c>
      <c r="D54">
        <v>10</v>
      </c>
      <c r="E54">
        <v>7.4</v>
      </c>
      <c r="G54">
        <f>7*17.1</f>
        <v>119.70000000000002</v>
      </c>
      <c r="H54">
        <v>17</v>
      </c>
      <c r="J54" t="s">
        <v>17</v>
      </c>
    </row>
    <row r="55" spans="1:11" x14ac:dyDescent="0.3">
      <c r="A55" s="1">
        <v>44312</v>
      </c>
      <c r="B55">
        <v>0</v>
      </c>
      <c r="C55">
        <v>0</v>
      </c>
      <c r="D55">
        <v>10</v>
      </c>
      <c r="E55">
        <v>7.2</v>
      </c>
      <c r="G55">
        <f>7*17.1</f>
        <v>119.70000000000002</v>
      </c>
      <c r="H55">
        <v>16</v>
      </c>
      <c r="J55" t="s">
        <v>17</v>
      </c>
    </row>
    <row r="56" spans="1:11" x14ac:dyDescent="0.3">
      <c r="A56" s="1">
        <v>44319</v>
      </c>
      <c r="B56">
        <v>0</v>
      </c>
      <c r="C56">
        <v>0</v>
      </c>
      <c r="D56">
        <v>30</v>
      </c>
      <c r="E56">
        <v>7.2</v>
      </c>
      <c r="G56">
        <f>8*17.1</f>
        <v>136.80000000000001</v>
      </c>
      <c r="J56" t="s">
        <v>17</v>
      </c>
      <c r="K56" t="s">
        <v>28</v>
      </c>
    </row>
    <row r="57" spans="1:11" x14ac:dyDescent="0.3">
      <c r="A57" s="1">
        <v>44326</v>
      </c>
      <c r="B57">
        <v>0</v>
      </c>
      <c r="C57">
        <v>0</v>
      </c>
      <c r="D57">
        <v>30</v>
      </c>
      <c r="E57">
        <v>7.4</v>
      </c>
      <c r="G57">
        <f>7.5*17.1</f>
        <v>128.25</v>
      </c>
      <c r="J57" t="s">
        <v>17</v>
      </c>
    </row>
    <row r="58" spans="1:11" x14ac:dyDescent="0.3">
      <c r="A58" s="1">
        <v>44334</v>
      </c>
      <c r="B58">
        <v>0</v>
      </c>
      <c r="C58">
        <v>0</v>
      </c>
      <c r="D58">
        <v>20</v>
      </c>
      <c r="E58">
        <v>7.6</v>
      </c>
      <c r="G58">
        <f>7*17.1</f>
        <v>119.70000000000002</v>
      </c>
      <c r="J58" t="s">
        <v>17</v>
      </c>
    </row>
    <row r="59" spans="1:11" x14ac:dyDescent="0.3">
      <c r="A59" s="1">
        <v>44340</v>
      </c>
      <c r="B59">
        <v>0</v>
      </c>
      <c r="C59">
        <v>0</v>
      </c>
      <c r="D59">
        <v>30</v>
      </c>
      <c r="E59">
        <v>7.6</v>
      </c>
      <c r="G59">
        <f>7*17.1</f>
        <v>119.70000000000002</v>
      </c>
      <c r="J59" t="s">
        <v>17</v>
      </c>
    </row>
    <row r="60" spans="1:11" x14ac:dyDescent="0.3">
      <c r="A60" s="1">
        <v>44350</v>
      </c>
      <c r="B60">
        <v>0</v>
      </c>
      <c r="C60">
        <v>0</v>
      </c>
      <c r="D60">
        <v>20</v>
      </c>
      <c r="E60">
        <v>7</v>
      </c>
      <c r="G60">
        <f>6*17.1</f>
        <v>102.60000000000001</v>
      </c>
      <c r="J60" t="s">
        <v>17</v>
      </c>
    </row>
    <row r="61" spans="1:11" x14ac:dyDescent="0.3">
      <c r="A61" s="1">
        <v>44354</v>
      </c>
      <c r="B61">
        <v>0</v>
      </c>
      <c r="C61">
        <v>0</v>
      </c>
      <c r="D61">
        <v>20</v>
      </c>
      <c r="E61">
        <v>7.2</v>
      </c>
      <c r="G61">
        <f>6*17.1</f>
        <v>102.60000000000001</v>
      </c>
      <c r="H61">
        <v>16</v>
      </c>
      <c r="J61" t="s">
        <v>17</v>
      </c>
    </row>
    <row r="62" spans="1:11" x14ac:dyDescent="0.3">
      <c r="A62" s="1">
        <v>44362</v>
      </c>
      <c r="B62">
        <v>0</v>
      </c>
      <c r="C62">
        <v>0</v>
      </c>
      <c r="D62">
        <v>30</v>
      </c>
      <c r="E62">
        <v>6.8</v>
      </c>
      <c r="G62">
        <f>7*17.1</f>
        <v>119.70000000000002</v>
      </c>
      <c r="H62">
        <v>16</v>
      </c>
      <c r="J62" t="s">
        <v>17</v>
      </c>
    </row>
    <row r="63" spans="1:11" x14ac:dyDescent="0.3">
      <c r="A63" s="1">
        <v>44370</v>
      </c>
      <c r="B63">
        <v>0</v>
      </c>
      <c r="C63">
        <v>0</v>
      </c>
      <c r="D63">
        <v>20</v>
      </c>
      <c r="E63">
        <v>7.2</v>
      </c>
      <c r="G63">
        <v>136.80000000000001</v>
      </c>
      <c r="H63">
        <v>20</v>
      </c>
      <c r="J63" t="s">
        <v>16</v>
      </c>
    </row>
    <row r="64" spans="1:11" x14ac:dyDescent="0.3">
      <c r="A64" s="1">
        <v>44375</v>
      </c>
      <c r="B64">
        <v>0</v>
      </c>
      <c r="C64">
        <v>0</v>
      </c>
      <c r="D64">
        <v>40</v>
      </c>
      <c r="E64">
        <v>6.8</v>
      </c>
      <c r="G64">
        <f>6*17.1</f>
        <v>102.60000000000001</v>
      </c>
      <c r="H64">
        <v>16</v>
      </c>
      <c r="J64" t="s">
        <v>17</v>
      </c>
    </row>
    <row r="65" spans="1:10" x14ac:dyDescent="0.3">
      <c r="A65" s="1">
        <v>44385</v>
      </c>
      <c r="B65">
        <v>0</v>
      </c>
      <c r="C65">
        <v>0</v>
      </c>
      <c r="D65">
        <v>30</v>
      </c>
      <c r="E65">
        <v>7.2</v>
      </c>
      <c r="G65">
        <f>7*17.1</f>
        <v>119.70000000000002</v>
      </c>
      <c r="H65">
        <v>16</v>
      </c>
      <c r="J65" t="s">
        <v>17</v>
      </c>
    </row>
    <row r="66" spans="1:10" x14ac:dyDescent="0.3">
      <c r="A66" s="1">
        <v>44392</v>
      </c>
      <c r="B66">
        <v>0</v>
      </c>
      <c r="C66">
        <v>0</v>
      </c>
      <c r="D66">
        <v>30</v>
      </c>
      <c r="E66">
        <v>7.2</v>
      </c>
      <c r="G66">
        <f>9*17.1</f>
        <v>153.9</v>
      </c>
      <c r="H66">
        <v>32</v>
      </c>
      <c r="J66" t="s">
        <v>16</v>
      </c>
    </row>
    <row r="67" spans="1:10" x14ac:dyDescent="0.3">
      <c r="A67" s="1">
        <v>44399</v>
      </c>
      <c r="B67">
        <v>0</v>
      </c>
      <c r="C67">
        <v>0</v>
      </c>
      <c r="D67">
        <v>40</v>
      </c>
      <c r="E67">
        <v>7.2</v>
      </c>
      <c r="J67" t="s">
        <v>17</v>
      </c>
    </row>
    <row r="68" spans="1:10" x14ac:dyDescent="0.3">
      <c r="A68" s="1">
        <v>44405</v>
      </c>
      <c r="B68">
        <v>0</v>
      </c>
      <c r="C68">
        <v>0</v>
      </c>
      <c r="D68">
        <v>30</v>
      </c>
      <c r="E68">
        <v>7.2</v>
      </c>
      <c r="G68">
        <f>6*17.1</f>
        <v>102.60000000000001</v>
      </c>
      <c r="H68">
        <v>20</v>
      </c>
      <c r="J68" t="s">
        <v>16</v>
      </c>
    </row>
    <row r="69" spans="1:10" x14ac:dyDescent="0.3">
      <c r="A69" s="1">
        <v>44411</v>
      </c>
      <c r="B69">
        <v>0</v>
      </c>
      <c r="C69">
        <v>0</v>
      </c>
      <c r="D69">
        <v>30</v>
      </c>
      <c r="E69">
        <v>6.8</v>
      </c>
      <c r="G69">
        <v>119.7</v>
      </c>
      <c r="H69">
        <v>20</v>
      </c>
      <c r="J69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K66"/>
  <sheetViews>
    <sheetView topLeftCell="D1" workbookViewId="0">
      <pane ySplit="1" topLeftCell="A48" activePane="bottomLeft" state="frozen"/>
      <selection activeCell="B18" sqref="B18"/>
      <selection pane="bottomLeft" activeCell="J66" sqref="J66"/>
    </sheetView>
  </sheetViews>
  <sheetFormatPr defaultRowHeight="14.4" x14ac:dyDescent="0.3"/>
  <cols>
    <col min="1" max="1" width="10.77734375" bestFit="1" customWidth="1"/>
    <col min="2" max="2" width="10.6640625" bestFit="1" customWidth="1"/>
    <col min="3" max="4" width="10.77734375" bestFit="1" customWidth="1"/>
    <col min="5" max="5" width="4" bestFit="1" customWidth="1"/>
    <col min="7" max="7" width="21.77734375" customWidth="1"/>
    <col min="8" max="8" width="15.44140625" bestFit="1" customWidth="1"/>
    <col min="11" max="11" width="52.5546875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25</v>
      </c>
      <c r="J1" s="2" t="s">
        <v>8</v>
      </c>
      <c r="K1" s="2" t="s">
        <v>9</v>
      </c>
    </row>
    <row r="2" spans="1:11" x14ac:dyDescent="0.3">
      <c r="A2" s="1">
        <v>43836</v>
      </c>
      <c r="B2">
        <v>0</v>
      </c>
      <c r="C2">
        <v>0</v>
      </c>
      <c r="D2">
        <v>5</v>
      </c>
      <c r="E2">
        <v>7.5</v>
      </c>
      <c r="F2">
        <v>0</v>
      </c>
      <c r="G2">
        <f>8*17.1</f>
        <v>136.80000000000001</v>
      </c>
      <c r="H2">
        <v>44</v>
      </c>
      <c r="I2">
        <v>8</v>
      </c>
      <c r="J2" t="s">
        <v>12</v>
      </c>
    </row>
    <row r="3" spans="1:11" x14ac:dyDescent="0.3">
      <c r="A3" s="1">
        <v>43843</v>
      </c>
      <c r="B3">
        <v>0</v>
      </c>
      <c r="C3">
        <v>0</v>
      </c>
      <c r="D3">
        <v>5</v>
      </c>
      <c r="E3">
        <v>7.6</v>
      </c>
      <c r="F3">
        <v>0</v>
      </c>
      <c r="G3">
        <f>8*17.1</f>
        <v>136.80000000000001</v>
      </c>
      <c r="H3">
        <v>46</v>
      </c>
      <c r="I3">
        <v>8</v>
      </c>
      <c r="J3" t="s">
        <v>12</v>
      </c>
    </row>
    <row r="4" spans="1:11" x14ac:dyDescent="0.3">
      <c r="A4" s="1">
        <v>43853</v>
      </c>
      <c r="B4">
        <v>0</v>
      </c>
      <c r="C4">
        <v>0</v>
      </c>
      <c r="D4">
        <v>20</v>
      </c>
      <c r="E4">
        <v>7.6</v>
      </c>
      <c r="F4">
        <v>0</v>
      </c>
      <c r="G4">
        <f>17.1*7</f>
        <v>119.70000000000002</v>
      </c>
      <c r="H4">
        <v>40</v>
      </c>
      <c r="I4">
        <v>8.6</v>
      </c>
      <c r="J4" t="s">
        <v>10</v>
      </c>
    </row>
    <row r="5" spans="1:11" x14ac:dyDescent="0.3">
      <c r="A5" s="1">
        <v>43857</v>
      </c>
      <c r="B5">
        <v>0</v>
      </c>
      <c r="C5">
        <v>0</v>
      </c>
      <c r="D5">
        <v>5</v>
      </c>
      <c r="E5">
        <v>7.6</v>
      </c>
      <c r="F5">
        <v>0</v>
      </c>
      <c r="G5">
        <f>7*17.1</f>
        <v>119.70000000000002</v>
      </c>
      <c r="H5">
        <v>64</v>
      </c>
      <c r="I5">
        <v>8</v>
      </c>
      <c r="J5" t="s">
        <v>12</v>
      </c>
    </row>
    <row r="6" spans="1:11" x14ac:dyDescent="0.3">
      <c r="A6" s="1">
        <v>43864</v>
      </c>
      <c r="B6">
        <v>0</v>
      </c>
      <c r="C6">
        <v>0</v>
      </c>
      <c r="D6">
        <v>30</v>
      </c>
      <c r="E6">
        <v>7.7</v>
      </c>
      <c r="F6">
        <v>0</v>
      </c>
      <c r="G6">
        <f>17.1*6</f>
        <v>102.60000000000001</v>
      </c>
      <c r="H6">
        <v>72</v>
      </c>
      <c r="I6">
        <v>8</v>
      </c>
      <c r="J6" t="s">
        <v>10</v>
      </c>
    </row>
    <row r="7" spans="1:11" x14ac:dyDescent="0.3">
      <c r="A7" s="1">
        <v>43871</v>
      </c>
      <c r="B7">
        <v>0</v>
      </c>
      <c r="C7">
        <v>0</v>
      </c>
      <c r="D7">
        <v>10</v>
      </c>
      <c r="E7">
        <v>7.6</v>
      </c>
      <c r="F7">
        <v>0</v>
      </c>
      <c r="G7">
        <f>8*17.1</f>
        <v>136.80000000000001</v>
      </c>
      <c r="H7">
        <v>68</v>
      </c>
      <c r="I7">
        <v>8</v>
      </c>
      <c r="J7" t="s">
        <v>12</v>
      </c>
    </row>
    <row r="8" spans="1:11" x14ac:dyDescent="0.3">
      <c r="A8" s="1">
        <v>43882</v>
      </c>
      <c r="B8">
        <v>0</v>
      </c>
      <c r="C8">
        <v>0</v>
      </c>
      <c r="D8">
        <v>5</v>
      </c>
      <c r="E8">
        <v>7.6</v>
      </c>
      <c r="F8">
        <v>0</v>
      </c>
      <c r="G8">
        <f>17.1*7</f>
        <v>119.70000000000002</v>
      </c>
      <c r="H8">
        <v>44</v>
      </c>
      <c r="I8">
        <v>8.1999999999999993</v>
      </c>
      <c r="J8" t="s">
        <v>10</v>
      </c>
    </row>
    <row r="9" spans="1:11" x14ac:dyDescent="0.3">
      <c r="A9" s="1">
        <v>43887</v>
      </c>
      <c r="B9">
        <v>0</v>
      </c>
      <c r="C9">
        <v>0</v>
      </c>
      <c r="D9">
        <v>5</v>
      </c>
      <c r="E9">
        <v>7.5</v>
      </c>
      <c r="F9">
        <v>0</v>
      </c>
      <c r="G9">
        <f>8*17.1</f>
        <v>136.80000000000001</v>
      </c>
      <c r="H9">
        <v>28</v>
      </c>
      <c r="I9">
        <v>8.1999999999999993</v>
      </c>
      <c r="J9" t="s">
        <v>12</v>
      </c>
    </row>
    <row r="10" spans="1:11" x14ac:dyDescent="0.3">
      <c r="A10" s="1">
        <v>43896</v>
      </c>
      <c r="B10">
        <v>0</v>
      </c>
      <c r="C10">
        <v>0</v>
      </c>
      <c r="D10">
        <v>20</v>
      </c>
      <c r="E10">
        <v>7.5</v>
      </c>
      <c r="F10">
        <v>0</v>
      </c>
      <c r="G10">
        <f>17.1*5</f>
        <v>85.5</v>
      </c>
      <c r="H10">
        <v>32</v>
      </c>
      <c r="I10">
        <v>8.1999999999999993</v>
      </c>
      <c r="J10" t="s">
        <v>10</v>
      </c>
    </row>
    <row r="11" spans="1:11" x14ac:dyDescent="0.3">
      <c r="A11" s="1">
        <v>43902</v>
      </c>
      <c r="B11">
        <v>0</v>
      </c>
      <c r="C11">
        <v>0</v>
      </c>
      <c r="D11">
        <v>20</v>
      </c>
      <c r="E11">
        <v>7.3</v>
      </c>
      <c r="F11">
        <v>0</v>
      </c>
      <c r="G11">
        <f>7*17.1</f>
        <v>119.70000000000002</v>
      </c>
      <c r="H11">
        <v>32</v>
      </c>
      <c r="I11">
        <v>8</v>
      </c>
      <c r="J11" t="s">
        <v>10</v>
      </c>
    </row>
    <row r="12" spans="1:11" x14ac:dyDescent="0.3">
      <c r="A12" s="1">
        <v>43907</v>
      </c>
      <c r="B12">
        <v>0</v>
      </c>
      <c r="C12">
        <v>0</v>
      </c>
      <c r="D12">
        <v>10</v>
      </c>
      <c r="E12">
        <v>7.5</v>
      </c>
      <c r="F12">
        <v>0</v>
      </c>
      <c r="G12">
        <f>7*17.1</f>
        <v>119.70000000000002</v>
      </c>
      <c r="H12">
        <v>40</v>
      </c>
      <c r="I12">
        <v>8</v>
      </c>
      <c r="J12" t="s">
        <v>12</v>
      </c>
    </row>
    <row r="13" spans="1:11" x14ac:dyDescent="0.3">
      <c r="A13" s="1">
        <v>43920</v>
      </c>
      <c r="B13">
        <v>0</v>
      </c>
      <c r="C13">
        <v>0</v>
      </c>
      <c r="D13">
        <v>20</v>
      </c>
      <c r="E13">
        <v>7.7</v>
      </c>
      <c r="F13">
        <v>0</v>
      </c>
      <c r="G13">
        <f>17.1*6</f>
        <v>102.60000000000001</v>
      </c>
      <c r="H13">
        <v>68</v>
      </c>
      <c r="I13">
        <v>8</v>
      </c>
      <c r="J13" t="s">
        <v>10</v>
      </c>
    </row>
    <row r="14" spans="1:11" x14ac:dyDescent="0.3">
      <c r="A14" s="1">
        <v>43927</v>
      </c>
      <c r="B14">
        <v>0</v>
      </c>
      <c r="C14">
        <v>0</v>
      </c>
      <c r="D14">
        <v>10</v>
      </c>
      <c r="E14">
        <v>7.6</v>
      </c>
      <c r="F14">
        <v>0</v>
      </c>
      <c r="G14">
        <v>119.7</v>
      </c>
      <c r="H14">
        <v>40</v>
      </c>
      <c r="I14">
        <v>8</v>
      </c>
      <c r="J14" t="s">
        <v>11</v>
      </c>
    </row>
    <row r="15" spans="1:11" x14ac:dyDescent="0.3">
      <c r="A15" s="1">
        <v>43950</v>
      </c>
      <c r="J15" t="s">
        <v>11</v>
      </c>
    </row>
    <row r="16" spans="1:11" x14ac:dyDescent="0.3">
      <c r="A16" s="1">
        <v>43955</v>
      </c>
      <c r="B16">
        <v>0</v>
      </c>
      <c r="C16">
        <v>0</v>
      </c>
      <c r="D16">
        <v>10</v>
      </c>
      <c r="E16">
        <v>7.4</v>
      </c>
      <c r="F16">
        <v>0</v>
      </c>
      <c r="G16">
        <v>102.6</v>
      </c>
      <c r="H16">
        <v>160</v>
      </c>
      <c r="J16" t="s">
        <v>15</v>
      </c>
    </row>
    <row r="17" spans="1:10" x14ac:dyDescent="0.3">
      <c r="A17" s="1">
        <v>43962</v>
      </c>
      <c r="B17">
        <v>0</v>
      </c>
      <c r="C17">
        <v>0</v>
      </c>
      <c r="D17">
        <v>40</v>
      </c>
      <c r="E17">
        <v>7.4</v>
      </c>
      <c r="F17">
        <v>0</v>
      </c>
      <c r="G17">
        <v>136.80000000000001</v>
      </c>
      <c r="H17">
        <v>52</v>
      </c>
      <c r="J17" t="s">
        <v>16</v>
      </c>
    </row>
    <row r="18" spans="1:10" x14ac:dyDescent="0.3">
      <c r="A18" s="1">
        <v>43969</v>
      </c>
      <c r="B18">
        <v>0</v>
      </c>
      <c r="C18">
        <v>0</v>
      </c>
      <c r="D18">
        <v>10</v>
      </c>
      <c r="E18">
        <v>7.4</v>
      </c>
      <c r="F18">
        <v>0</v>
      </c>
      <c r="G18">
        <v>153.9</v>
      </c>
      <c r="H18">
        <v>60</v>
      </c>
      <c r="J18" t="s">
        <v>16</v>
      </c>
    </row>
    <row r="19" spans="1:10" x14ac:dyDescent="0.3">
      <c r="A19" s="1">
        <v>43977</v>
      </c>
      <c r="B19">
        <v>0</v>
      </c>
      <c r="C19">
        <v>0</v>
      </c>
      <c r="D19">
        <v>20</v>
      </c>
      <c r="E19">
        <v>7.4</v>
      </c>
      <c r="F19">
        <v>0</v>
      </c>
      <c r="G19">
        <v>153.9</v>
      </c>
      <c r="H19">
        <v>32</v>
      </c>
      <c r="J19" t="s">
        <v>16</v>
      </c>
    </row>
    <row r="20" spans="1:10" x14ac:dyDescent="0.3">
      <c r="A20" s="1">
        <v>43983</v>
      </c>
      <c r="B20">
        <v>0</v>
      </c>
      <c r="C20">
        <v>0</v>
      </c>
      <c r="D20">
        <v>20</v>
      </c>
      <c r="E20">
        <v>7.2</v>
      </c>
      <c r="F20">
        <v>0</v>
      </c>
      <c r="G20">
        <v>119.7</v>
      </c>
      <c r="H20">
        <v>48</v>
      </c>
      <c r="J20" t="s">
        <v>16</v>
      </c>
    </row>
    <row r="21" spans="1:10" x14ac:dyDescent="0.3">
      <c r="A21" s="1">
        <v>43997</v>
      </c>
      <c r="B21">
        <v>0</v>
      </c>
      <c r="C21">
        <v>0</v>
      </c>
      <c r="D21">
        <v>20</v>
      </c>
      <c r="E21">
        <v>7</v>
      </c>
      <c r="G21">
        <f>7*17.1</f>
        <v>119.70000000000002</v>
      </c>
      <c r="H21">
        <v>20</v>
      </c>
      <c r="J21" t="s">
        <v>17</v>
      </c>
    </row>
    <row r="22" spans="1:10" x14ac:dyDescent="0.3">
      <c r="A22" s="1">
        <v>44005</v>
      </c>
      <c r="B22">
        <v>0</v>
      </c>
      <c r="C22">
        <v>0</v>
      </c>
      <c r="D22">
        <v>5</v>
      </c>
      <c r="E22">
        <v>7.4</v>
      </c>
      <c r="G22">
        <f>6*17.1</f>
        <v>102.60000000000001</v>
      </c>
      <c r="H22">
        <v>40</v>
      </c>
      <c r="J22" t="s">
        <v>17</v>
      </c>
    </row>
    <row r="23" spans="1:10" x14ac:dyDescent="0.3">
      <c r="A23" s="1">
        <v>44018</v>
      </c>
      <c r="B23">
        <v>0</v>
      </c>
      <c r="C23">
        <v>0</v>
      </c>
      <c r="D23">
        <v>20</v>
      </c>
      <c r="E23">
        <v>7.2</v>
      </c>
      <c r="G23">
        <v>136.80000000000001</v>
      </c>
      <c r="H23">
        <v>20</v>
      </c>
      <c r="J23" t="s">
        <v>16</v>
      </c>
    </row>
    <row r="24" spans="1:10" x14ac:dyDescent="0.3">
      <c r="A24" s="1">
        <v>44026</v>
      </c>
      <c r="B24">
        <v>0</v>
      </c>
      <c r="C24">
        <v>0</v>
      </c>
      <c r="D24">
        <v>20</v>
      </c>
      <c r="E24">
        <v>7</v>
      </c>
      <c r="G24">
        <v>136.80000000000001</v>
      </c>
      <c r="H24">
        <v>24</v>
      </c>
      <c r="J24" t="s">
        <v>16</v>
      </c>
    </row>
    <row r="25" spans="1:10" x14ac:dyDescent="0.3">
      <c r="A25" s="1">
        <v>44039</v>
      </c>
      <c r="B25">
        <v>0</v>
      </c>
      <c r="C25">
        <v>0</v>
      </c>
      <c r="D25">
        <v>20</v>
      </c>
      <c r="E25">
        <v>7.4</v>
      </c>
      <c r="G25">
        <f>8*17.1</f>
        <v>136.80000000000001</v>
      </c>
      <c r="H25">
        <v>36</v>
      </c>
      <c r="J25" t="s">
        <v>17</v>
      </c>
    </row>
    <row r="26" spans="1:10" x14ac:dyDescent="0.3">
      <c r="A26" s="1">
        <v>44046</v>
      </c>
      <c r="B26">
        <v>0</v>
      </c>
      <c r="C26">
        <v>0</v>
      </c>
      <c r="D26">
        <v>10</v>
      </c>
      <c r="E26">
        <v>7.4</v>
      </c>
      <c r="G26">
        <v>136.80000000000001</v>
      </c>
      <c r="H26">
        <v>56</v>
      </c>
      <c r="J26" t="s">
        <v>16</v>
      </c>
    </row>
    <row r="27" spans="1:10" x14ac:dyDescent="0.3">
      <c r="A27" s="1">
        <v>44060</v>
      </c>
      <c r="B27">
        <v>0</v>
      </c>
      <c r="C27">
        <v>0</v>
      </c>
      <c r="D27">
        <v>10</v>
      </c>
      <c r="E27">
        <v>8</v>
      </c>
      <c r="G27">
        <v>119.7</v>
      </c>
      <c r="H27">
        <v>92</v>
      </c>
      <c r="J27" t="s">
        <v>17</v>
      </c>
    </row>
    <row r="28" spans="1:10" x14ac:dyDescent="0.3">
      <c r="A28" s="1">
        <v>44068</v>
      </c>
      <c r="B28">
        <v>0</v>
      </c>
      <c r="C28">
        <v>0</v>
      </c>
      <c r="D28">
        <v>20</v>
      </c>
      <c r="E28">
        <v>7.4</v>
      </c>
      <c r="G28">
        <v>136.80000000000001</v>
      </c>
      <c r="H28">
        <v>68</v>
      </c>
      <c r="J28" t="s">
        <v>16</v>
      </c>
    </row>
    <row r="29" spans="1:10" x14ac:dyDescent="0.3">
      <c r="A29" s="1">
        <v>44074</v>
      </c>
      <c r="B29">
        <v>0</v>
      </c>
      <c r="C29">
        <v>0</v>
      </c>
      <c r="D29">
        <v>20</v>
      </c>
      <c r="E29">
        <v>7.6</v>
      </c>
      <c r="G29">
        <f>7*17.1</f>
        <v>119.70000000000002</v>
      </c>
      <c r="H29">
        <v>72</v>
      </c>
      <c r="J29" t="s">
        <v>17</v>
      </c>
    </row>
    <row r="30" spans="1:10" x14ac:dyDescent="0.3">
      <c r="A30" s="1">
        <v>44081</v>
      </c>
      <c r="B30">
        <v>0</v>
      </c>
      <c r="C30">
        <v>0</v>
      </c>
      <c r="D30">
        <v>10</v>
      </c>
      <c r="E30">
        <v>8.1999999999999993</v>
      </c>
      <c r="G30">
        <v>136.80000000000001</v>
      </c>
      <c r="H30">
        <v>102.6</v>
      </c>
      <c r="J30" t="s">
        <v>16</v>
      </c>
    </row>
    <row r="31" spans="1:10" x14ac:dyDescent="0.3">
      <c r="A31" s="1">
        <v>44117</v>
      </c>
      <c r="B31">
        <v>0</v>
      </c>
      <c r="C31">
        <v>0</v>
      </c>
      <c r="D31">
        <v>0</v>
      </c>
      <c r="E31">
        <v>7.7</v>
      </c>
      <c r="G31">
        <v>102.6</v>
      </c>
      <c r="H31">
        <v>175</v>
      </c>
      <c r="J31" t="s">
        <v>24</v>
      </c>
    </row>
    <row r="32" spans="1:10" x14ac:dyDescent="0.3">
      <c r="A32" s="1">
        <v>44130</v>
      </c>
      <c r="B32">
        <v>0</v>
      </c>
      <c r="C32">
        <v>0</v>
      </c>
      <c r="D32">
        <v>5</v>
      </c>
      <c r="E32">
        <v>7.8</v>
      </c>
      <c r="G32">
        <v>119.7</v>
      </c>
      <c r="H32">
        <v>88</v>
      </c>
      <c r="J32" t="s">
        <v>15</v>
      </c>
    </row>
    <row r="33" spans="1:10" x14ac:dyDescent="0.3">
      <c r="A33" s="1">
        <v>44137</v>
      </c>
      <c r="B33">
        <v>0</v>
      </c>
      <c r="C33">
        <v>0</v>
      </c>
      <c r="D33">
        <v>20</v>
      </c>
      <c r="E33">
        <v>7.6</v>
      </c>
      <c r="G33">
        <f>8*17.1</f>
        <v>136.80000000000001</v>
      </c>
      <c r="H33">
        <v>78</v>
      </c>
      <c r="J33" t="s">
        <v>17</v>
      </c>
    </row>
    <row r="34" spans="1:10" x14ac:dyDescent="0.3">
      <c r="A34" s="1">
        <v>44151</v>
      </c>
      <c r="B34">
        <v>0</v>
      </c>
      <c r="C34">
        <v>0</v>
      </c>
      <c r="D34">
        <v>20</v>
      </c>
      <c r="E34">
        <v>7.6</v>
      </c>
      <c r="G34">
        <v>119.7</v>
      </c>
      <c r="H34">
        <v>120</v>
      </c>
      <c r="J34" t="s">
        <v>16</v>
      </c>
    </row>
    <row r="35" spans="1:10" x14ac:dyDescent="0.3">
      <c r="A35" s="1">
        <v>44159</v>
      </c>
      <c r="B35">
        <v>0</v>
      </c>
      <c r="C35">
        <v>0</v>
      </c>
      <c r="D35">
        <v>10</v>
      </c>
      <c r="E35">
        <v>7.8</v>
      </c>
      <c r="G35">
        <f>8*17.1</f>
        <v>136.80000000000001</v>
      </c>
      <c r="H35">
        <v>48</v>
      </c>
      <c r="J35" t="s">
        <v>17</v>
      </c>
    </row>
    <row r="36" spans="1:10" x14ac:dyDescent="0.3">
      <c r="A36" s="1">
        <v>44173</v>
      </c>
      <c r="B36">
        <v>0</v>
      </c>
      <c r="C36">
        <v>0</v>
      </c>
      <c r="D36">
        <v>20</v>
      </c>
      <c r="E36">
        <v>8</v>
      </c>
      <c r="G36">
        <v>119.7</v>
      </c>
      <c r="H36">
        <v>96</v>
      </c>
      <c r="J36" t="s">
        <v>16</v>
      </c>
    </row>
    <row r="37" spans="1:10" x14ac:dyDescent="0.3">
      <c r="A37" s="1">
        <v>44181</v>
      </c>
      <c r="B37">
        <v>0</v>
      </c>
      <c r="C37">
        <v>0</v>
      </c>
      <c r="D37">
        <v>10</v>
      </c>
      <c r="E37">
        <v>7.6</v>
      </c>
      <c r="F37">
        <v>0</v>
      </c>
      <c r="G37">
        <f>8*17.1</f>
        <v>136.80000000000001</v>
      </c>
      <c r="H37">
        <v>36</v>
      </c>
      <c r="J37" t="s">
        <v>17</v>
      </c>
    </row>
    <row r="38" spans="1:10" x14ac:dyDescent="0.3">
      <c r="A38" s="1">
        <v>44186</v>
      </c>
      <c r="B38">
        <v>0</v>
      </c>
      <c r="C38">
        <v>0</v>
      </c>
      <c r="D38">
        <v>20</v>
      </c>
      <c r="E38">
        <v>8</v>
      </c>
      <c r="F38">
        <v>0</v>
      </c>
      <c r="G38">
        <f>7*17.1</f>
        <v>119.70000000000002</v>
      </c>
      <c r="H38">
        <v>60</v>
      </c>
      <c r="J38" t="s">
        <v>16</v>
      </c>
    </row>
    <row r="39" spans="1:10" x14ac:dyDescent="0.3">
      <c r="A39" s="1">
        <v>44195</v>
      </c>
      <c r="B39">
        <v>0</v>
      </c>
      <c r="C39">
        <v>0</v>
      </c>
      <c r="D39">
        <v>10</v>
      </c>
      <c r="E39">
        <v>8</v>
      </c>
      <c r="F39">
        <v>0</v>
      </c>
      <c r="G39">
        <f>7*17.1</f>
        <v>119.70000000000002</v>
      </c>
      <c r="H39">
        <v>40</v>
      </c>
      <c r="J39" t="s">
        <v>16</v>
      </c>
    </row>
    <row r="40" spans="1:10" x14ac:dyDescent="0.3">
      <c r="A40" s="1">
        <v>44200</v>
      </c>
      <c r="B40">
        <v>0</v>
      </c>
      <c r="C40">
        <v>0</v>
      </c>
      <c r="D40">
        <v>10</v>
      </c>
      <c r="E40">
        <v>7.4</v>
      </c>
      <c r="G40">
        <f>9*17.1</f>
        <v>153.9</v>
      </c>
      <c r="H40">
        <v>24</v>
      </c>
      <c r="J40" t="s">
        <v>17</v>
      </c>
    </row>
    <row r="41" spans="1:10" x14ac:dyDescent="0.3">
      <c r="A41" s="1">
        <v>44207</v>
      </c>
      <c r="B41">
        <v>0</v>
      </c>
      <c r="C41">
        <v>0</v>
      </c>
      <c r="D41">
        <v>10</v>
      </c>
      <c r="E41">
        <v>7.4</v>
      </c>
      <c r="G41">
        <f>8*17.1</f>
        <v>136.80000000000001</v>
      </c>
      <c r="H41">
        <v>36</v>
      </c>
      <c r="J41" t="s">
        <v>17</v>
      </c>
    </row>
    <row r="42" spans="1:10" x14ac:dyDescent="0.3">
      <c r="A42" s="1">
        <v>44215</v>
      </c>
      <c r="B42">
        <v>0</v>
      </c>
      <c r="C42">
        <v>0</v>
      </c>
      <c r="D42">
        <v>5</v>
      </c>
      <c r="E42">
        <v>7.6</v>
      </c>
      <c r="G42">
        <f>8*17.1</f>
        <v>136.80000000000001</v>
      </c>
      <c r="H42">
        <v>60</v>
      </c>
      <c r="J42" t="s">
        <v>17</v>
      </c>
    </row>
    <row r="43" spans="1:10" x14ac:dyDescent="0.3">
      <c r="A43" s="1">
        <v>44222</v>
      </c>
      <c r="B43">
        <v>0</v>
      </c>
      <c r="C43">
        <v>0</v>
      </c>
      <c r="D43">
        <v>0</v>
      </c>
      <c r="E43">
        <v>7.2</v>
      </c>
      <c r="G43">
        <f>7*17.1</f>
        <v>119.70000000000002</v>
      </c>
      <c r="H43">
        <v>50</v>
      </c>
      <c r="I43">
        <v>9.0299999999999994</v>
      </c>
      <c r="J43" t="s">
        <v>17</v>
      </c>
    </row>
    <row r="44" spans="1:10" x14ac:dyDescent="0.3">
      <c r="A44" s="1">
        <v>44228</v>
      </c>
      <c r="B44">
        <v>0</v>
      </c>
      <c r="C44">
        <v>0</v>
      </c>
      <c r="D44">
        <v>5</v>
      </c>
      <c r="E44">
        <v>7.6</v>
      </c>
      <c r="G44">
        <f>7*17.1</f>
        <v>119.70000000000002</v>
      </c>
      <c r="H44">
        <v>88</v>
      </c>
      <c r="I44">
        <v>8.35</v>
      </c>
      <c r="J44" t="s">
        <v>17</v>
      </c>
    </row>
    <row r="45" spans="1:10" x14ac:dyDescent="0.3">
      <c r="A45" s="1">
        <v>44235</v>
      </c>
      <c r="B45">
        <v>0</v>
      </c>
      <c r="C45">
        <v>0</v>
      </c>
      <c r="D45">
        <v>5</v>
      </c>
      <c r="E45">
        <v>7.6</v>
      </c>
      <c r="G45">
        <f>8*17.1</f>
        <v>136.80000000000001</v>
      </c>
      <c r="H45">
        <v>48</v>
      </c>
      <c r="I45">
        <v>8.51</v>
      </c>
      <c r="J45" t="s">
        <v>17</v>
      </c>
    </row>
    <row r="46" spans="1:10" x14ac:dyDescent="0.3">
      <c r="A46" s="1">
        <v>44244</v>
      </c>
      <c r="B46">
        <v>0</v>
      </c>
      <c r="C46">
        <v>0</v>
      </c>
      <c r="D46">
        <v>5</v>
      </c>
      <c r="E46">
        <v>7.8</v>
      </c>
      <c r="G46">
        <f>6*17.1</f>
        <v>102.60000000000001</v>
      </c>
      <c r="H46">
        <v>164</v>
      </c>
      <c r="I46">
        <v>9.2200000000000006</v>
      </c>
      <c r="J46" t="s">
        <v>17</v>
      </c>
    </row>
    <row r="47" spans="1:10" x14ac:dyDescent="0.3">
      <c r="A47" s="1">
        <v>44249</v>
      </c>
      <c r="B47">
        <v>0</v>
      </c>
      <c r="C47">
        <v>0</v>
      </c>
      <c r="D47">
        <v>5</v>
      </c>
      <c r="E47">
        <v>7.6</v>
      </c>
      <c r="G47">
        <f>7*17.1</f>
        <v>119.70000000000002</v>
      </c>
      <c r="H47">
        <v>60</v>
      </c>
      <c r="I47">
        <v>8.75</v>
      </c>
      <c r="J47" t="s">
        <v>17</v>
      </c>
    </row>
    <row r="48" spans="1:10" x14ac:dyDescent="0.3">
      <c r="A48" s="1">
        <v>44256</v>
      </c>
      <c r="B48">
        <v>0</v>
      </c>
      <c r="C48">
        <v>0</v>
      </c>
      <c r="D48">
        <v>5</v>
      </c>
      <c r="E48">
        <v>7.6</v>
      </c>
      <c r="G48">
        <f>8*17.1</f>
        <v>136.80000000000001</v>
      </c>
      <c r="H48">
        <v>30</v>
      </c>
      <c r="J48" t="s">
        <v>17</v>
      </c>
    </row>
    <row r="49" spans="1:11" x14ac:dyDescent="0.3">
      <c r="A49" s="1">
        <v>44263</v>
      </c>
      <c r="B49">
        <v>1</v>
      </c>
      <c r="C49">
        <v>0.1</v>
      </c>
      <c r="D49">
        <v>5</v>
      </c>
      <c r="E49">
        <v>7.2</v>
      </c>
      <c r="G49">
        <f>7*17.1</f>
        <v>119.70000000000002</v>
      </c>
      <c r="H49">
        <v>20</v>
      </c>
      <c r="J49" t="s">
        <v>17</v>
      </c>
      <c r="K49" t="s">
        <v>26</v>
      </c>
    </row>
    <row r="50" spans="1:11" x14ac:dyDescent="0.3">
      <c r="A50" s="1">
        <v>44271</v>
      </c>
      <c r="B50">
        <v>0</v>
      </c>
      <c r="C50">
        <v>0</v>
      </c>
      <c r="D50">
        <v>5</v>
      </c>
      <c r="E50">
        <v>7.6</v>
      </c>
      <c r="G50">
        <f>7*17.1</f>
        <v>119.70000000000002</v>
      </c>
      <c r="H50">
        <v>64</v>
      </c>
      <c r="J50" t="s">
        <v>17</v>
      </c>
    </row>
    <row r="51" spans="1:11" x14ac:dyDescent="0.3">
      <c r="A51" s="1">
        <v>44277</v>
      </c>
      <c r="B51">
        <v>0</v>
      </c>
      <c r="C51">
        <v>0</v>
      </c>
      <c r="D51">
        <v>10</v>
      </c>
      <c r="E51">
        <v>7.6</v>
      </c>
      <c r="G51">
        <f>7.5*17.1</f>
        <v>128.25</v>
      </c>
      <c r="H51">
        <v>44</v>
      </c>
      <c r="J51" t="s">
        <v>17</v>
      </c>
    </row>
    <row r="52" spans="1:11" x14ac:dyDescent="0.3">
      <c r="A52" s="1">
        <v>44284</v>
      </c>
      <c r="B52">
        <v>0</v>
      </c>
      <c r="C52">
        <v>0</v>
      </c>
      <c r="D52">
        <v>10</v>
      </c>
      <c r="E52">
        <v>7.6</v>
      </c>
      <c r="G52">
        <f>7.5*17.1</f>
        <v>128.25</v>
      </c>
      <c r="H52">
        <v>40</v>
      </c>
      <c r="J52" t="s">
        <v>17</v>
      </c>
    </row>
    <row r="53" spans="1:11" x14ac:dyDescent="0.3">
      <c r="A53" s="1">
        <v>44291</v>
      </c>
      <c r="B53">
        <v>0</v>
      </c>
      <c r="C53">
        <v>0</v>
      </c>
      <c r="D53">
        <v>10</v>
      </c>
      <c r="E53">
        <v>8</v>
      </c>
      <c r="G53">
        <f>7*17.1</f>
        <v>119.70000000000002</v>
      </c>
      <c r="H53">
        <v>84</v>
      </c>
      <c r="J53" t="s">
        <v>17</v>
      </c>
    </row>
    <row r="54" spans="1:11" x14ac:dyDescent="0.3">
      <c r="A54" s="1">
        <v>44298</v>
      </c>
      <c r="B54">
        <v>0</v>
      </c>
      <c r="C54">
        <v>0</v>
      </c>
      <c r="D54">
        <v>20</v>
      </c>
      <c r="E54">
        <v>7.7</v>
      </c>
      <c r="G54">
        <f>8.5*17.1</f>
        <v>145.35000000000002</v>
      </c>
      <c r="H54">
        <v>48</v>
      </c>
      <c r="J54" t="s">
        <v>17</v>
      </c>
    </row>
    <row r="55" spans="1:11" x14ac:dyDescent="0.3">
      <c r="A55" s="1">
        <v>44307</v>
      </c>
      <c r="B55">
        <v>0</v>
      </c>
      <c r="C55">
        <v>0</v>
      </c>
      <c r="D55">
        <v>20</v>
      </c>
      <c r="E55">
        <v>7.6</v>
      </c>
      <c r="G55">
        <f>7.5*17.1</f>
        <v>128.25</v>
      </c>
      <c r="H55">
        <v>32</v>
      </c>
      <c r="J55" t="s">
        <v>17</v>
      </c>
    </row>
    <row r="56" spans="1:11" x14ac:dyDescent="0.3">
      <c r="A56" s="1">
        <v>44312</v>
      </c>
      <c r="B56">
        <v>0</v>
      </c>
      <c r="C56">
        <v>0</v>
      </c>
      <c r="D56">
        <v>20</v>
      </c>
      <c r="E56">
        <v>7.6</v>
      </c>
      <c r="G56">
        <f>17.1*7.5</f>
        <v>128.25</v>
      </c>
      <c r="H56">
        <v>28</v>
      </c>
      <c r="J56" t="s">
        <v>17</v>
      </c>
    </row>
    <row r="57" spans="1:11" x14ac:dyDescent="0.3">
      <c r="A57" s="1">
        <v>44319</v>
      </c>
      <c r="B57">
        <v>0</v>
      </c>
      <c r="C57">
        <v>0</v>
      </c>
      <c r="D57">
        <v>30</v>
      </c>
      <c r="E57">
        <v>7.4</v>
      </c>
      <c r="G57">
        <f>7*17.1</f>
        <v>119.70000000000002</v>
      </c>
      <c r="J57" t="s">
        <v>17</v>
      </c>
      <c r="K57" t="s">
        <v>28</v>
      </c>
    </row>
    <row r="58" spans="1:11" x14ac:dyDescent="0.3">
      <c r="A58" s="1">
        <v>44326</v>
      </c>
      <c r="B58">
        <v>0</v>
      </c>
      <c r="C58">
        <v>0</v>
      </c>
      <c r="D58">
        <v>30</v>
      </c>
      <c r="E58">
        <v>7.6</v>
      </c>
      <c r="G58">
        <f>7*17.1</f>
        <v>119.70000000000002</v>
      </c>
      <c r="J58" t="s">
        <v>17</v>
      </c>
    </row>
    <row r="59" spans="1:11" x14ac:dyDescent="0.3">
      <c r="A59" s="1">
        <v>44334</v>
      </c>
      <c r="B59">
        <v>0</v>
      </c>
      <c r="C59">
        <v>0</v>
      </c>
      <c r="D59">
        <v>20</v>
      </c>
      <c r="E59">
        <v>7.8</v>
      </c>
      <c r="G59">
        <f>7*17.1</f>
        <v>119.70000000000002</v>
      </c>
      <c r="J59" t="s">
        <v>17</v>
      </c>
    </row>
    <row r="60" spans="1:11" x14ac:dyDescent="0.3">
      <c r="A60" s="1">
        <v>44354</v>
      </c>
      <c r="B60">
        <v>0</v>
      </c>
      <c r="C60">
        <v>0</v>
      </c>
      <c r="D60">
        <v>20</v>
      </c>
      <c r="E60">
        <v>8.1999999999999993</v>
      </c>
      <c r="G60">
        <f>8*17.1</f>
        <v>136.80000000000001</v>
      </c>
      <c r="H60">
        <v>100</v>
      </c>
      <c r="J60" t="s">
        <v>17</v>
      </c>
    </row>
    <row r="61" spans="1:11" x14ac:dyDescent="0.3">
      <c r="A61" s="1">
        <v>44363</v>
      </c>
      <c r="B61">
        <v>0</v>
      </c>
      <c r="C61">
        <v>0</v>
      </c>
      <c r="D61">
        <v>40</v>
      </c>
      <c r="E61">
        <v>7.6</v>
      </c>
      <c r="G61">
        <f>7*17.1</f>
        <v>119.70000000000002</v>
      </c>
      <c r="H61">
        <v>56</v>
      </c>
      <c r="J61" t="s">
        <v>17</v>
      </c>
    </row>
    <row r="62" spans="1:11" x14ac:dyDescent="0.3">
      <c r="A62" s="1">
        <v>44371</v>
      </c>
      <c r="B62">
        <v>0</v>
      </c>
      <c r="C62">
        <v>0</v>
      </c>
      <c r="D62">
        <v>40</v>
      </c>
      <c r="E62">
        <v>7.4</v>
      </c>
      <c r="G62">
        <f>9*17.1</f>
        <v>153.9</v>
      </c>
      <c r="H62">
        <v>64</v>
      </c>
      <c r="J62" t="s">
        <v>16</v>
      </c>
    </row>
    <row r="63" spans="1:11" x14ac:dyDescent="0.3">
      <c r="A63" s="1">
        <v>44392</v>
      </c>
      <c r="B63">
        <v>0</v>
      </c>
      <c r="C63">
        <v>0</v>
      </c>
      <c r="D63">
        <v>20</v>
      </c>
      <c r="E63">
        <v>7.4</v>
      </c>
      <c r="G63">
        <f>7*17.1</f>
        <v>119.70000000000002</v>
      </c>
      <c r="H63">
        <v>84</v>
      </c>
      <c r="J63" t="s">
        <v>16</v>
      </c>
    </row>
    <row r="64" spans="1:11" x14ac:dyDescent="0.3">
      <c r="A64" s="1">
        <v>44399</v>
      </c>
      <c r="B64">
        <v>0</v>
      </c>
      <c r="C64">
        <v>0</v>
      </c>
      <c r="D64">
        <v>20</v>
      </c>
      <c r="E64">
        <v>8</v>
      </c>
      <c r="J64" t="s">
        <v>17</v>
      </c>
    </row>
    <row r="65" spans="1:10" x14ac:dyDescent="0.3">
      <c r="A65" s="1">
        <v>44405</v>
      </c>
      <c r="B65">
        <v>0</v>
      </c>
      <c r="C65">
        <v>0</v>
      </c>
      <c r="D65">
        <v>30</v>
      </c>
      <c r="E65">
        <v>7.4</v>
      </c>
      <c r="G65">
        <f>10*17.1</f>
        <v>171</v>
      </c>
      <c r="H65">
        <v>40</v>
      </c>
      <c r="J65" t="s">
        <v>16</v>
      </c>
    </row>
    <row r="66" spans="1:10" x14ac:dyDescent="0.3">
      <c r="A66" s="1">
        <v>44411</v>
      </c>
      <c r="B66">
        <v>0</v>
      </c>
      <c r="C66">
        <v>0</v>
      </c>
      <c r="D66">
        <v>30</v>
      </c>
      <c r="E66">
        <v>7</v>
      </c>
      <c r="G66">
        <v>102.6</v>
      </c>
      <c r="H66">
        <v>30</v>
      </c>
      <c r="J66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K64"/>
  <sheetViews>
    <sheetView topLeftCell="F1" workbookViewId="0">
      <pane ySplit="1" topLeftCell="A47" activePane="bottomLeft" state="frozen"/>
      <selection activeCell="B18" sqref="B18"/>
      <selection pane="bottomLeft" activeCell="J64" sqref="J64"/>
    </sheetView>
  </sheetViews>
  <sheetFormatPr defaultRowHeight="14.4" x14ac:dyDescent="0.3"/>
  <cols>
    <col min="1" max="1" width="10.77734375" bestFit="1" customWidth="1"/>
    <col min="2" max="2" width="6.33203125" customWidth="1"/>
    <col min="3" max="3" width="6" customWidth="1"/>
    <col min="4" max="4" width="7" customWidth="1"/>
    <col min="7" max="7" width="15.77734375" customWidth="1"/>
    <col min="8" max="8" width="15.44140625" bestFit="1" customWidth="1"/>
    <col min="9" max="9" width="15.44140625" customWidth="1"/>
    <col min="11" max="11" width="65.21875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8</v>
      </c>
      <c r="K1" s="2" t="s">
        <v>9</v>
      </c>
    </row>
    <row r="2" spans="1:11" x14ac:dyDescent="0.3">
      <c r="A2" s="1">
        <v>43836</v>
      </c>
      <c r="B2">
        <v>0</v>
      </c>
      <c r="C2">
        <v>0</v>
      </c>
      <c r="D2">
        <v>5</v>
      </c>
      <c r="E2">
        <v>7.5</v>
      </c>
      <c r="F2">
        <v>0</v>
      </c>
      <c r="G2">
        <f>6*17.1</f>
        <v>102.60000000000001</v>
      </c>
      <c r="H2">
        <v>40</v>
      </c>
      <c r="I2">
        <v>8</v>
      </c>
      <c r="J2" t="s">
        <v>12</v>
      </c>
    </row>
    <row r="3" spans="1:11" x14ac:dyDescent="0.3">
      <c r="A3" s="1">
        <v>43843</v>
      </c>
      <c r="B3">
        <v>0</v>
      </c>
      <c r="C3">
        <v>0</v>
      </c>
      <c r="D3">
        <v>5</v>
      </c>
      <c r="E3">
        <v>7.6</v>
      </c>
      <c r="F3">
        <v>0</v>
      </c>
      <c r="G3">
        <f>7*17.1</f>
        <v>119.70000000000002</v>
      </c>
      <c r="H3">
        <v>36</v>
      </c>
      <c r="I3">
        <v>8.1999999999999993</v>
      </c>
      <c r="J3" t="s">
        <v>12</v>
      </c>
    </row>
    <row r="4" spans="1:11" x14ac:dyDescent="0.3">
      <c r="A4" s="1">
        <v>43853</v>
      </c>
      <c r="B4">
        <v>0</v>
      </c>
      <c r="C4">
        <v>0</v>
      </c>
      <c r="D4">
        <v>10</v>
      </c>
      <c r="E4">
        <v>8</v>
      </c>
      <c r="F4">
        <v>0</v>
      </c>
      <c r="G4">
        <f>17.1*6</f>
        <v>102.60000000000001</v>
      </c>
      <c r="H4">
        <v>40</v>
      </c>
      <c r="I4">
        <v>8.6</v>
      </c>
      <c r="J4" t="s">
        <v>10</v>
      </c>
    </row>
    <row r="5" spans="1:11" x14ac:dyDescent="0.3">
      <c r="A5" s="1">
        <v>43857</v>
      </c>
      <c r="B5">
        <v>0</v>
      </c>
      <c r="C5">
        <v>0</v>
      </c>
      <c r="D5">
        <v>10</v>
      </c>
      <c r="E5">
        <v>7.5</v>
      </c>
      <c r="F5">
        <v>0</v>
      </c>
      <c r="G5">
        <f>7*17.9</f>
        <v>125.29999999999998</v>
      </c>
      <c r="H5">
        <v>40</v>
      </c>
      <c r="I5">
        <v>8</v>
      </c>
      <c r="J5" t="s">
        <v>12</v>
      </c>
    </row>
    <row r="6" spans="1:11" x14ac:dyDescent="0.3">
      <c r="A6" s="1">
        <v>43864</v>
      </c>
      <c r="B6">
        <v>0</v>
      </c>
      <c r="C6">
        <v>0</v>
      </c>
      <c r="D6">
        <v>10</v>
      </c>
      <c r="E6">
        <v>7.4</v>
      </c>
      <c r="F6">
        <v>0</v>
      </c>
      <c r="G6">
        <f>17.1*6</f>
        <v>102.60000000000001</v>
      </c>
      <c r="H6">
        <v>44</v>
      </c>
      <c r="I6">
        <v>8.6</v>
      </c>
      <c r="J6" t="s">
        <v>10</v>
      </c>
    </row>
    <row r="7" spans="1:11" x14ac:dyDescent="0.3">
      <c r="A7" s="1">
        <v>43871</v>
      </c>
      <c r="B7">
        <v>0</v>
      </c>
      <c r="C7">
        <v>0</v>
      </c>
      <c r="D7">
        <v>5</v>
      </c>
      <c r="E7">
        <v>7.6</v>
      </c>
      <c r="F7">
        <v>0</v>
      </c>
      <c r="G7">
        <f>6*17.1</f>
        <v>102.60000000000001</v>
      </c>
      <c r="H7">
        <v>48</v>
      </c>
      <c r="I7">
        <v>8.1999999999999993</v>
      </c>
      <c r="J7" t="s">
        <v>12</v>
      </c>
    </row>
    <row r="8" spans="1:11" x14ac:dyDescent="0.3">
      <c r="A8" s="1">
        <v>43882</v>
      </c>
      <c r="B8">
        <v>0</v>
      </c>
      <c r="C8">
        <v>0</v>
      </c>
      <c r="D8">
        <v>5</v>
      </c>
      <c r="E8">
        <v>8</v>
      </c>
      <c r="F8">
        <v>0</v>
      </c>
      <c r="G8">
        <f>17.1*5</f>
        <v>85.5</v>
      </c>
      <c r="H8">
        <v>72</v>
      </c>
      <c r="I8">
        <v>9.8000000000000007</v>
      </c>
      <c r="J8" t="s">
        <v>10</v>
      </c>
    </row>
    <row r="9" spans="1:11" x14ac:dyDescent="0.3">
      <c r="A9" s="1">
        <v>43887</v>
      </c>
      <c r="B9">
        <v>0</v>
      </c>
      <c r="C9">
        <v>0</v>
      </c>
      <c r="D9">
        <v>5</v>
      </c>
      <c r="E9">
        <v>8.4</v>
      </c>
      <c r="F9">
        <v>0</v>
      </c>
      <c r="G9">
        <f>6*17.1</f>
        <v>102.60000000000001</v>
      </c>
      <c r="H9">
        <v>112</v>
      </c>
      <c r="I9">
        <v>8.4</v>
      </c>
      <c r="J9" t="s">
        <v>12</v>
      </c>
      <c r="K9" t="s">
        <v>13</v>
      </c>
    </row>
    <row r="10" spans="1:11" x14ac:dyDescent="0.3">
      <c r="A10" s="1">
        <v>43896</v>
      </c>
      <c r="B10">
        <v>0</v>
      </c>
      <c r="C10">
        <v>0</v>
      </c>
      <c r="D10">
        <v>10</v>
      </c>
      <c r="E10">
        <v>7.5</v>
      </c>
      <c r="F10">
        <v>0</v>
      </c>
      <c r="G10">
        <f>17.1*6</f>
        <v>102.60000000000001</v>
      </c>
      <c r="H10">
        <v>24</v>
      </c>
      <c r="I10">
        <v>8.4</v>
      </c>
      <c r="J10" t="s">
        <v>10</v>
      </c>
    </row>
    <row r="11" spans="1:11" x14ac:dyDescent="0.3">
      <c r="A11" s="1">
        <v>43902</v>
      </c>
      <c r="B11">
        <v>0</v>
      </c>
      <c r="C11">
        <v>0</v>
      </c>
      <c r="D11">
        <v>10</v>
      </c>
      <c r="E11">
        <v>7.4</v>
      </c>
      <c r="F11">
        <v>0</v>
      </c>
      <c r="G11">
        <f>17.1*5</f>
        <v>85.5</v>
      </c>
      <c r="H11">
        <v>36</v>
      </c>
      <c r="I11">
        <v>8.1999999999999993</v>
      </c>
      <c r="J11" t="s">
        <v>10</v>
      </c>
    </row>
    <row r="12" spans="1:11" x14ac:dyDescent="0.3">
      <c r="A12" s="1">
        <v>43907</v>
      </c>
      <c r="B12">
        <v>0</v>
      </c>
      <c r="C12">
        <v>0</v>
      </c>
      <c r="D12">
        <v>5</v>
      </c>
      <c r="E12">
        <v>7.4</v>
      </c>
      <c r="F12">
        <v>0</v>
      </c>
      <c r="G12">
        <f>7*17.1</f>
        <v>119.70000000000002</v>
      </c>
      <c r="H12">
        <v>24</v>
      </c>
      <c r="I12">
        <v>8</v>
      </c>
      <c r="J12" t="s">
        <v>12</v>
      </c>
    </row>
    <row r="13" spans="1:11" x14ac:dyDescent="0.3">
      <c r="A13" s="1">
        <v>43920</v>
      </c>
      <c r="B13">
        <v>0</v>
      </c>
      <c r="C13">
        <v>0</v>
      </c>
      <c r="D13">
        <v>10</v>
      </c>
      <c r="E13">
        <v>7.5</v>
      </c>
      <c r="F13">
        <v>0</v>
      </c>
      <c r="G13">
        <f>17.1*6</f>
        <v>102.60000000000001</v>
      </c>
      <c r="H13">
        <v>44</v>
      </c>
      <c r="I13">
        <v>8.4</v>
      </c>
      <c r="J13" t="s">
        <v>10</v>
      </c>
    </row>
    <row r="14" spans="1:11" x14ac:dyDescent="0.3">
      <c r="A14" s="1">
        <v>43927</v>
      </c>
      <c r="B14">
        <v>0</v>
      </c>
      <c r="C14">
        <v>0</v>
      </c>
      <c r="D14">
        <v>10</v>
      </c>
      <c r="E14">
        <v>7.5</v>
      </c>
      <c r="F14">
        <v>0</v>
      </c>
      <c r="G14">
        <v>102.6</v>
      </c>
      <c r="H14">
        <v>24</v>
      </c>
      <c r="I14">
        <v>8.4</v>
      </c>
      <c r="J14" t="s">
        <v>11</v>
      </c>
    </row>
    <row r="15" spans="1:11" x14ac:dyDescent="0.3">
      <c r="A15" s="1">
        <v>43950</v>
      </c>
      <c r="J15" t="s">
        <v>11</v>
      </c>
    </row>
    <row r="16" spans="1:11" x14ac:dyDescent="0.3">
      <c r="A16" s="1">
        <v>43955</v>
      </c>
      <c r="B16">
        <v>0</v>
      </c>
      <c r="C16">
        <v>0</v>
      </c>
      <c r="D16">
        <v>5</v>
      </c>
      <c r="E16">
        <v>7.2</v>
      </c>
      <c r="F16">
        <v>0</v>
      </c>
      <c r="G16">
        <v>136.80000000000001</v>
      </c>
      <c r="J16" t="s">
        <v>15</v>
      </c>
    </row>
    <row r="17" spans="1:10" x14ac:dyDescent="0.3">
      <c r="A17" s="1">
        <v>43962</v>
      </c>
      <c r="B17">
        <v>0</v>
      </c>
      <c r="C17">
        <v>0</v>
      </c>
      <c r="D17">
        <v>20</v>
      </c>
      <c r="E17">
        <v>7.4</v>
      </c>
      <c r="F17">
        <v>0</v>
      </c>
      <c r="G17">
        <v>153.9</v>
      </c>
      <c r="H17">
        <v>36</v>
      </c>
      <c r="J17" t="s">
        <v>16</v>
      </c>
    </row>
    <row r="18" spans="1:10" x14ac:dyDescent="0.3">
      <c r="A18" s="1">
        <v>43969</v>
      </c>
      <c r="B18">
        <v>0</v>
      </c>
      <c r="C18">
        <v>0</v>
      </c>
      <c r="D18">
        <v>5</v>
      </c>
      <c r="E18">
        <v>8.4</v>
      </c>
      <c r="F18">
        <v>0</v>
      </c>
      <c r="G18">
        <v>102.6</v>
      </c>
      <c r="H18">
        <v>264</v>
      </c>
      <c r="J18" t="s">
        <v>16</v>
      </c>
    </row>
    <row r="19" spans="1:10" x14ac:dyDescent="0.3">
      <c r="A19" s="1">
        <v>43977</v>
      </c>
      <c r="B19">
        <v>0</v>
      </c>
      <c r="C19">
        <v>0</v>
      </c>
      <c r="D19">
        <v>5</v>
      </c>
      <c r="E19">
        <v>8.3000000000000007</v>
      </c>
      <c r="F19">
        <v>0</v>
      </c>
      <c r="G19">
        <v>85.5</v>
      </c>
      <c r="H19">
        <v>100</v>
      </c>
      <c r="J19" t="s">
        <v>16</v>
      </c>
    </row>
    <row r="20" spans="1:10" x14ac:dyDescent="0.3">
      <c r="A20" s="1">
        <v>43983</v>
      </c>
      <c r="B20">
        <v>0</v>
      </c>
      <c r="C20">
        <v>0</v>
      </c>
      <c r="D20">
        <v>10</v>
      </c>
      <c r="E20">
        <v>8.4</v>
      </c>
      <c r="F20">
        <v>0</v>
      </c>
      <c r="G20">
        <v>136.80000000000001</v>
      </c>
      <c r="H20">
        <v>268</v>
      </c>
      <c r="J20" t="s">
        <v>16</v>
      </c>
    </row>
    <row r="21" spans="1:10" x14ac:dyDescent="0.3">
      <c r="A21" s="1">
        <v>43997</v>
      </c>
      <c r="B21">
        <v>0</v>
      </c>
      <c r="C21">
        <v>0</v>
      </c>
      <c r="D21">
        <v>10</v>
      </c>
      <c r="E21">
        <v>8.4</v>
      </c>
      <c r="G21">
        <f>5*17.1</f>
        <v>85.5</v>
      </c>
      <c r="H21" s="3" t="s">
        <v>19</v>
      </c>
      <c r="J21" t="s">
        <v>17</v>
      </c>
    </row>
    <row r="22" spans="1:10" x14ac:dyDescent="0.3">
      <c r="A22" s="1">
        <v>44005</v>
      </c>
      <c r="B22">
        <v>0</v>
      </c>
      <c r="C22">
        <v>0</v>
      </c>
      <c r="D22">
        <v>5</v>
      </c>
      <c r="E22">
        <v>8.1999999999999993</v>
      </c>
      <c r="G22">
        <f>6*17.1</f>
        <v>102.60000000000001</v>
      </c>
      <c r="H22">
        <v>88</v>
      </c>
      <c r="J22" t="s">
        <v>17</v>
      </c>
    </row>
    <row r="23" spans="1:10" x14ac:dyDescent="0.3">
      <c r="A23" s="1">
        <v>44018</v>
      </c>
      <c r="B23">
        <v>0</v>
      </c>
      <c r="C23">
        <v>0</v>
      </c>
      <c r="D23">
        <v>5</v>
      </c>
      <c r="E23">
        <v>8</v>
      </c>
      <c r="G23">
        <v>102.6</v>
      </c>
      <c r="H23">
        <v>80</v>
      </c>
      <c r="J23" t="s">
        <v>16</v>
      </c>
    </row>
    <row r="24" spans="1:10" x14ac:dyDescent="0.3">
      <c r="A24" s="1">
        <v>44026</v>
      </c>
      <c r="B24">
        <v>0</v>
      </c>
      <c r="C24">
        <v>0</v>
      </c>
      <c r="D24">
        <v>5</v>
      </c>
      <c r="E24">
        <v>8</v>
      </c>
      <c r="G24">
        <v>136.80000000000001</v>
      </c>
      <c r="H24">
        <v>84</v>
      </c>
      <c r="J24" t="s">
        <v>16</v>
      </c>
    </row>
    <row r="25" spans="1:10" x14ac:dyDescent="0.3">
      <c r="A25" s="1">
        <v>44039</v>
      </c>
      <c r="B25">
        <v>0</v>
      </c>
      <c r="C25">
        <v>0</v>
      </c>
      <c r="D25">
        <v>5</v>
      </c>
      <c r="E25">
        <v>7.4</v>
      </c>
      <c r="G25">
        <f>8*17.1</f>
        <v>136.80000000000001</v>
      </c>
      <c r="H25">
        <v>40</v>
      </c>
      <c r="J25" t="s">
        <v>17</v>
      </c>
    </row>
    <row r="26" spans="1:10" x14ac:dyDescent="0.3">
      <c r="A26" s="1">
        <v>44046</v>
      </c>
      <c r="B26">
        <v>0</v>
      </c>
      <c r="C26">
        <v>0</v>
      </c>
      <c r="D26">
        <v>5</v>
      </c>
      <c r="E26">
        <v>7.4</v>
      </c>
      <c r="G26">
        <v>136.80000000000001</v>
      </c>
      <c r="H26">
        <v>124</v>
      </c>
      <c r="J26" t="s">
        <v>16</v>
      </c>
    </row>
    <row r="27" spans="1:10" x14ac:dyDescent="0.3">
      <c r="A27" s="1">
        <v>44060</v>
      </c>
      <c r="B27">
        <v>0</v>
      </c>
      <c r="C27">
        <v>0</v>
      </c>
      <c r="D27">
        <v>10</v>
      </c>
      <c r="E27">
        <v>8</v>
      </c>
      <c r="G27">
        <v>136.80000000000001</v>
      </c>
      <c r="H27">
        <v>64</v>
      </c>
      <c r="J27" t="s">
        <v>17</v>
      </c>
    </row>
    <row r="28" spans="1:10" x14ac:dyDescent="0.3">
      <c r="A28" s="1">
        <v>44074</v>
      </c>
      <c r="B28">
        <v>0</v>
      </c>
      <c r="C28">
        <v>0</v>
      </c>
      <c r="D28">
        <v>20</v>
      </c>
      <c r="E28">
        <v>7.6</v>
      </c>
      <c r="G28">
        <f>8*17.1</f>
        <v>136.80000000000001</v>
      </c>
      <c r="H28">
        <v>65</v>
      </c>
      <c r="J28" t="s">
        <v>17</v>
      </c>
    </row>
    <row r="29" spans="1:10" x14ac:dyDescent="0.3">
      <c r="A29" s="1">
        <v>44081</v>
      </c>
      <c r="B29">
        <v>0</v>
      </c>
      <c r="C29">
        <v>0</v>
      </c>
      <c r="D29">
        <v>10</v>
      </c>
      <c r="E29">
        <v>7.4</v>
      </c>
      <c r="G29">
        <v>102.6</v>
      </c>
      <c r="H29">
        <v>56</v>
      </c>
      <c r="J29" t="s">
        <v>16</v>
      </c>
    </row>
    <row r="30" spans="1:10" x14ac:dyDescent="0.3">
      <c r="A30" s="1">
        <v>44117</v>
      </c>
      <c r="B30">
        <v>0</v>
      </c>
      <c r="C30">
        <v>0</v>
      </c>
      <c r="D30">
        <v>0</v>
      </c>
      <c r="E30">
        <v>7.5</v>
      </c>
      <c r="G30">
        <v>102.6</v>
      </c>
      <c r="H30">
        <v>55</v>
      </c>
      <c r="J30" t="s">
        <v>24</v>
      </c>
    </row>
    <row r="31" spans="1:10" x14ac:dyDescent="0.3">
      <c r="A31" s="1">
        <v>44130</v>
      </c>
      <c r="B31">
        <v>0</v>
      </c>
      <c r="C31">
        <v>0</v>
      </c>
      <c r="D31">
        <v>5</v>
      </c>
      <c r="E31">
        <v>7.8</v>
      </c>
      <c r="G31">
        <v>153.9</v>
      </c>
      <c r="H31">
        <v>42</v>
      </c>
      <c r="J31" t="s">
        <v>15</v>
      </c>
    </row>
    <row r="32" spans="1:10" x14ac:dyDescent="0.3">
      <c r="A32" s="1">
        <v>44137</v>
      </c>
      <c r="B32">
        <v>0</v>
      </c>
      <c r="C32">
        <v>0</v>
      </c>
      <c r="D32">
        <v>2</v>
      </c>
      <c r="E32">
        <v>7.6</v>
      </c>
      <c r="G32">
        <f>7*17.1</f>
        <v>119.70000000000002</v>
      </c>
      <c r="H32">
        <v>52</v>
      </c>
      <c r="J32" t="s">
        <v>17</v>
      </c>
    </row>
    <row r="33" spans="1:11" x14ac:dyDescent="0.3">
      <c r="A33" s="1">
        <v>44151</v>
      </c>
      <c r="B33">
        <v>0</v>
      </c>
      <c r="C33">
        <v>0</v>
      </c>
      <c r="D33">
        <v>20</v>
      </c>
      <c r="E33">
        <v>7.9</v>
      </c>
      <c r="G33">
        <v>153.9</v>
      </c>
      <c r="H33">
        <v>120</v>
      </c>
      <c r="J33" t="s">
        <v>16</v>
      </c>
    </row>
    <row r="34" spans="1:11" x14ac:dyDescent="0.3">
      <c r="A34" s="1">
        <v>44159</v>
      </c>
      <c r="B34">
        <v>0</v>
      </c>
      <c r="C34">
        <v>0</v>
      </c>
      <c r="D34">
        <v>10</v>
      </c>
      <c r="E34">
        <v>8</v>
      </c>
      <c r="G34">
        <f>9*17.1</f>
        <v>153.9</v>
      </c>
      <c r="H34">
        <v>60</v>
      </c>
      <c r="J34" t="s">
        <v>17</v>
      </c>
    </row>
    <row r="35" spans="1:11" x14ac:dyDescent="0.3">
      <c r="A35" s="1">
        <v>44173</v>
      </c>
      <c r="B35">
        <v>0</v>
      </c>
      <c r="C35">
        <v>0</v>
      </c>
      <c r="D35">
        <v>20</v>
      </c>
      <c r="E35">
        <v>7.8</v>
      </c>
      <c r="G35">
        <v>153.9</v>
      </c>
      <c r="H35">
        <v>244</v>
      </c>
      <c r="J35" t="s">
        <v>16</v>
      </c>
    </row>
    <row r="36" spans="1:11" x14ac:dyDescent="0.3">
      <c r="A36" s="1">
        <v>44181</v>
      </c>
      <c r="B36">
        <v>0</v>
      </c>
      <c r="C36">
        <v>0</v>
      </c>
      <c r="D36">
        <v>10</v>
      </c>
      <c r="E36">
        <v>7.6</v>
      </c>
      <c r="G36">
        <f>6*17.1</f>
        <v>102.60000000000001</v>
      </c>
      <c r="H36">
        <v>34</v>
      </c>
      <c r="J36" t="s">
        <v>17</v>
      </c>
    </row>
    <row r="37" spans="1:11" x14ac:dyDescent="0.3">
      <c r="A37" s="1">
        <v>44186</v>
      </c>
      <c r="B37">
        <v>0</v>
      </c>
      <c r="C37">
        <v>0</v>
      </c>
      <c r="D37">
        <v>20</v>
      </c>
      <c r="E37">
        <v>8</v>
      </c>
      <c r="G37">
        <f>7*17.1</f>
        <v>119.70000000000002</v>
      </c>
      <c r="H37">
        <v>48</v>
      </c>
      <c r="J37" t="s">
        <v>16</v>
      </c>
    </row>
    <row r="38" spans="1:11" x14ac:dyDescent="0.3">
      <c r="A38" s="1">
        <v>44195</v>
      </c>
      <c r="B38">
        <v>0</v>
      </c>
      <c r="C38">
        <v>0</v>
      </c>
      <c r="D38">
        <v>10</v>
      </c>
      <c r="E38">
        <v>7.4</v>
      </c>
      <c r="G38">
        <f>9*17.1</f>
        <v>153.9</v>
      </c>
      <c r="H38">
        <v>56</v>
      </c>
      <c r="J38" t="s">
        <v>16</v>
      </c>
    </row>
    <row r="39" spans="1:11" x14ac:dyDescent="0.3">
      <c r="A39" s="1">
        <v>44200</v>
      </c>
      <c r="B39">
        <v>0</v>
      </c>
      <c r="C39">
        <v>0</v>
      </c>
      <c r="D39">
        <v>10</v>
      </c>
      <c r="E39">
        <v>8.4</v>
      </c>
      <c r="G39">
        <f>6*17.1</f>
        <v>102.60000000000001</v>
      </c>
      <c r="H39">
        <v>220</v>
      </c>
      <c r="J39" t="s">
        <v>17</v>
      </c>
    </row>
    <row r="40" spans="1:11" x14ac:dyDescent="0.3">
      <c r="A40" s="1">
        <v>44207</v>
      </c>
      <c r="B40">
        <v>0</v>
      </c>
      <c r="C40">
        <v>0</v>
      </c>
      <c r="D40">
        <v>10</v>
      </c>
      <c r="E40">
        <v>7.6</v>
      </c>
      <c r="G40">
        <f>6*17.1</f>
        <v>102.60000000000001</v>
      </c>
      <c r="H40">
        <v>44</v>
      </c>
      <c r="J40" t="s">
        <v>17</v>
      </c>
    </row>
    <row r="41" spans="1:11" x14ac:dyDescent="0.3">
      <c r="A41" s="1">
        <v>44215</v>
      </c>
      <c r="B41">
        <v>0</v>
      </c>
      <c r="C41">
        <v>0</v>
      </c>
      <c r="D41">
        <v>5</v>
      </c>
      <c r="E41">
        <v>7.6</v>
      </c>
      <c r="G41">
        <f>8*17.1</f>
        <v>136.80000000000001</v>
      </c>
      <c r="H41">
        <v>40</v>
      </c>
      <c r="J41" t="s">
        <v>17</v>
      </c>
      <c r="K41">
        <v>20</v>
      </c>
    </row>
    <row r="42" spans="1:11" x14ac:dyDescent="0.3">
      <c r="A42" s="1">
        <v>44222</v>
      </c>
      <c r="B42">
        <v>0</v>
      </c>
      <c r="C42">
        <v>0</v>
      </c>
      <c r="D42">
        <v>0</v>
      </c>
      <c r="E42">
        <v>7.6</v>
      </c>
      <c r="G42">
        <f>7*17.1</f>
        <v>119.70000000000002</v>
      </c>
      <c r="H42">
        <v>48</v>
      </c>
      <c r="I42">
        <v>9.1199999999999992</v>
      </c>
      <c r="J42" t="s">
        <v>17</v>
      </c>
    </row>
    <row r="43" spans="1:11" x14ac:dyDescent="0.3">
      <c r="A43" s="1">
        <v>44228</v>
      </c>
      <c r="B43">
        <v>0</v>
      </c>
      <c r="C43">
        <v>0</v>
      </c>
      <c r="D43">
        <v>0</v>
      </c>
      <c r="E43">
        <v>7.6</v>
      </c>
      <c r="G43">
        <f>7*17.1</f>
        <v>119.70000000000002</v>
      </c>
      <c r="H43">
        <v>56</v>
      </c>
      <c r="I43">
        <v>8.9</v>
      </c>
      <c r="J43" t="s">
        <v>17</v>
      </c>
    </row>
    <row r="44" spans="1:11" x14ac:dyDescent="0.3">
      <c r="A44" s="1">
        <v>44235</v>
      </c>
      <c r="B44">
        <v>0</v>
      </c>
      <c r="C44">
        <v>0</v>
      </c>
      <c r="D44">
        <v>2.5</v>
      </c>
      <c r="E44">
        <v>7.8</v>
      </c>
      <c r="G44">
        <f>7*17.1</f>
        <v>119.70000000000002</v>
      </c>
      <c r="H44">
        <v>128</v>
      </c>
      <c r="I44">
        <v>8.83</v>
      </c>
      <c r="J44" t="s">
        <v>17</v>
      </c>
    </row>
    <row r="45" spans="1:11" x14ac:dyDescent="0.3">
      <c r="A45" s="1">
        <v>44244</v>
      </c>
      <c r="B45">
        <v>0</v>
      </c>
      <c r="C45">
        <v>0</v>
      </c>
      <c r="D45">
        <v>2.5</v>
      </c>
      <c r="E45">
        <v>7.4</v>
      </c>
      <c r="G45">
        <f>8*17.1</f>
        <v>136.80000000000001</v>
      </c>
      <c r="H45">
        <v>20</v>
      </c>
      <c r="I45">
        <v>9.3000000000000007</v>
      </c>
      <c r="J45" t="s">
        <v>17</v>
      </c>
    </row>
    <row r="46" spans="1:11" x14ac:dyDescent="0.3">
      <c r="A46" s="1">
        <v>44249</v>
      </c>
      <c r="B46">
        <v>0</v>
      </c>
      <c r="C46">
        <v>0</v>
      </c>
      <c r="D46">
        <v>2.5</v>
      </c>
      <c r="E46">
        <v>7.4</v>
      </c>
      <c r="G46">
        <f>8*17.1</f>
        <v>136.80000000000001</v>
      </c>
      <c r="H46">
        <v>24</v>
      </c>
      <c r="I46">
        <v>8.91</v>
      </c>
      <c r="J46" t="s">
        <v>17</v>
      </c>
    </row>
    <row r="47" spans="1:11" x14ac:dyDescent="0.3">
      <c r="A47" s="1">
        <v>44257</v>
      </c>
      <c r="B47">
        <v>0</v>
      </c>
      <c r="C47">
        <v>0</v>
      </c>
      <c r="D47">
        <v>5</v>
      </c>
      <c r="E47">
        <v>7.4</v>
      </c>
      <c r="G47">
        <f>8*17.1</f>
        <v>136.80000000000001</v>
      </c>
      <c r="H47">
        <v>28</v>
      </c>
      <c r="J47" t="s">
        <v>17</v>
      </c>
    </row>
    <row r="48" spans="1:11" x14ac:dyDescent="0.3">
      <c r="A48" s="1">
        <v>44263</v>
      </c>
      <c r="B48">
        <v>0</v>
      </c>
      <c r="C48">
        <v>0</v>
      </c>
      <c r="D48">
        <v>5</v>
      </c>
      <c r="E48">
        <v>7.6</v>
      </c>
      <c r="G48">
        <f>7.5*17.1</f>
        <v>128.25</v>
      </c>
      <c r="H48">
        <v>40</v>
      </c>
      <c r="J48" t="s">
        <v>17</v>
      </c>
    </row>
    <row r="49" spans="1:11" x14ac:dyDescent="0.3">
      <c r="A49" s="1">
        <v>44271</v>
      </c>
      <c r="B49">
        <v>0</v>
      </c>
      <c r="C49">
        <v>0</v>
      </c>
      <c r="D49">
        <v>5</v>
      </c>
      <c r="E49">
        <v>7.6</v>
      </c>
      <c r="G49">
        <f>17.1*7.5</f>
        <v>128.25</v>
      </c>
      <c r="H49">
        <v>44</v>
      </c>
      <c r="J49" t="s">
        <v>17</v>
      </c>
    </row>
    <row r="50" spans="1:11" x14ac:dyDescent="0.3">
      <c r="A50" s="1">
        <v>44277</v>
      </c>
      <c r="B50">
        <v>0</v>
      </c>
      <c r="C50">
        <v>0</v>
      </c>
      <c r="D50">
        <v>5</v>
      </c>
      <c r="E50">
        <v>7.6</v>
      </c>
      <c r="G50">
        <f>8*17.1</f>
        <v>136.80000000000001</v>
      </c>
      <c r="H50">
        <v>44</v>
      </c>
      <c r="J50" t="s">
        <v>17</v>
      </c>
    </row>
    <row r="51" spans="1:11" x14ac:dyDescent="0.3">
      <c r="A51" s="1">
        <v>44284</v>
      </c>
      <c r="B51">
        <v>0</v>
      </c>
      <c r="C51">
        <v>0</v>
      </c>
      <c r="D51">
        <v>5</v>
      </c>
      <c r="E51">
        <v>7.6</v>
      </c>
      <c r="G51">
        <f>8*17.1</f>
        <v>136.80000000000001</v>
      </c>
      <c r="H51">
        <v>44</v>
      </c>
      <c r="J51" t="s">
        <v>17</v>
      </c>
    </row>
    <row r="52" spans="1:11" x14ac:dyDescent="0.3">
      <c r="A52" s="1">
        <v>44291</v>
      </c>
      <c r="B52">
        <v>0</v>
      </c>
      <c r="C52">
        <v>0</v>
      </c>
      <c r="D52">
        <v>5</v>
      </c>
      <c r="E52">
        <v>7.8</v>
      </c>
      <c r="G52">
        <f>8.5*17.1</f>
        <v>145.35000000000002</v>
      </c>
      <c r="H52">
        <v>44</v>
      </c>
      <c r="J52" t="s">
        <v>17</v>
      </c>
    </row>
    <row r="53" spans="1:11" x14ac:dyDescent="0.3">
      <c r="A53" s="1">
        <v>44298</v>
      </c>
      <c r="B53">
        <v>0</v>
      </c>
      <c r="C53">
        <v>0</v>
      </c>
      <c r="D53">
        <v>10</v>
      </c>
      <c r="E53">
        <v>7.6</v>
      </c>
      <c r="G53">
        <f>9*17.1</f>
        <v>153.9</v>
      </c>
      <c r="H53">
        <v>40</v>
      </c>
      <c r="J53" t="s">
        <v>17</v>
      </c>
    </row>
    <row r="54" spans="1:11" x14ac:dyDescent="0.3">
      <c r="A54" s="1">
        <v>44307</v>
      </c>
      <c r="B54">
        <v>0</v>
      </c>
      <c r="C54">
        <v>0</v>
      </c>
      <c r="D54">
        <v>10</v>
      </c>
      <c r="E54">
        <v>7.8</v>
      </c>
      <c r="G54">
        <f>8*17.1</f>
        <v>136.80000000000001</v>
      </c>
      <c r="H54">
        <v>44</v>
      </c>
      <c r="J54" t="s">
        <v>17</v>
      </c>
    </row>
    <row r="55" spans="1:11" x14ac:dyDescent="0.3">
      <c r="A55" s="1">
        <v>44312</v>
      </c>
      <c r="B55">
        <v>0</v>
      </c>
      <c r="C55">
        <v>0</v>
      </c>
      <c r="D55">
        <v>10</v>
      </c>
      <c r="E55">
        <v>8</v>
      </c>
      <c r="G55">
        <f>17.1*8</f>
        <v>136.80000000000001</v>
      </c>
      <c r="H55">
        <v>40</v>
      </c>
      <c r="J55" t="s">
        <v>17</v>
      </c>
    </row>
    <row r="56" spans="1:11" x14ac:dyDescent="0.3">
      <c r="A56" s="1">
        <v>44319</v>
      </c>
      <c r="B56">
        <v>0</v>
      </c>
      <c r="C56">
        <v>0</v>
      </c>
      <c r="D56">
        <v>10</v>
      </c>
      <c r="E56">
        <v>7.8</v>
      </c>
      <c r="G56">
        <f>8*17.1</f>
        <v>136.80000000000001</v>
      </c>
      <c r="J56" t="s">
        <v>17</v>
      </c>
      <c r="K56" t="s">
        <v>28</v>
      </c>
    </row>
    <row r="57" spans="1:11" x14ac:dyDescent="0.3">
      <c r="A57" s="1">
        <v>44326</v>
      </c>
      <c r="B57">
        <v>0</v>
      </c>
      <c r="C57">
        <v>0</v>
      </c>
      <c r="D57">
        <v>10</v>
      </c>
      <c r="E57">
        <v>8.1</v>
      </c>
      <c r="G57">
        <f>8*17.1</f>
        <v>136.80000000000001</v>
      </c>
      <c r="J57" t="s">
        <v>17</v>
      </c>
    </row>
    <row r="58" spans="1:11" x14ac:dyDescent="0.3">
      <c r="A58" s="1">
        <v>44334</v>
      </c>
      <c r="B58">
        <v>0</v>
      </c>
      <c r="C58">
        <v>0</v>
      </c>
      <c r="D58">
        <v>10</v>
      </c>
      <c r="E58">
        <v>8.1999999999999993</v>
      </c>
      <c r="G58">
        <f>7*17.1</f>
        <v>119.70000000000002</v>
      </c>
      <c r="J58" t="s">
        <v>17</v>
      </c>
    </row>
    <row r="59" spans="1:11" x14ac:dyDescent="0.3">
      <c r="A59" s="1">
        <v>44354</v>
      </c>
      <c r="B59">
        <v>0</v>
      </c>
      <c r="C59">
        <v>0</v>
      </c>
      <c r="D59">
        <v>10</v>
      </c>
      <c r="E59">
        <v>8</v>
      </c>
      <c r="G59">
        <f>7*17.1</f>
        <v>119.70000000000002</v>
      </c>
      <c r="H59">
        <v>60</v>
      </c>
      <c r="J59" t="s">
        <v>17</v>
      </c>
    </row>
    <row r="60" spans="1:11" x14ac:dyDescent="0.3">
      <c r="A60" s="1">
        <v>44371</v>
      </c>
      <c r="B60">
        <v>0</v>
      </c>
      <c r="C60">
        <v>0</v>
      </c>
      <c r="D60">
        <v>10</v>
      </c>
      <c r="E60">
        <v>7.4</v>
      </c>
      <c r="G60">
        <f>8*17.1</f>
        <v>136.80000000000001</v>
      </c>
      <c r="H60">
        <v>56</v>
      </c>
      <c r="J60" t="s">
        <v>16</v>
      </c>
    </row>
    <row r="61" spans="1:11" x14ac:dyDescent="0.3">
      <c r="A61" s="1">
        <v>44392</v>
      </c>
      <c r="B61">
        <v>0</v>
      </c>
      <c r="C61">
        <v>0</v>
      </c>
      <c r="D61">
        <v>20</v>
      </c>
      <c r="E61">
        <v>7.4</v>
      </c>
      <c r="G61">
        <f>8*17.1</f>
        <v>136.80000000000001</v>
      </c>
      <c r="H61">
        <v>72</v>
      </c>
      <c r="J61" t="s">
        <v>16</v>
      </c>
    </row>
    <row r="62" spans="1:11" x14ac:dyDescent="0.3">
      <c r="A62" s="1">
        <v>44399</v>
      </c>
      <c r="D62">
        <v>10</v>
      </c>
      <c r="E62">
        <v>8</v>
      </c>
      <c r="J62" t="s">
        <v>17</v>
      </c>
    </row>
    <row r="63" spans="1:11" x14ac:dyDescent="0.3">
      <c r="A63" s="1">
        <v>44405</v>
      </c>
      <c r="B63">
        <v>0</v>
      </c>
      <c r="C63">
        <v>0</v>
      </c>
      <c r="D63">
        <v>10</v>
      </c>
      <c r="E63">
        <v>7.4</v>
      </c>
      <c r="G63">
        <f>8*17.1</f>
        <v>136.80000000000001</v>
      </c>
      <c r="H63">
        <v>36</v>
      </c>
      <c r="J63" t="s">
        <v>16</v>
      </c>
    </row>
    <row r="64" spans="1:11" x14ac:dyDescent="0.3">
      <c r="A64" s="1">
        <v>44411</v>
      </c>
      <c r="B64">
        <v>0</v>
      </c>
      <c r="C64">
        <v>0</v>
      </c>
      <c r="D64">
        <v>30</v>
      </c>
      <c r="E64">
        <v>7.6</v>
      </c>
      <c r="G64">
        <v>153.9</v>
      </c>
      <c r="H64">
        <v>30</v>
      </c>
      <c r="J64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K65"/>
  <sheetViews>
    <sheetView topLeftCell="F1" workbookViewId="0">
      <pane ySplit="1" topLeftCell="A51" activePane="bottomLeft" state="frozen"/>
      <selection activeCell="B18" sqref="B18"/>
      <selection pane="bottomLeft" activeCell="I65" sqref="I65"/>
    </sheetView>
  </sheetViews>
  <sheetFormatPr defaultRowHeight="14.4" x14ac:dyDescent="0.3"/>
  <cols>
    <col min="1" max="1" width="10.77734375" bestFit="1" customWidth="1"/>
    <col min="2" max="2" width="10.6640625" bestFit="1" customWidth="1"/>
    <col min="3" max="4" width="10.77734375" bestFit="1" customWidth="1"/>
    <col min="6" max="6" width="15.44140625" customWidth="1"/>
    <col min="7" max="7" width="31.33203125" bestFit="1" customWidth="1"/>
    <col min="8" max="8" width="15.44140625" bestFit="1" customWidth="1"/>
    <col min="9" max="9" width="15.44140625" customWidth="1"/>
    <col min="11" max="11" width="40.21875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8</v>
      </c>
      <c r="K1" s="2" t="s">
        <v>9</v>
      </c>
    </row>
    <row r="2" spans="1:11" x14ac:dyDescent="0.3">
      <c r="A2" s="1">
        <v>43836</v>
      </c>
      <c r="B2">
        <v>0</v>
      </c>
      <c r="C2">
        <v>0</v>
      </c>
      <c r="D2">
        <v>50</v>
      </c>
      <c r="E2">
        <v>7.4</v>
      </c>
      <c r="F2">
        <v>0</v>
      </c>
      <c r="G2">
        <f>12*17.1</f>
        <v>205.20000000000002</v>
      </c>
      <c r="H2">
        <v>64</v>
      </c>
      <c r="I2">
        <v>8</v>
      </c>
      <c r="J2" t="s">
        <v>12</v>
      </c>
    </row>
    <row r="3" spans="1:11" x14ac:dyDescent="0.3">
      <c r="A3" s="1">
        <v>43843</v>
      </c>
      <c r="B3">
        <v>0</v>
      </c>
      <c r="C3">
        <v>0</v>
      </c>
      <c r="D3">
        <v>40</v>
      </c>
      <c r="E3">
        <v>7.6</v>
      </c>
      <c r="F3">
        <v>0</v>
      </c>
      <c r="G3">
        <f>12*17.1</f>
        <v>205.20000000000002</v>
      </c>
      <c r="H3">
        <v>60</v>
      </c>
      <c r="I3">
        <v>8</v>
      </c>
      <c r="J3" t="s">
        <v>12</v>
      </c>
    </row>
    <row r="4" spans="1:11" x14ac:dyDescent="0.3">
      <c r="A4" s="1">
        <v>43853</v>
      </c>
      <c r="B4">
        <v>0.25</v>
      </c>
      <c r="C4">
        <v>0</v>
      </c>
      <c r="D4">
        <v>80</v>
      </c>
      <c r="E4">
        <v>7.4</v>
      </c>
      <c r="F4">
        <v>0</v>
      </c>
      <c r="G4">
        <f>17.1*11</f>
        <v>188.10000000000002</v>
      </c>
      <c r="H4">
        <v>60</v>
      </c>
      <c r="I4">
        <v>8.1999999999999993</v>
      </c>
      <c r="J4" t="s">
        <v>10</v>
      </c>
    </row>
    <row r="5" spans="1:11" x14ac:dyDescent="0.3">
      <c r="A5" s="1">
        <v>43857</v>
      </c>
      <c r="B5">
        <v>0</v>
      </c>
      <c r="C5">
        <v>0</v>
      </c>
      <c r="D5">
        <v>40</v>
      </c>
      <c r="E5">
        <v>7.4</v>
      </c>
      <c r="F5">
        <v>0</v>
      </c>
      <c r="G5">
        <f>13*17.1</f>
        <v>222.3</v>
      </c>
      <c r="H5">
        <v>48</v>
      </c>
      <c r="I5">
        <v>8</v>
      </c>
      <c r="J5" t="s">
        <v>12</v>
      </c>
    </row>
    <row r="6" spans="1:11" x14ac:dyDescent="0.3">
      <c r="A6" s="1">
        <v>43864</v>
      </c>
      <c r="B6">
        <v>0</v>
      </c>
      <c r="C6">
        <v>0</v>
      </c>
      <c r="D6">
        <v>80</v>
      </c>
      <c r="E6">
        <v>7.7</v>
      </c>
      <c r="F6">
        <v>0</v>
      </c>
      <c r="G6">
        <f>17.1*12</f>
        <v>205.20000000000002</v>
      </c>
      <c r="H6">
        <v>60</v>
      </c>
      <c r="I6">
        <v>8</v>
      </c>
      <c r="J6" t="s">
        <v>10</v>
      </c>
    </row>
    <row r="7" spans="1:11" x14ac:dyDescent="0.3">
      <c r="A7" s="1">
        <v>43871</v>
      </c>
      <c r="B7">
        <v>0</v>
      </c>
      <c r="C7">
        <v>0</v>
      </c>
      <c r="D7">
        <v>40</v>
      </c>
      <c r="E7">
        <v>7.7</v>
      </c>
      <c r="F7">
        <v>0</v>
      </c>
      <c r="G7">
        <f>13*17.1</f>
        <v>222.3</v>
      </c>
      <c r="H7">
        <v>72</v>
      </c>
      <c r="I7">
        <v>8</v>
      </c>
      <c r="J7" t="s">
        <v>12</v>
      </c>
    </row>
    <row r="8" spans="1:11" x14ac:dyDescent="0.3">
      <c r="A8" s="1">
        <v>43882</v>
      </c>
      <c r="B8">
        <v>0</v>
      </c>
      <c r="C8">
        <v>0</v>
      </c>
      <c r="D8">
        <v>40</v>
      </c>
      <c r="E8">
        <v>8</v>
      </c>
      <c r="F8">
        <v>0</v>
      </c>
      <c r="G8">
        <f>17.1*12</f>
        <v>205.20000000000002</v>
      </c>
      <c r="H8">
        <v>72</v>
      </c>
      <c r="I8">
        <v>8</v>
      </c>
      <c r="J8" t="s">
        <v>10</v>
      </c>
    </row>
    <row r="9" spans="1:11" x14ac:dyDescent="0.3">
      <c r="A9" s="1">
        <v>43887</v>
      </c>
      <c r="B9">
        <v>0</v>
      </c>
      <c r="C9">
        <v>0</v>
      </c>
      <c r="D9">
        <v>40</v>
      </c>
      <c r="E9">
        <v>7.6</v>
      </c>
      <c r="F9">
        <v>0</v>
      </c>
      <c r="G9">
        <f>13*17.1</f>
        <v>222.3</v>
      </c>
      <c r="H9">
        <v>68</v>
      </c>
      <c r="I9">
        <v>8.1999999999999993</v>
      </c>
      <c r="J9" t="s">
        <v>12</v>
      </c>
    </row>
    <row r="10" spans="1:11" x14ac:dyDescent="0.3">
      <c r="A10" s="1">
        <v>43896</v>
      </c>
      <c r="B10">
        <v>0</v>
      </c>
      <c r="C10">
        <v>0</v>
      </c>
      <c r="D10">
        <v>40</v>
      </c>
      <c r="E10">
        <v>7.4</v>
      </c>
      <c r="F10">
        <v>0</v>
      </c>
      <c r="G10">
        <f>17.1*13</f>
        <v>222.3</v>
      </c>
      <c r="H10">
        <v>48</v>
      </c>
      <c r="I10">
        <v>8</v>
      </c>
      <c r="J10" t="s">
        <v>10</v>
      </c>
      <c r="K10" t="s">
        <v>14</v>
      </c>
    </row>
    <row r="11" spans="1:11" x14ac:dyDescent="0.3">
      <c r="A11" s="1">
        <v>43902</v>
      </c>
      <c r="B11">
        <v>0</v>
      </c>
      <c r="C11">
        <v>0</v>
      </c>
      <c r="D11">
        <v>40</v>
      </c>
      <c r="E11">
        <v>7.7</v>
      </c>
      <c r="F11">
        <v>0</v>
      </c>
      <c r="G11">
        <f>17.1*12</f>
        <v>205.20000000000002</v>
      </c>
      <c r="H11">
        <v>60</v>
      </c>
      <c r="I11">
        <v>8</v>
      </c>
      <c r="J11" t="s">
        <v>10</v>
      </c>
    </row>
    <row r="12" spans="1:11" x14ac:dyDescent="0.3">
      <c r="A12" s="1">
        <v>43907</v>
      </c>
      <c r="B12">
        <v>0</v>
      </c>
      <c r="C12">
        <v>0</v>
      </c>
      <c r="D12">
        <v>40</v>
      </c>
      <c r="E12">
        <v>7.5</v>
      </c>
      <c r="F12">
        <v>0</v>
      </c>
      <c r="G12">
        <f>14*17.1</f>
        <v>239.40000000000003</v>
      </c>
      <c r="H12">
        <v>44</v>
      </c>
      <c r="I12">
        <v>8</v>
      </c>
      <c r="J12" t="s">
        <v>12</v>
      </c>
    </row>
    <row r="13" spans="1:11" x14ac:dyDescent="0.3">
      <c r="A13" s="1">
        <v>43920</v>
      </c>
      <c r="B13">
        <v>0</v>
      </c>
      <c r="C13">
        <v>0</v>
      </c>
      <c r="D13">
        <v>40</v>
      </c>
      <c r="E13">
        <v>7.7</v>
      </c>
      <c r="F13">
        <v>0</v>
      </c>
      <c r="G13">
        <f>17.1*12</f>
        <v>205.20000000000002</v>
      </c>
      <c r="H13">
        <v>60</v>
      </c>
      <c r="I13">
        <v>8</v>
      </c>
      <c r="J13" t="s">
        <v>10</v>
      </c>
    </row>
    <row r="14" spans="1:11" x14ac:dyDescent="0.3">
      <c r="A14" s="1">
        <v>43927</v>
      </c>
      <c r="B14">
        <v>0</v>
      </c>
      <c r="C14">
        <v>0</v>
      </c>
      <c r="D14">
        <v>40</v>
      </c>
      <c r="E14">
        <v>7.6</v>
      </c>
      <c r="F14">
        <v>0</v>
      </c>
      <c r="G14">
        <v>205.2</v>
      </c>
      <c r="H14">
        <v>44</v>
      </c>
      <c r="I14">
        <v>8</v>
      </c>
      <c r="J14" t="s">
        <v>11</v>
      </c>
    </row>
    <row r="15" spans="1:11" x14ac:dyDescent="0.3">
      <c r="A15" s="1">
        <v>43950</v>
      </c>
      <c r="J15" t="s">
        <v>11</v>
      </c>
    </row>
    <row r="16" spans="1:11" x14ac:dyDescent="0.3">
      <c r="A16" s="1">
        <v>43955</v>
      </c>
      <c r="B16">
        <v>0</v>
      </c>
      <c r="C16">
        <v>0</v>
      </c>
      <c r="D16">
        <v>40</v>
      </c>
      <c r="E16">
        <v>8.1999999999999993</v>
      </c>
      <c r="F16">
        <v>0</v>
      </c>
      <c r="G16">
        <v>205.2</v>
      </c>
      <c r="J16" t="s">
        <v>15</v>
      </c>
    </row>
    <row r="17" spans="1:10" x14ac:dyDescent="0.3">
      <c r="A17" s="1">
        <v>43962</v>
      </c>
      <c r="B17">
        <v>0</v>
      </c>
      <c r="C17">
        <v>0</v>
      </c>
      <c r="D17">
        <v>80</v>
      </c>
      <c r="E17">
        <v>8.1999999999999993</v>
      </c>
      <c r="F17">
        <v>0</v>
      </c>
      <c r="G17">
        <v>256.5</v>
      </c>
      <c r="H17">
        <v>124</v>
      </c>
      <c r="J17" t="s">
        <v>16</v>
      </c>
    </row>
    <row r="18" spans="1:10" x14ac:dyDescent="0.3">
      <c r="A18" s="1">
        <v>43969</v>
      </c>
      <c r="B18">
        <v>0</v>
      </c>
      <c r="C18">
        <v>0</v>
      </c>
      <c r="D18">
        <v>40</v>
      </c>
      <c r="E18">
        <v>8.1999999999999993</v>
      </c>
      <c r="F18">
        <v>0</v>
      </c>
      <c r="G18">
        <v>222.3</v>
      </c>
      <c r="H18">
        <v>108</v>
      </c>
      <c r="J18" t="s">
        <v>16</v>
      </c>
    </row>
    <row r="19" spans="1:10" x14ac:dyDescent="0.3">
      <c r="A19" s="1">
        <v>43977</v>
      </c>
      <c r="B19">
        <v>0</v>
      </c>
      <c r="C19">
        <v>0</v>
      </c>
      <c r="D19">
        <v>40</v>
      </c>
      <c r="E19">
        <v>8.1999999999999993</v>
      </c>
      <c r="F19">
        <v>0</v>
      </c>
      <c r="G19">
        <v>222.3</v>
      </c>
      <c r="H19">
        <v>140</v>
      </c>
      <c r="J19" t="s">
        <v>16</v>
      </c>
    </row>
    <row r="20" spans="1:10" x14ac:dyDescent="0.3">
      <c r="A20" s="1">
        <v>43983</v>
      </c>
      <c r="B20">
        <v>0</v>
      </c>
      <c r="C20">
        <v>0</v>
      </c>
      <c r="D20">
        <v>80</v>
      </c>
      <c r="E20">
        <v>8.1999999999999993</v>
      </c>
      <c r="F20">
        <v>0</v>
      </c>
      <c r="G20">
        <v>205.2</v>
      </c>
      <c r="H20">
        <v>128</v>
      </c>
      <c r="J20" t="s">
        <v>16</v>
      </c>
    </row>
    <row r="21" spans="1:10" x14ac:dyDescent="0.3">
      <c r="A21" s="1">
        <v>43997</v>
      </c>
      <c r="B21">
        <v>0</v>
      </c>
      <c r="C21">
        <v>0</v>
      </c>
      <c r="D21">
        <v>80</v>
      </c>
      <c r="E21">
        <v>8.1999999999999993</v>
      </c>
      <c r="G21">
        <f>12*17.1</f>
        <v>205.20000000000002</v>
      </c>
      <c r="H21">
        <v>120</v>
      </c>
      <c r="J21" t="s">
        <v>17</v>
      </c>
    </row>
    <row r="22" spans="1:10" x14ac:dyDescent="0.3">
      <c r="A22" s="1">
        <v>44005</v>
      </c>
      <c r="B22">
        <v>0</v>
      </c>
      <c r="C22">
        <v>0</v>
      </c>
      <c r="D22">
        <v>20</v>
      </c>
      <c r="E22">
        <v>8.1999999999999993</v>
      </c>
      <c r="G22">
        <f>12*17.1</f>
        <v>205.20000000000002</v>
      </c>
      <c r="H22">
        <v>112</v>
      </c>
      <c r="J22" t="s">
        <v>17</v>
      </c>
    </row>
    <row r="23" spans="1:10" x14ac:dyDescent="0.3">
      <c r="A23" s="1">
        <v>44018</v>
      </c>
      <c r="B23">
        <v>0</v>
      </c>
      <c r="C23">
        <v>0</v>
      </c>
      <c r="D23">
        <v>80</v>
      </c>
      <c r="E23">
        <v>8.1999999999999993</v>
      </c>
      <c r="G23">
        <v>256.5</v>
      </c>
      <c r="H23">
        <v>120</v>
      </c>
      <c r="J23" t="s">
        <v>16</v>
      </c>
    </row>
    <row r="24" spans="1:10" x14ac:dyDescent="0.3">
      <c r="A24" s="1">
        <v>44026</v>
      </c>
      <c r="B24">
        <v>0</v>
      </c>
      <c r="C24">
        <v>0</v>
      </c>
      <c r="D24">
        <v>80</v>
      </c>
      <c r="E24">
        <v>8.1999999999999993</v>
      </c>
      <c r="G24">
        <v>205.2</v>
      </c>
      <c r="H24">
        <v>128</v>
      </c>
      <c r="J24" t="s">
        <v>16</v>
      </c>
    </row>
    <row r="25" spans="1:10" x14ac:dyDescent="0.3">
      <c r="A25" s="1">
        <v>44039</v>
      </c>
      <c r="B25">
        <v>0</v>
      </c>
      <c r="C25">
        <v>0</v>
      </c>
      <c r="D25">
        <v>80</v>
      </c>
      <c r="E25">
        <v>8.1999999999999993</v>
      </c>
      <c r="G25">
        <f>12*17.1</f>
        <v>205.20000000000002</v>
      </c>
      <c r="H25">
        <v>100</v>
      </c>
      <c r="J25" t="s">
        <v>17</v>
      </c>
    </row>
    <row r="26" spans="1:10" x14ac:dyDescent="0.3">
      <c r="A26" s="1">
        <v>44046</v>
      </c>
      <c r="B26">
        <v>0</v>
      </c>
      <c r="C26">
        <v>0</v>
      </c>
      <c r="D26">
        <v>20</v>
      </c>
      <c r="E26">
        <v>7.8</v>
      </c>
      <c r="G26">
        <v>222.3</v>
      </c>
      <c r="H26">
        <v>100</v>
      </c>
      <c r="J26" t="s">
        <v>16</v>
      </c>
    </row>
    <row r="27" spans="1:10" x14ac:dyDescent="0.3">
      <c r="A27" s="1">
        <v>44060</v>
      </c>
      <c r="B27">
        <v>0</v>
      </c>
      <c r="C27">
        <v>0</v>
      </c>
      <c r="D27">
        <v>40</v>
      </c>
      <c r="E27">
        <v>8</v>
      </c>
      <c r="G27">
        <v>205.2</v>
      </c>
      <c r="H27">
        <v>100</v>
      </c>
      <c r="J27" t="s">
        <v>17</v>
      </c>
    </row>
    <row r="28" spans="1:10" x14ac:dyDescent="0.3">
      <c r="A28" s="1">
        <v>44074</v>
      </c>
      <c r="B28">
        <v>0</v>
      </c>
      <c r="C28">
        <v>0</v>
      </c>
      <c r="D28">
        <v>40</v>
      </c>
      <c r="E28">
        <v>8</v>
      </c>
      <c r="G28">
        <f>12*17.1</f>
        <v>205.20000000000002</v>
      </c>
      <c r="H28">
        <v>98</v>
      </c>
      <c r="J28" t="s">
        <v>17</v>
      </c>
    </row>
    <row r="29" spans="1:10" x14ac:dyDescent="0.3">
      <c r="A29" s="1">
        <v>44081</v>
      </c>
      <c r="B29">
        <v>0</v>
      </c>
      <c r="C29">
        <v>0</v>
      </c>
      <c r="D29">
        <v>80</v>
      </c>
      <c r="E29">
        <v>8.1999999999999993</v>
      </c>
      <c r="G29">
        <v>222.3</v>
      </c>
      <c r="H29">
        <v>100</v>
      </c>
      <c r="J29" t="s">
        <v>16</v>
      </c>
    </row>
    <row r="30" spans="1:10" x14ac:dyDescent="0.3">
      <c r="A30" s="1">
        <v>44117</v>
      </c>
      <c r="B30">
        <v>0</v>
      </c>
      <c r="C30">
        <v>0</v>
      </c>
      <c r="D30">
        <v>80</v>
      </c>
      <c r="E30">
        <v>7.6</v>
      </c>
      <c r="G30">
        <v>188.1</v>
      </c>
      <c r="H30">
        <v>86</v>
      </c>
      <c r="J30" t="s">
        <v>24</v>
      </c>
    </row>
    <row r="31" spans="1:10" x14ac:dyDescent="0.3">
      <c r="A31" s="1">
        <v>44130</v>
      </c>
      <c r="B31">
        <v>0</v>
      </c>
      <c r="C31">
        <v>0</v>
      </c>
      <c r="D31">
        <v>40</v>
      </c>
      <c r="E31">
        <v>8</v>
      </c>
      <c r="G31">
        <v>188.1</v>
      </c>
      <c r="H31">
        <v>90</v>
      </c>
      <c r="J31" t="s">
        <v>15</v>
      </c>
    </row>
    <row r="32" spans="1:10" x14ac:dyDescent="0.3">
      <c r="A32" s="1">
        <v>44137</v>
      </c>
      <c r="B32">
        <v>0</v>
      </c>
      <c r="C32">
        <v>0</v>
      </c>
      <c r="D32">
        <v>20</v>
      </c>
      <c r="E32">
        <v>7.6</v>
      </c>
      <c r="G32">
        <f>12*17.1</f>
        <v>205.20000000000002</v>
      </c>
      <c r="H32">
        <v>88</v>
      </c>
      <c r="J32" t="s">
        <v>17</v>
      </c>
    </row>
    <row r="33" spans="1:10" x14ac:dyDescent="0.3">
      <c r="A33" s="1">
        <v>44151</v>
      </c>
      <c r="B33">
        <v>0</v>
      </c>
      <c r="C33">
        <v>0</v>
      </c>
      <c r="D33">
        <v>80</v>
      </c>
      <c r="E33">
        <v>7.9</v>
      </c>
      <c r="G33">
        <v>239.4</v>
      </c>
      <c r="H33">
        <v>128</v>
      </c>
      <c r="J33" t="s">
        <v>16</v>
      </c>
    </row>
    <row r="34" spans="1:10" x14ac:dyDescent="0.3">
      <c r="A34" s="1">
        <v>44155</v>
      </c>
      <c r="B34">
        <v>0</v>
      </c>
      <c r="C34">
        <v>0</v>
      </c>
      <c r="D34">
        <v>100</v>
      </c>
      <c r="E34">
        <v>8.1999999999999993</v>
      </c>
      <c r="G34">
        <f>12*17.1</f>
        <v>205.20000000000002</v>
      </c>
      <c r="H34">
        <v>96</v>
      </c>
      <c r="J34" t="s">
        <v>17</v>
      </c>
    </row>
    <row r="35" spans="1:10" x14ac:dyDescent="0.3">
      <c r="A35" s="1">
        <v>44173</v>
      </c>
      <c r="B35">
        <v>0</v>
      </c>
      <c r="C35">
        <v>0</v>
      </c>
      <c r="D35">
        <v>80</v>
      </c>
      <c r="E35">
        <v>8</v>
      </c>
      <c r="G35">
        <v>188.1</v>
      </c>
      <c r="H35">
        <v>108</v>
      </c>
      <c r="J35" t="s">
        <v>16</v>
      </c>
    </row>
    <row r="36" spans="1:10" x14ac:dyDescent="0.3">
      <c r="A36" s="1">
        <v>44181</v>
      </c>
      <c r="B36">
        <v>0</v>
      </c>
      <c r="C36">
        <v>0</v>
      </c>
      <c r="D36">
        <v>120</v>
      </c>
      <c r="E36">
        <v>8</v>
      </c>
      <c r="G36">
        <f>12*17.1</f>
        <v>205.20000000000002</v>
      </c>
      <c r="H36">
        <v>100</v>
      </c>
      <c r="J36" t="s">
        <v>17</v>
      </c>
    </row>
    <row r="37" spans="1:10" x14ac:dyDescent="0.3">
      <c r="A37" s="1">
        <v>44186</v>
      </c>
      <c r="B37">
        <v>0</v>
      </c>
      <c r="C37">
        <v>0</v>
      </c>
      <c r="D37">
        <v>40</v>
      </c>
      <c r="E37">
        <v>8</v>
      </c>
      <c r="F37">
        <v>0</v>
      </c>
      <c r="G37">
        <f>12*17.1</f>
        <v>205.20000000000002</v>
      </c>
      <c r="H37">
        <v>116</v>
      </c>
      <c r="J37" t="s">
        <v>16</v>
      </c>
    </row>
    <row r="38" spans="1:10" x14ac:dyDescent="0.3">
      <c r="A38" s="1">
        <v>44195</v>
      </c>
      <c r="B38">
        <v>0</v>
      </c>
      <c r="C38">
        <v>0</v>
      </c>
      <c r="D38">
        <v>80</v>
      </c>
      <c r="E38">
        <v>8.1999999999999993</v>
      </c>
      <c r="F38">
        <v>0</v>
      </c>
      <c r="G38">
        <f>13*17.1</f>
        <v>222.3</v>
      </c>
      <c r="H38">
        <v>108</v>
      </c>
      <c r="J38" t="s">
        <v>16</v>
      </c>
    </row>
    <row r="39" spans="1:10" x14ac:dyDescent="0.3">
      <c r="A39" s="1">
        <v>44200</v>
      </c>
      <c r="B39">
        <v>0</v>
      </c>
      <c r="C39">
        <v>0</v>
      </c>
      <c r="D39">
        <v>40</v>
      </c>
      <c r="E39">
        <v>8</v>
      </c>
      <c r="G39">
        <f>11*17.1</f>
        <v>188.10000000000002</v>
      </c>
      <c r="H39">
        <v>72</v>
      </c>
      <c r="J39" t="s">
        <v>17</v>
      </c>
    </row>
    <row r="40" spans="1:10" x14ac:dyDescent="0.3">
      <c r="A40" s="1">
        <v>44207</v>
      </c>
      <c r="B40">
        <v>0</v>
      </c>
      <c r="C40">
        <v>0</v>
      </c>
      <c r="D40">
        <v>40</v>
      </c>
      <c r="E40">
        <v>7.8</v>
      </c>
      <c r="G40">
        <f>9*17.1</f>
        <v>153.9</v>
      </c>
      <c r="H40">
        <v>44</v>
      </c>
      <c r="J40" t="s">
        <v>17</v>
      </c>
    </row>
    <row r="41" spans="1:10" x14ac:dyDescent="0.3">
      <c r="A41" s="1">
        <v>44215</v>
      </c>
      <c r="B41">
        <v>0</v>
      </c>
      <c r="C41">
        <v>0</v>
      </c>
      <c r="D41">
        <v>40</v>
      </c>
      <c r="E41">
        <v>7.4</v>
      </c>
      <c r="G41">
        <f>8*17.1</f>
        <v>136.80000000000001</v>
      </c>
      <c r="H41">
        <v>28</v>
      </c>
      <c r="J41" t="s">
        <v>17</v>
      </c>
    </row>
    <row r="42" spans="1:10" x14ac:dyDescent="0.3">
      <c r="A42" s="1">
        <v>44222</v>
      </c>
      <c r="B42">
        <v>0</v>
      </c>
      <c r="C42">
        <v>0</v>
      </c>
      <c r="D42">
        <v>5</v>
      </c>
      <c r="E42">
        <v>7.2</v>
      </c>
      <c r="G42">
        <f>7*17.1</f>
        <v>119.70000000000002</v>
      </c>
      <c r="H42">
        <v>20</v>
      </c>
      <c r="I42">
        <v>9.3000000000000007</v>
      </c>
      <c r="J42" t="s">
        <v>17</v>
      </c>
    </row>
    <row r="43" spans="1:10" x14ac:dyDescent="0.3">
      <c r="A43" s="1">
        <v>44228</v>
      </c>
      <c r="B43">
        <v>0</v>
      </c>
      <c r="C43">
        <v>0</v>
      </c>
      <c r="D43">
        <v>40</v>
      </c>
      <c r="E43">
        <v>7</v>
      </c>
      <c r="G43">
        <f>8*17.1</f>
        <v>136.80000000000001</v>
      </c>
      <c r="H43">
        <v>20</v>
      </c>
      <c r="I43">
        <v>8.75</v>
      </c>
      <c r="J43" t="s">
        <v>17</v>
      </c>
    </row>
    <row r="44" spans="1:10" x14ac:dyDescent="0.3">
      <c r="A44" s="1">
        <v>44235</v>
      </c>
      <c r="B44">
        <v>0</v>
      </c>
      <c r="C44">
        <v>0</v>
      </c>
      <c r="D44">
        <v>30</v>
      </c>
      <c r="E44">
        <v>6.8</v>
      </c>
      <c r="G44">
        <f>8*17.1</f>
        <v>136.80000000000001</v>
      </c>
      <c r="H44">
        <v>12</v>
      </c>
      <c r="I44">
        <v>8.65</v>
      </c>
      <c r="J44" t="s">
        <v>17</v>
      </c>
    </row>
    <row r="45" spans="1:10" x14ac:dyDescent="0.3">
      <c r="A45" s="1">
        <v>44244</v>
      </c>
      <c r="B45">
        <v>0</v>
      </c>
      <c r="C45">
        <v>0</v>
      </c>
      <c r="D45">
        <v>40</v>
      </c>
      <c r="E45">
        <v>7.4</v>
      </c>
      <c r="G45">
        <f>6*17.1</f>
        <v>102.60000000000001</v>
      </c>
      <c r="H45">
        <v>24</v>
      </c>
      <c r="I45">
        <v>9.31</v>
      </c>
      <c r="J45" t="s">
        <v>17</v>
      </c>
    </row>
    <row r="46" spans="1:10" x14ac:dyDescent="0.3">
      <c r="A46" s="1">
        <v>44249</v>
      </c>
      <c r="B46">
        <v>0</v>
      </c>
      <c r="C46">
        <v>0</v>
      </c>
      <c r="D46">
        <v>40</v>
      </c>
      <c r="E46">
        <v>7.6</v>
      </c>
      <c r="G46">
        <f>7*17.1</f>
        <v>119.70000000000002</v>
      </c>
      <c r="H46">
        <v>48</v>
      </c>
      <c r="I46">
        <v>8.6</v>
      </c>
      <c r="J46" t="s">
        <v>17</v>
      </c>
    </row>
    <row r="47" spans="1:10" x14ac:dyDescent="0.3">
      <c r="A47" s="1">
        <v>44257</v>
      </c>
      <c r="B47">
        <v>0</v>
      </c>
      <c r="C47">
        <v>0</v>
      </c>
      <c r="D47">
        <v>40</v>
      </c>
      <c r="E47">
        <v>7.4</v>
      </c>
      <c r="G47">
        <f>6*17.1</f>
        <v>102.60000000000001</v>
      </c>
      <c r="H47">
        <v>24</v>
      </c>
      <c r="J47" t="s">
        <v>17</v>
      </c>
    </row>
    <row r="48" spans="1:10" x14ac:dyDescent="0.3">
      <c r="A48" s="1">
        <v>44263</v>
      </c>
      <c r="B48">
        <v>0</v>
      </c>
      <c r="C48">
        <v>0</v>
      </c>
      <c r="D48">
        <v>40</v>
      </c>
      <c r="E48">
        <v>6.8</v>
      </c>
      <c r="G48">
        <f>5*17.1</f>
        <v>85.5</v>
      </c>
      <c r="H48">
        <v>12</v>
      </c>
      <c r="J48" t="s">
        <v>17</v>
      </c>
    </row>
    <row r="49" spans="1:11" x14ac:dyDescent="0.3">
      <c r="A49" s="1">
        <v>44271</v>
      </c>
      <c r="B49">
        <v>0</v>
      </c>
      <c r="C49">
        <v>0</v>
      </c>
      <c r="D49">
        <v>10</v>
      </c>
      <c r="E49">
        <v>7.6</v>
      </c>
      <c r="G49">
        <f>6*17.1</f>
        <v>102.60000000000001</v>
      </c>
      <c r="H49">
        <v>38</v>
      </c>
      <c r="J49" t="s">
        <v>17</v>
      </c>
    </row>
    <row r="50" spans="1:11" x14ac:dyDescent="0.3">
      <c r="A50" s="1">
        <v>44277</v>
      </c>
      <c r="B50">
        <v>0</v>
      </c>
      <c r="C50">
        <v>0</v>
      </c>
      <c r="D50">
        <v>20</v>
      </c>
      <c r="E50">
        <v>7.4</v>
      </c>
      <c r="G50">
        <f>6*17.1</f>
        <v>102.60000000000001</v>
      </c>
      <c r="H50">
        <v>26</v>
      </c>
      <c r="J50" t="s">
        <v>17</v>
      </c>
    </row>
    <row r="51" spans="1:11" x14ac:dyDescent="0.3">
      <c r="A51" s="1">
        <v>44284</v>
      </c>
      <c r="B51">
        <v>0</v>
      </c>
      <c r="C51">
        <v>0</v>
      </c>
      <c r="D51">
        <v>30</v>
      </c>
      <c r="E51">
        <v>7.4</v>
      </c>
      <c r="G51">
        <f>8*17.1</f>
        <v>136.80000000000001</v>
      </c>
      <c r="H51">
        <v>20</v>
      </c>
      <c r="J51" t="s">
        <v>17</v>
      </c>
    </row>
    <row r="52" spans="1:11" x14ac:dyDescent="0.3">
      <c r="A52" s="1">
        <v>44291</v>
      </c>
      <c r="B52">
        <v>0</v>
      </c>
      <c r="C52">
        <v>0</v>
      </c>
      <c r="D52">
        <v>30</v>
      </c>
      <c r="E52">
        <v>7.4</v>
      </c>
      <c r="G52">
        <f>7*17.1</f>
        <v>119.70000000000002</v>
      </c>
      <c r="H52">
        <v>20</v>
      </c>
      <c r="J52" t="s">
        <v>17</v>
      </c>
    </row>
    <row r="53" spans="1:11" x14ac:dyDescent="0.3">
      <c r="A53" s="1">
        <v>44298</v>
      </c>
      <c r="B53">
        <v>0</v>
      </c>
      <c r="C53">
        <v>0</v>
      </c>
      <c r="D53">
        <v>40</v>
      </c>
      <c r="E53">
        <v>7</v>
      </c>
      <c r="G53">
        <f>8.5*17.1</f>
        <v>145.35000000000002</v>
      </c>
      <c r="H53">
        <v>20</v>
      </c>
      <c r="J53" t="s">
        <v>17</v>
      </c>
    </row>
    <row r="54" spans="1:11" x14ac:dyDescent="0.3">
      <c r="A54" s="1">
        <v>44307</v>
      </c>
      <c r="B54">
        <v>0</v>
      </c>
      <c r="C54">
        <v>0</v>
      </c>
      <c r="D54">
        <v>40</v>
      </c>
      <c r="E54">
        <v>7.4</v>
      </c>
      <c r="G54">
        <f>7*17.1</f>
        <v>119.70000000000002</v>
      </c>
      <c r="H54">
        <v>28</v>
      </c>
      <c r="J54" t="s">
        <v>17</v>
      </c>
    </row>
    <row r="55" spans="1:11" x14ac:dyDescent="0.3">
      <c r="A55" s="1">
        <v>44312</v>
      </c>
      <c r="B55">
        <v>0</v>
      </c>
      <c r="C55">
        <v>0</v>
      </c>
      <c r="D55">
        <v>40</v>
      </c>
      <c r="E55">
        <v>7</v>
      </c>
      <c r="G55">
        <f>6*17.1</f>
        <v>102.60000000000001</v>
      </c>
      <c r="H55">
        <v>16</v>
      </c>
      <c r="J55" t="s">
        <v>17</v>
      </c>
    </row>
    <row r="56" spans="1:11" x14ac:dyDescent="0.3">
      <c r="A56" s="1">
        <v>44319</v>
      </c>
      <c r="B56">
        <v>0</v>
      </c>
      <c r="C56">
        <v>0</v>
      </c>
      <c r="D56">
        <v>60</v>
      </c>
      <c r="E56">
        <v>7.2</v>
      </c>
      <c r="G56">
        <f>6*17</f>
        <v>102</v>
      </c>
      <c r="J56" t="s">
        <v>17</v>
      </c>
      <c r="K56" t="s">
        <v>28</v>
      </c>
    </row>
    <row r="57" spans="1:11" x14ac:dyDescent="0.3">
      <c r="A57" s="1">
        <v>44326</v>
      </c>
      <c r="B57">
        <v>0</v>
      </c>
      <c r="C57">
        <v>0</v>
      </c>
      <c r="D57">
        <v>50</v>
      </c>
      <c r="E57">
        <v>7</v>
      </c>
      <c r="G57">
        <f>6*17.1</f>
        <v>102.60000000000001</v>
      </c>
      <c r="J57" t="s">
        <v>17</v>
      </c>
    </row>
    <row r="58" spans="1:11" x14ac:dyDescent="0.3">
      <c r="A58" s="1">
        <v>44334</v>
      </c>
      <c r="B58">
        <v>0</v>
      </c>
      <c r="C58">
        <v>0</v>
      </c>
      <c r="D58">
        <v>40</v>
      </c>
      <c r="E58">
        <v>7</v>
      </c>
      <c r="G58">
        <f>7*17.1</f>
        <v>119.70000000000002</v>
      </c>
      <c r="J58" t="s">
        <v>17</v>
      </c>
    </row>
    <row r="59" spans="1:11" x14ac:dyDescent="0.3">
      <c r="A59" s="1">
        <v>44354</v>
      </c>
      <c r="B59">
        <v>0</v>
      </c>
      <c r="C59">
        <v>0</v>
      </c>
      <c r="D59">
        <v>40</v>
      </c>
      <c r="E59">
        <v>7.2</v>
      </c>
      <c r="G59">
        <f>10*17.1</f>
        <v>171</v>
      </c>
      <c r="H59">
        <v>20</v>
      </c>
      <c r="J59" t="s">
        <v>17</v>
      </c>
    </row>
    <row r="60" spans="1:11" x14ac:dyDescent="0.3">
      <c r="A60" s="1">
        <v>44363</v>
      </c>
      <c r="B60">
        <v>0</v>
      </c>
      <c r="C60">
        <v>0</v>
      </c>
      <c r="D60">
        <v>40</v>
      </c>
      <c r="E60">
        <v>7</v>
      </c>
      <c r="G60">
        <f>6*17.1</f>
        <v>102.60000000000001</v>
      </c>
      <c r="H60">
        <v>18</v>
      </c>
      <c r="J60" t="s">
        <v>17</v>
      </c>
    </row>
    <row r="61" spans="1:11" x14ac:dyDescent="0.3">
      <c r="A61" s="1">
        <v>44370</v>
      </c>
      <c r="B61">
        <v>0</v>
      </c>
      <c r="C61">
        <v>0</v>
      </c>
      <c r="D61">
        <v>80</v>
      </c>
      <c r="E61">
        <v>7.4</v>
      </c>
      <c r="G61">
        <f>8*17.1</f>
        <v>136.80000000000001</v>
      </c>
      <c r="H61">
        <v>20</v>
      </c>
      <c r="J61" t="s">
        <v>16</v>
      </c>
    </row>
    <row r="62" spans="1:11" x14ac:dyDescent="0.3">
      <c r="A62" s="1">
        <v>44392</v>
      </c>
      <c r="B62">
        <v>0</v>
      </c>
      <c r="C62">
        <v>0</v>
      </c>
      <c r="D62">
        <v>80</v>
      </c>
      <c r="E62">
        <v>7.4</v>
      </c>
      <c r="G62">
        <f>6*17.1</f>
        <v>102.60000000000001</v>
      </c>
      <c r="H62">
        <v>36</v>
      </c>
      <c r="J62" t="s">
        <v>16</v>
      </c>
    </row>
    <row r="63" spans="1:11" x14ac:dyDescent="0.3">
      <c r="A63" s="1">
        <v>44399</v>
      </c>
      <c r="B63">
        <v>0</v>
      </c>
      <c r="C63">
        <v>0</v>
      </c>
      <c r="D63">
        <v>40</v>
      </c>
      <c r="E63">
        <v>7</v>
      </c>
      <c r="J63" t="s">
        <v>17</v>
      </c>
    </row>
    <row r="64" spans="1:11" x14ac:dyDescent="0.3">
      <c r="A64" s="1">
        <v>44405</v>
      </c>
      <c r="B64">
        <v>0</v>
      </c>
      <c r="C64">
        <v>0</v>
      </c>
      <c r="D64">
        <v>80</v>
      </c>
      <c r="E64">
        <v>7</v>
      </c>
      <c r="G64">
        <f>6*17.1</f>
        <v>102.60000000000001</v>
      </c>
      <c r="H64">
        <v>32</v>
      </c>
      <c r="J64" t="s">
        <v>16</v>
      </c>
    </row>
    <row r="65" spans="1:10" x14ac:dyDescent="0.3">
      <c r="A65" s="1">
        <v>44411</v>
      </c>
      <c r="B65">
        <v>0</v>
      </c>
      <c r="C65">
        <v>0</v>
      </c>
      <c r="D65">
        <v>90</v>
      </c>
      <c r="E65">
        <v>6.6</v>
      </c>
      <c r="G65">
        <v>85.5</v>
      </c>
      <c r="H65">
        <v>20</v>
      </c>
      <c r="J65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K78"/>
  <sheetViews>
    <sheetView topLeftCell="F1" workbookViewId="0">
      <pane ySplit="1" topLeftCell="A72" activePane="bottomLeft" state="frozen"/>
      <selection activeCell="B18" sqref="B18"/>
      <selection pane="bottomLeft" activeCell="J78" sqref="J78"/>
    </sheetView>
  </sheetViews>
  <sheetFormatPr defaultRowHeight="14.4" x14ac:dyDescent="0.3"/>
  <cols>
    <col min="1" max="1" width="10.77734375" bestFit="1" customWidth="1"/>
    <col min="2" max="2" width="10.6640625" bestFit="1" customWidth="1"/>
    <col min="3" max="4" width="10.77734375" bestFit="1" customWidth="1"/>
    <col min="7" max="7" width="31.33203125" bestFit="1" customWidth="1"/>
    <col min="8" max="8" width="15.44140625" bestFit="1" customWidth="1"/>
    <col min="9" max="9" width="15.44140625" customWidth="1"/>
    <col min="11" max="11" width="40.21875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8</v>
      </c>
      <c r="K1" s="2" t="s">
        <v>9</v>
      </c>
    </row>
    <row r="2" spans="1:11" x14ac:dyDescent="0.3">
      <c r="A2" s="1">
        <v>43836</v>
      </c>
      <c r="B2">
        <v>0</v>
      </c>
      <c r="C2">
        <v>0</v>
      </c>
      <c r="D2">
        <v>50</v>
      </c>
      <c r="E2">
        <v>7.4</v>
      </c>
      <c r="F2">
        <v>0</v>
      </c>
      <c r="G2">
        <f>12*17.1</f>
        <v>205.20000000000002</v>
      </c>
      <c r="H2">
        <v>68</v>
      </c>
      <c r="I2">
        <v>8</v>
      </c>
      <c r="J2" t="s">
        <v>12</v>
      </c>
    </row>
    <row r="3" spans="1:11" x14ac:dyDescent="0.3">
      <c r="A3" s="1">
        <v>43840</v>
      </c>
      <c r="B3">
        <v>0</v>
      </c>
      <c r="C3">
        <v>0</v>
      </c>
      <c r="D3">
        <v>80</v>
      </c>
      <c r="E3">
        <v>7.5</v>
      </c>
      <c r="F3">
        <v>0</v>
      </c>
      <c r="G3">
        <f>17.1*6</f>
        <v>102.60000000000001</v>
      </c>
      <c r="H3">
        <v>28</v>
      </c>
      <c r="J3" t="s">
        <v>10</v>
      </c>
    </row>
    <row r="4" spans="1:11" x14ac:dyDescent="0.3">
      <c r="A4" s="1">
        <v>43843</v>
      </c>
      <c r="B4">
        <v>0</v>
      </c>
      <c r="C4">
        <v>0</v>
      </c>
      <c r="D4">
        <v>40</v>
      </c>
      <c r="E4">
        <v>7.6</v>
      </c>
      <c r="F4">
        <v>0</v>
      </c>
      <c r="G4">
        <f>12*17.1</f>
        <v>205.20000000000002</v>
      </c>
      <c r="H4">
        <v>60</v>
      </c>
      <c r="I4">
        <v>8.1999999999999993</v>
      </c>
      <c r="J4" t="s">
        <v>12</v>
      </c>
    </row>
    <row r="5" spans="1:11" x14ac:dyDescent="0.3">
      <c r="A5" s="1">
        <v>43843</v>
      </c>
      <c r="B5">
        <v>0</v>
      </c>
      <c r="C5">
        <v>5</v>
      </c>
      <c r="D5">
        <v>0</v>
      </c>
      <c r="E5">
        <v>7</v>
      </c>
      <c r="F5">
        <v>0</v>
      </c>
      <c r="G5">
        <v>119.7</v>
      </c>
      <c r="H5">
        <v>60</v>
      </c>
      <c r="J5" t="s">
        <v>11</v>
      </c>
    </row>
    <row r="6" spans="1:11" x14ac:dyDescent="0.3">
      <c r="A6" s="1">
        <v>43851</v>
      </c>
      <c r="B6">
        <v>0</v>
      </c>
      <c r="C6">
        <v>0</v>
      </c>
      <c r="D6">
        <v>0.25</v>
      </c>
      <c r="E6">
        <v>7</v>
      </c>
      <c r="F6">
        <v>0</v>
      </c>
      <c r="G6">
        <v>119.7</v>
      </c>
      <c r="H6">
        <v>60</v>
      </c>
      <c r="J6" t="s">
        <v>11</v>
      </c>
    </row>
    <row r="7" spans="1:11" x14ac:dyDescent="0.3">
      <c r="A7" s="1">
        <v>43853</v>
      </c>
      <c r="B7">
        <v>0</v>
      </c>
      <c r="C7">
        <v>0</v>
      </c>
      <c r="D7">
        <v>80</v>
      </c>
      <c r="E7">
        <v>7.4</v>
      </c>
      <c r="F7">
        <v>0</v>
      </c>
      <c r="G7">
        <f>17.1*12</f>
        <v>205.20000000000002</v>
      </c>
      <c r="H7">
        <v>60</v>
      </c>
      <c r="I7">
        <v>8</v>
      </c>
      <c r="J7" t="s">
        <v>10</v>
      </c>
    </row>
    <row r="8" spans="1:11" x14ac:dyDescent="0.3">
      <c r="A8" s="1">
        <v>43857</v>
      </c>
      <c r="B8">
        <v>0</v>
      </c>
      <c r="C8">
        <v>0</v>
      </c>
      <c r="D8">
        <v>40</v>
      </c>
      <c r="E8">
        <v>7.4</v>
      </c>
      <c r="F8">
        <v>0</v>
      </c>
      <c r="G8">
        <f>14*17.1</f>
        <v>239.40000000000003</v>
      </c>
      <c r="H8">
        <v>44</v>
      </c>
      <c r="I8">
        <v>8</v>
      </c>
      <c r="J8" t="s">
        <v>12</v>
      </c>
    </row>
    <row r="9" spans="1:11" x14ac:dyDescent="0.3">
      <c r="A9" s="1">
        <v>43857</v>
      </c>
      <c r="B9">
        <v>0</v>
      </c>
      <c r="C9">
        <v>0</v>
      </c>
      <c r="D9">
        <v>10</v>
      </c>
      <c r="E9">
        <v>7.1</v>
      </c>
      <c r="F9">
        <v>0</v>
      </c>
      <c r="G9">
        <v>136.80000000000001</v>
      </c>
      <c r="H9">
        <v>56</v>
      </c>
      <c r="J9" t="s">
        <v>11</v>
      </c>
    </row>
    <row r="10" spans="1:11" x14ac:dyDescent="0.3">
      <c r="A10" s="1">
        <v>43864</v>
      </c>
      <c r="B10">
        <v>0</v>
      </c>
      <c r="C10">
        <v>0</v>
      </c>
      <c r="D10">
        <v>80</v>
      </c>
      <c r="E10">
        <v>7.9</v>
      </c>
      <c r="F10">
        <v>0</v>
      </c>
      <c r="G10">
        <f>17.1*12</f>
        <v>205.20000000000002</v>
      </c>
      <c r="H10">
        <v>60</v>
      </c>
      <c r="I10">
        <v>8</v>
      </c>
      <c r="J10" t="s">
        <v>10</v>
      </c>
    </row>
    <row r="11" spans="1:11" x14ac:dyDescent="0.3">
      <c r="A11" s="1">
        <v>43864</v>
      </c>
      <c r="B11">
        <v>0</v>
      </c>
      <c r="C11">
        <v>0</v>
      </c>
      <c r="D11">
        <v>0.25</v>
      </c>
      <c r="E11">
        <v>7</v>
      </c>
      <c r="F11">
        <v>0</v>
      </c>
      <c r="G11">
        <v>136.80000000000001</v>
      </c>
      <c r="H11">
        <v>80</v>
      </c>
      <c r="J11" t="s">
        <v>11</v>
      </c>
    </row>
    <row r="12" spans="1:11" x14ac:dyDescent="0.3">
      <c r="A12" s="1">
        <v>43871</v>
      </c>
      <c r="B12">
        <v>0</v>
      </c>
      <c r="C12">
        <v>0</v>
      </c>
      <c r="D12">
        <v>40</v>
      </c>
      <c r="E12">
        <v>7.7</v>
      </c>
      <c r="F12">
        <v>0</v>
      </c>
      <c r="G12">
        <f>14*17.1</f>
        <v>239.40000000000003</v>
      </c>
      <c r="H12">
        <v>68</v>
      </c>
      <c r="I12">
        <v>8</v>
      </c>
      <c r="J12" t="s">
        <v>12</v>
      </c>
    </row>
    <row r="13" spans="1:11" x14ac:dyDescent="0.3">
      <c r="A13" s="1">
        <v>43874</v>
      </c>
      <c r="B13">
        <v>0</v>
      </c>
      <c r="C13">
        <v>0</v>
      </c>
      <c r="D13">
        <v>0</v>
      </c>
      <c r="E13">
        <v>7.2</v>
      </c>
      <c r="F13">
        <v>0</v>
      </c>
      <c r="G13">
        <v>136.80000000000001</v>
      </c>
      <c r="H13">
        <v>60</v>
      </c>
      <c r="J13" t="s">
        <v>11</v>
      </c>
    </row>
    <row r="14" spans="1:11" x14ac:dyDescent="0.3">
      <c r="A14" s="1">
        <v>43882</v>
      </c>
      <c r="B14">
        <v>0</v>
      </c>
      <c r="C14">
        <v>0</v>
      </c>
      <c r="D14">
        <v>40</v>
      </c>
      <c r="E14">
        <v>8</v>
      </c>
      <c r="F14">
        <v>0</v>
      </c>
      <c r="G14">
        <f>17.1*11</f>
        <v>188.10000000000002</v>
      </c>
      <c r="H14">
        <v>72</v>
      </c>
      <c r="I14">
        <v>8</v>
      </c>
      <c r="J14" t="s">
        <v>10</v>
      </c>
    </row>
    <row r="15" spans="1:11" x14ac:dyDescent="0.3">
      <c r="A15" s="1">
        <v>43886</v>
      </c>
      <c r="B15">
        <v>0</v>
      </c>
      <c r="C15">
        <v>0</v>
      </c>
      <c r="D15">
        <v>0</v>
      </c>
      <c r="E15">
        <v>7.2</v>
      </c>
      <c r="F15">
        <v>0</v>
      </c>
      <c r="G15">
        <v>119.7</v>
      </c>
      <c r="H15">
        <v>60</v>
      </c>
      <c r="J15" t="s">
        <v>11</v>
      </c>
    </row>
    <row r="16" spans="1:11" x14ac:dyDescent="0.3">
      <c r="A16" s="1">
        <v>43887</v>
      </c>
      <c r="B16">
        <v>0</v>
      </c>
      <c r="C16">
        <v>0</v>
      </c>
      <c r="D16">
        <v>40</v>
      </c>
      <c r="E16">
        <v>7.6</v>
      </c>
      <c r="F16">
        <v>0</v>
      </c>
      <c r="G16">
        <f>13*17.1</f>
        <v>222.3</v>
      </c>
      <c r="H16">
        <v>64</v>
      </c>
      <c r="I16">
        <v>8</v>
      </c>
      <c r="J16" t="s">
        <v>12</v>
      </c>
    </row>
    <row r="17" spans="1:11" x14ac:dyDescent="0.3">
      <c r="A17" s="1">
        <v>43894</v>
      </c>
      <c r="B17">
        <v>0</v>
      </c>
      <c r="C17">
        <v>0</v>
      </c>
      <c r="D17">
        <v>0</v>
      </c>
      <c r="E17">
        <v>7.4</v>
      </c>
      <c r="F17">
        <v>0</v>
      </c>
      <c r="G17">
        <v>136.80000000000001</v>
      </c>
      <c r="H17">
        <v>80</v>
      </c>
      <c r="J17" t="s">
        <v>11</v>
      </c>
    </row>
    <row r="18" spans="1:11" x14ac:dyDescent="0.3">
      <c r="A18" s="1">
        <v>43896</v>
      </c>
      <c r="B18">
        <v>0</v>
      </c>
      <c r="C18">
        <v>0</v>
      </c>
      <c r="D18">
        <v>40</v>
      </c>
      <c r="E18">
        <v>7.5</v>
      </c>
      <c r="F18">
        <v>0</v>
      </c>
      <c r="G18">
        <f>17.1*13</f>
        <v>222.3</v>
      </c>
      <c r="H18">
        <v>64</v>
      </c>
      <c r="I18">
        <v>8</v>
      </c>
      <c r="J18" t="s">
        <v>10</v>
      </c>
      <c r="K18" t="s">
        <v>14</v>
      </c>
    </row>
    <row r="19" spans="1:11" x14ac:dyDescent="0.3">
      <c r="A19" s="1">
        <v>43902</v>
      </c>
      <c r="B19">
        <v>0</v>
      </c>
      <c r="C19">
        <v>0</v>
      </c>
      <c r="D19">
        <v>40</v>
      </c>
      <c r="E19">
        <v>7.7</v>
      </c>
      <c r="F19">
        <v>0</v>
      </c>
      <c r="G19">
        <f>17.1*12</f>
        <v>205.20000000000002</v>
      </c>
      <c r="H19">
        <v>68</v>
      </c>
      <c r="I19">
        <v>8</v>
      </c>
      <c r="J19" t="s">
        <v>10</v>
      </c>
    </row>
    <row r="20" spans="1:11" x14ac:dyDescent="0.3">
      <c r="A20" s="1">
        <v>43907</v>
      </c>
      <c r="B20">
        <v>0</v>
      </c>
      <c r="C20">
        <v>0</v>
      </c>
      <c r="D20">
        <v>40</v>
      </c>
      <c r="E20">
        <v>7.5</v>
      </c>
      <c r="F20">
        <v>0</v>
      </c>
      <c r="G20">
        <f>13*17.1</f>
        <v>222.3</v>
      </c>
      <c r="H20">
        <v>44</v>
      </c>
      <c r="I20">
        <v>8</v>
      </c>
      <c r="J20" t="s">
        <v>12</v>
      </c>
    </row>
    <row r="21" spans="1:11" x14ac:dyDescent="0.3">
      <c r="A21" s="1">
        <v>43913</v>
      </c>
      <c r="B21">
        <v>0</v>
      </c>
      <c r="C21">
        <v>0</v>
      </c>
      <c r="D21">
        <v>0</v>
      </c>
      <c r="E21">
        <v>7.2</v>
      </c>
      <c r="F21">
        <v>0</v>
      </c>
      <c r="G21">
        <v>171</v>
      </c>
      <c r="H21">
        <v>24</v>
      </c>
      <c r="J21" t="s">
        <v>11</v>
      </c>
    </row>
    <row r="22" spans="1:11" x14ac:dyDescent="0.3">
      <c r="A22" s="1">
        <v>43920</v>
      </c>
      <c r="B22">
        <v>0</v>
      </c>
      <c r="C22">
        <v>0</v>
      </c>
      <c r="D22">
        <v>40</v>
      </c>
      <c r="E22">
        <v>7.6</v>
      </c>
      <c r="F22">
        <v>0</v>
      </c>
      <c r="G22">
        <f>17.1*12</f>
        <v>205.20000000000002</v>
      </c>
      <c r="H22">
        <v>44</v>
      </c>
      <c r="I22">
        <v>8</v>
      </c>
      <c r="J22" t="s">
        <v>10</v>
      </c>
    </row>
    <row r="23" spans="1:11" x14ac:dyDescent="0.3">
      <c r="A23" s="1">
        <v>43920</v>
      </c>
      <c r="B23">
        <v>0</v>
      </c>
      <c r="C23">
        <v>0</v>
      </c>
      <c r="D23">
        <v>0</v>
      </c>
      <c r="E23">
        <v>7.1</v>
      </c>
      <c r="F23">
        <v>0</v>
      </c>
      <c r="G23">
        <v>153.9</v>
      </c>
      <c r="H23">
        <v>16</v>
      </c>
      <c r="J23" t="s">
        <v>11</v>
      </c>
    </row>
    <row r="24" spans="1:11" x14ac:dyDescent="0.3">
      <c r="A24" s="1">
        <v>43927</v>
      </c>
      <c r="B24">
        <v>0</v>
      </c>
      <c r="C24">
        <v>0</v>
      </c>
      <c r="D24">
        <v>40</v>
      </c>
      <c r="E24">
        <v>7.6</v>
      </c>
      <c r="F24">
        <v>0</v>
      </c>
      <c r="G24">
        <v>222.3</v>
      </c>
      <c r="H24">
        <v>44</v>
      </c>
      <c r="I24">
        <v>8</v>
      </c>
      <c r="J24" t="s">
        <v>11</v>
      </c>
    </row>
    <row r="25" spans="1:11" x14ac:dyDescent="0.3">
      <c r="A25" s="1">
        <v>43927</v>
      </c>
      <c r="B25">
        <v>0</v>
      </c>
      <c r="C25">
        <v>0</v>
      </c>
      <c r="D25">
        <v>0</v>
      </c>
      <c r="E25">
        <v>7.4</v>
      </c>
      <c r="F25">
        <v>0</v>
      </c>
      <c r="G25">
        <v>153.9</v>
      </c>
      <c r="H25">
        <v>54</v>
      </c>
      <c r="J25" t="s">
        <v>11</v>
      </c>
    </row>
    <row r="26" spans="1:11" x14ac:dyDescent="0.3">
      <c r="A26" s="1">
        <v>43950</v>
      </c>
      <c r="J26" t="s">
        <v>11</v>
      </c>
    </row>
    <row r="27" spans="1:11" x14ac:dyDescent="0.3">
      <c r="A27" s="1">
        <v>43950</v>
      </c>
      <c r="B27">
        <v>0</v>
      </c>
      <c r="C27">
        <v>0</v>
      </c>
      <c r="D27">
        <v>0</v>
      </c>
      <c r="E27">
        <v>7.2</v>
      </c>
      <c r="F27">
        <v>0</v>
      </c>
      <c r="G27">
        <v>153.9</v>
      </c>
      <c r="H27">
        <v>54</v>
      </c>
      <c r="J27" t="s">
        <v>11</v>
      </c>
    </row>
    <row r="28" spans="1:11" x14ac:dyDescent="0.3">
      <c r="A28" s="1">
        <v>43955</v>
      </c>
      <c r="B28">
        <v>0</v>
      </c>
      <c r="C28">
        <v>0</v>
      </c>
      <c r="D28">
        <v>40</v>
      </c>
      <c r="E28">
        <v>8.1999999999999993</v>
      </c>
      <c r="F28">
        <v>0</v>
      </c>
      <c r="G28">
        <v>205.2</v>
      </c>
      <c r="J28" t="s">
        <v>15</v>
      </c>
    </row>
    <row r="29" spans="1:11" x14ac:dyDescent="0.3">
      <c r="A29" s="1">
        <v>43962</v>
      </c>
      <c r="B29">
        <v>0</v>
      </c>
      <c r="C29">
        <v>0</v>
      </c>
      <c r="D29">
        <v>80</v>
      </c>
      <c r="E29">
        <v>8.1999999999999993</v>
      </c>
      <c r="F29">
        <v>0</v>
      </c>
      <c r="G29">
        <v>239.4</v>
      </c>
      <c r="H29">
        <v>136</v>
      </c>
      <c r="J29" t="s">
        <v>16</v>
      </c>
    </row>
    <row r="30" spans="1:11" x14ac:dyDescent="0.3">
      <c r="A30" s="1">
        <v>43969</v>
      </c>
      <c r="B30">
        <v>0</v>
      </c>
      <c r="C30">
        <v>0</v>
      </c>
      <c r="D30">
        <v>40</v>
      </c>
      <c r="E30">
        <v>8.1999999999999993</v>
      </c>
      <c r="F30">
        <v>0</v>
      </c>
      <c r="G30">
        <v>205.2</v>
      </c>
      <c r="H30">
        <v>108</v>
      </c>
      <c r="J30" t="s">
        <v>16</v>
      </c>
    </row>
    <row r="31" spans="1:11" x14ac:dyDescent="0.3">
      <c r="A31" s="1">
        <v>43969</v>
      </c>
      <c r="B31">
        <v>0</v>
      </c>
      <c r="C31">
        <v>0</v>
      </c>
      <c r="D31">
        <v>10</v>
      </c>
      <c r="E31">
        <v>7.4</v>
      </c>
      <c r="F31">
        <v>0</v>
      </c>
      <c r="G31">
        <v>136.80000000000001</v>
      </c>
      <c r="H31">
        <v>28</v>
      </c>
      <c r="J31" t="s">
        <v>16</v>
      </c>
    </row>
    <row r="32" spans="1:11" x14ac:dyDescent="0.3">
      <c r="A32" s="1">
        <v>43977</v>
      </c>
      <c r="B32">
        <v>0</v>
      </c>
      <c r="C32">
        <v>0</v>
      </c>
      <c r="D32">
        <v>40</v>
      </c>
      <c r="E32">
        <v>8.1999999999999993</v>
      </c>
      <c r="F32">
        <v>0</v>
      </c>
      <c r="G32">
        <v>205.2</v>
      </c>
      <c r="H32">
        <v>104</v>
      </c>
      <c r="J32" t="s">
        <v>16</v>
      </c>
    </row>
    <row r="33" spans="1:10" x14ac:dyDescent="0.3">
      <c r="A33" s="1">
        <v>43983</v>
      </c>
      <c r="B33">
        <v>0</v>
      </c>
      <c r="C33">
        <v>0</v>
      </c>
      <c r="D33">
        <v>80</v>
      </c>
      <c r="E33">
        <v>8.1999999999999993</v>
      </c>
      <c r="F33">
        <v>0</v>
      </c>
      <c r="G33">
        <v>188.1</v>
      </c>
      <c r="H33">
        <v>120</v>
      </c>
      <c r="J33" t="s">
        <v>16</v>
      </c>
    </row>
    <row r="34" spans="1:10" x14ac:dyDescent="0.3">
      <c r="A34" s="1">
        <v>43997</v>
      </c>
      <c r="B34">
        <v>0</v>
      </c>
      <c r="C34">
        <v>0</v>
      </c>
      <c r="D34">
        <v>80</v>
      </c>
      <c r="E34">
        <v>8.1999999999999993</v>
      </c>
      <c r="G34">
        <f>10*17.1</f>
        <v>171</v>
      </c>
      <c r="H34">
        <v>124</v>
      </c>
      <c r="J34" t="s">
        <v>17</v>
      </c>
    </row>
    <row r="35" spans="1:10" x14ac:dyDescent="0.3">
      <c r="A35" s="1">
        <v>44005</v>
      </c>
      <c r="B35">
        <v>0</v>
      </c>
      <c r="C35">
        <v>0</v>
      </c>
      <c r="D35">
        <v>20</v>
      </c>
      <c r="E35">
        <v>8.1999999999999993</v>
      </c>
      <c r="G35">
        <f>11*17.1</f>
        <v>188.10000000000002</v>
      </c>
      <c r="H35">
        <v>112</v>
      </c>
      <c r="J35" t="s">
        <v>17</v>
      </c>
    </row>
    <row r="36" spans="1:10" x14ac:dyDescent="0.3">
      <c r="A36" s="1">
        <v>44018</v>
      </c>
      <c r="B36">
        <v>0</v>
      </c>
      <c r="C36">
        <v>0</v>
      </c>
      <c r="D36">
        <v>80</v>
      </c>
      <c r="E36">
        <v>8.1999999999999993</v>
      </c>
      <c r="G36">
        <v>222.3</v>
      </c>
      <c r="H36">
        <v>124</v>
      </c>
      <c r="J36" t="s">
        <v>16</v>
      </c>
    </row>
    <row r="37" spans="1:10" x14ac:dyDescent="0.3">
      <c r="A37" s="1">
        <v>44019</v>
      </c>
      <c r="B37">
        <v>0.25</v>
      </c>
      <c r="C37">
        <v>0</v>
      </c>
      <c r="D37">
        <v>80</v>
      </c>
      <c r="E37">
        <v>8.1999999999999993</v>
      </c>
      <c r="F37">
        <v>0</v>
      </c>
      <c r="H37">
        <v>108</v>
      </c>
      <c r="J37" t="s">
        <v>16</v>
      </c>
    </row>
    <row r="38" spans="1:10" x14ac:dyDescent="0.3">
      <c r="A38" s="1">
        <v>44039</v>
      </c>
      <c r="B38">
        <v>0</v>
      </c>
      <c r="C38">
        <v>0</v>
      </c>
      <c r="D38">
        <v>80</v>
      </c>
      <c r="E38">
        <v>8.1999999999999993</v>
      </c>
      <c r="G38">
        <f>12*17.1</f>
        <v>205.20000000000002</v>
      </c>
      <c r="H38">
        <v>104</v>
      </c>
      <c r="J38" t="s">
        <v>17</v>
      </c>
    </row>
    <row r="39" spans="1:10" x14ac:dyDescent="0.3">
      <c r="A39" s="1">
        <v>44046</v>
      </c>
      <c r="B39">
        <v>0</v>
      </c>
      <c r="C39">
        <v>0</v>
      </c>
      <c r="D39">
        <v>20</v>
      </c>
      <c r="E39">
        <v>7.8</v>
      </c>
      <c r="G39">
        <v>273.60000000000002</v>
      </c>
      <c r="H39">
        <v>136</v>
      </c>
      <c r="J39" t="s">
        <v>16</v>
      </c>
    </row>
    <row r="40" spans="1:10" x14ac:dyDescent="0.3">
      <c r="A40" s="1">
        <v>44060</v>
      </c>
      <c r="B40">
        <v>0</v>
      </c>
      <c r="C40">
        <v>0</v>
      </c>
      <c r="D40">
        <v>40</v>
      </c>
      <c r="E40">
        <v>8</v>
      </c>
      <c r="G40">
        <v>205.2</v>
      </c>
      <c r="H40">
        <v>100</v>
      </c>
      <c r="J40" t="s">
        <v>17</v>
      </c>
    </row>
    <row r="41" spans="1:10" x14ac:dyDescent="0.3">
      <c r="A41" s="1">
        <v>44074</v>
      </c>
      <c r="B41">
        <v>0</v>
      </c>
      <c r="C41">
        <v>0</v>
      </c>
      <c r="D41">
        <v>40</v>
      </c>
      <c r="E41">
        <v>8</v>
      </c>
      <c r="G41">
        <f>11*17.2</f>
        <v>189.2</v>
      </c>
      <c r="H41">
        <v>98</v>
      </c>
      <c r="J41" t="s">
        <v>17</v>
      </c>
    </row>
    <row r="42" spans="1:10" x14ac:dyDescent="0.3">
      <c r="A42" s="1">
        <v>44081</v>
      </c>
      <c r="B42">
        <v>0</v>
      </c>
      <c r="C42">
        <v>0</v>
      </c>
      <c r="D42">
        <v>80</v>
      </c>
      <c r="E42">
        <v>8.1999999999999993</v>
      </c>
      <c r="G42">
        <v>239.4</v>
      </c>
      <c r="H42">
        <v>68</v>
      </c>
      <c r="J42" t="s">
        <v>16</v>
      </c>
    </row>
    <row r="43" spans="1:10" x14ac:dyDescent="0.3">
      <c r="A43" s="1">
        <v>44117</v>
      </c>
      <c r="B43">
        <v>0</v>
      </c>
      <c r="C43">
        <v>0</v>
      </c>
      <c r="D43">
        <v>60</v>
      </c>
      <c r="E43">
        <v>7.6</v>
      </c>
      <c r="G43">
        <v>136.80000000000001</v>
      </c>
      <c r="H43">
        <v>82</v>
      </c>
      <c r="J43" t="s">
        <v>24</v>
      </c>
    </row>
    <row r="44" spans="1:10" x14ac:dyDescent="0.3">
      <c r="A44" s="1">
        <v>44130</v>
      </c>
      <c r="B44">
        <v>0</v>
      </c>
      <c r="C44">
        <v>0</v>
      </c>
      <c r="D44">
        <v>40</v>
      </c>
      <c r="E44">
        <v>8</v>
      </c>
      <c r="G44">
        <v>188.1</v>
      </c>
      <c r="H44">
        <v>90</v>
      </c>
      <c r="J44" t="s">
        <v>15</v>
      </c>
    </row>
    <row r="45" spans="1:10" x14ac:dyDescent="0.3">
      <c r="A45" s="1">
        <v>44137</v>
      </c>
      <c r="B45">
        <v>0</v>
      </c>
      <c r="C45">
        <v>0</v>
      </c>
      <c r="D45">
        <v>20</v>
      </c>
      <c r="E45">
        <v>7.6</v>
      </c>
      <c r="G45">
        <f>11*17.1</f>
        <v>188.10000000000002</v>
      </c>
      <c r="H45">
        <v>88</v>
      </c>
      <c r="J45" t="s">
        <v>17</v>
      </c>
    </row>
    <row r="46" spans="1:10" x14ac:dyDescent="0.3">
      <c r="A46" s="1">
        <v>44151</v>
      </c>
      <c r="B46">
        <v>0</v>
      </c>
      <c r="C46">
        <v>0</v>
      </c>
      <c r="D46">
        <v>80</v>
      </c>
      <c r="E46">
        <v>7.9</v>
      </c>
      <c r="G46">
        <v>222.3</v>
      </c>
      <c r="H46">
        <v>80</v>
      </c>
      <c r="J46" t="s">
        <v>16</v>
      </c>
    </row>
    <row r="47" spans="1:10" x14ac:dyDescent="0.3">
      <c r="A47" s="1">
        <v>44159</v>
      </c>
      <c r="B47">
        <v>0</v>
      </c>
      <c r="C47">
        <v>0</v>
      </c>
      <c r="D47">
        <v>100</v>
      </c>
      <c r="E47">
        <v>8.1999999999999993</v>
      </c>
      <c r="G47">
        <f>11*17.1</f>
        <v>188.10000000000002</v>
      </c>
      <c r="H47">
        <v>96</v>
      </c>
      <c r="J47" t="s">
        <v>17</v>
      </c>
    </row>
    <row r="48" spans="1:10" x14ac:dyDescent="0.3">
      <c r="A48" s="1">
        <v>44173</v>
      </c>
      <c r="B48">
        <v>0</v>
      </c>
      <c r="C48">
        <v>0</v>
      </c>
      <c r="D48">
        <v>100</v>
      </c>
      <c r="E48">
        <v>8</v>
      </c>
      <c r="G48">
        <v>188.1</v>
      </c>
      <c r="H48">
        <v>100</v>
      </c>
      <c r="J48" t="s">
        <v>16</v>
      </c>
    </row>
    <row r="49" spans="1:10" x14ac:dyDescent="0.3">
      <c r="A49" s="1">
        <v>44181</v>
      </c>
      <c r="B49">
        <v>0</v>
      </c>
      <c r="C49">
        <v>0</v>
      </c>
      <c r="D49">
        <v>120</v>
      </c>
      <c r="E49">
        <v>8</v>
      </c>
      <c r="G49">
        <f>11*17.1</f>
        <v>188.10000000000002</v>
      </c>
      <c r="H49">
        <v>96</v>
      </c>
      <c r="J49" t="s">
        <v>17</v>
      </c>
    </row>
    <row r="50" spans="1:10" x14ac:dyDescent="0.3">
      <c r="A50" s="1">
        <v>44186</v>
      </c>
      <c r="B50">
        <v>0</v>
      </c>
      <c r="C50">
        <v>0</v>
      </c>
      <c r="D50">
        <v>40</v>
      </c>
      <c r="E50">
        <v>8.1999999999999993</v>
      </c>
      <c r="F50">
        <v>0</v>
      </c>
      <c r="G50">
        <f>12*17.1</f>
        <v>205.20000000000002</v>
      </c>
      <c r="H50">
        <v>116</v>
      </c>
      <c r="J50" t="s">
        <v>16</v>
      </c>
    </row>
    <row r="51" spans="1:10" x14ac:dyDescent="0.3">
      <c r="A51" s="1">
        <v>44195</v>
      </c>
      <c r="B51">
        <v>0</v>
      </c>
      <c r="C51">
        <v>0</v>
      </c>
      <c r="D51">
        <v>40</v>
      </c>
      <c r="E51">
        <v>8.1999999999999993</v>
      </c>
      <c r="F51">
        <v>0</v>
      </c>
      <c r="G51">
        <f>12*17.1</f>
        <v>205.20000000000002</v>
      </c>
      <c r="H51">
        <v>124</v>
      </c>
      <c r="J51" t="s">
        <v>16</v>
      </c>
    </row>
    <row r="52" spans="1:10" x14ac:dyDescent="0.3">
      <c r="A52" s="1">
        <v>44200</v>
      </c>
      <c r="B52">
        <v>0</v>
      </c>
      <c r="C52">
        <v>0</v>
      </c>
      <c r="D52">
        <v>40</v>
      </c>
      <c r="E52">
        <v>8</v>
      </c>
      <c r="G52">
        <f>10*17.1</f>
        <v>171</v>
      </c>
      <c r="H52">
        <v>72</v>
      </c>
      <c r="J52" t="s">
        <v>17</v>
      </c>
    </row>
    <row r="53" spans="1:10" x14ac:dyDescent="0.3">
      <c r="A53" s="1">
        <v>44207</v>
      </c>
      <c r="B53">
        <v>0</v>
      </c>
      <c r="C53">
        <v>0</v>
      </c>
      <c r="D53">
        <v>40</v>
      </c>
      <c r="E53">
        <v>7.8</v>
      </c>
      <c r="G53">
        <f>9*17.1</f>
        <v>153.9</v>
      </c>
      <c r="H53">
        <v>48</v>
      </c>
      <c r="J53" t="s">
        <v>17</v>
      </c>
    </row>
    <row r="54" spans="1:10" x14ac:dyDescent="0.3">
      <c r="A54" s="1">
        <v>44215</v>
      </c>
      <c r="B54">
        <v>0</v>
      </c>
      <c r="C54">
        <v>0</v>
      </c>
      <c r="D54">
        <v>40</v>
      </c>
      <c r="E54">
        <v>7.4</v>
      </c>
      <c r="G54">
        <f>8*17.1</f>
        <v>136.80000000000001</v>
      </c>
      <c r="H54">
        <v>28</v>
      </c>
      <c r="J54" t="s">
        <v>17</v>
      </c>
    </row>
    <row r="55" spans="1:10" x14ac:dyDescent="0.3">
      <c r="A55" s="1">
        <v>44222</v>
      </c>
      <c r="B55">
        <v>0</v>
      </c>
      <c r="C55">
        <v>0</v>
      </c>
      <c r="D55">
        <v>5</v>
      </c>
      <c r="E55">
        <v>7.2</v>
      </c>
      <c r="G55">
        <f>7*17.1</f>
        <v>119.70000000000002</v>
      </c>
      <c r="H55">
        <v>20</v>
      </c>
      <c r="I55">
        <v>8.7799999999999994</v>
      </c>
      <c r="J55" t="s">
        <v>17</v>
      </c>
    </row>
    <row r="56" spans="1:10" x14ac:dyDescent="0.3">
      <c r="A56" s="1">
        <v>44228</v>
      </c>
      <c r="B56">
        <v>0</v>
      </c>
      <c r="C56">
        <v>0</v>
      </c>
      <c r="D56">
        <v>40</v>
      </c>
      <c r="E56">
        <v>7</v>
      </c>
      <c r="G56">
        <f>8*17.1</f>
        <v>136.80000000000001</v>
      </c>
      <c r="H56">
        <v>20</v>
      </c>
      <c r="I56">
        <v>8.25</v>
      </c>
      <c r="J56" t="s">
        <v>17</v>
      </c>
    </row>
    <row r="57" spans="1:10" x14ac:dyDescent="0.3">
      <c r="A57" s="1">
        <v>44235</v>
      </c>
      <c r="B57">
        <v>0</v>
      </c>
      <c r="C57">
        <v>0</v>
      </c>
      <c r="D57">
        <v>30</v>
      </c>
      <c r="E57">
        <v>6.8</v>
      </c>
      <c r="G57">
        <f>8*17.1</f>
        <v>136.80000000000001</v>
      </c>
      <c r="H57">
        <v>12</v>
      </c>
      <c r="I57">
        <v>8.39</v>
      </c>
      <c r="J57" t="s">
        <v>17</v>
      </c>
    </row>
    <row r="58" spans="1:10" x14ac:dyDescent="0.3">
      <c r="A58" s="1">
        <v>44244</v>
      </c>
      <c r="B58">
        <v>0</v>
      </c>
      <c r="C58">
        <v>0</v>
      </c>
      <c r="D58">
        <v>40</v>
      </c>
      <c r="E58">
        <v>7.4</v>
      </c>
      <c r="G58">
        <f>6*17.1</f>
        <v>102.60000000000001</v>
      </c>
      <c r="H58">
        <v>24</v>
      </c>
      <c r="I58">
        <v>8.75</v>
      </c>
      <c r="J58" t="s">
        <v>17</v>
      </c>
    </row>
    <row r="59" spans="1:10" x14ac:dyDescent="0.3">
      <c r="A59" s="1">
        <v>44249</v>
      </c>
      <c r="B59">
        <v>0</v>
      </c>
      <c r="C59">
        <v>0</v>
      </c>
      <c r="D59">
        <v>40</v>
      </c>
      <c r="E59">
        <v>7.6</v>
      </c>
      <c r="G59">
        <f>7*17.1</f>
        <v>119.70000000000002</v>
      </c>
      <c r="H59">
        <v>48</v>
      </c>
      <c r="I59">
        <v>8.06</v>
      </c>
      <c r="J59" t="s">
        <v>17</v>
      </c>
    </row>
    <row r="60" spans="1:10" x14ac:dyDescent="0.3">
      <c r="A60" s="1">
        <v>44257</v>
      </c>
      <c r="B60">
        <v>0</v>
      </c>
      <c r="C60">
        <v>0</v>
      </c>
      <c r="D60">
        <v>40</v>
      </c>
      <c r="E60">
        <v>7.4</v>
      </c>
      <c r="G60">
        <f>6*17.1</f>
        <v>102.60000000000001</v>
      </c>
      <c r="H60">
        <v>24</v>
      </c>
      <c r="J60" t="s">
        <v>17</v>
      </c>
    </row>
    <row r="61" spans="1:10" x14ac:dyDescent="0.3">
      <c r="A61" s="1">
        <v>44263</v>
      </c>
      <c r="B61">
        <v>0</v>
      </c>
      <c r="C61">
        <v>0</v>
      </c>
      <c r="D61">
        <v>40</v>
      </c>
      <c r="E61">
        <v>6.8</v>
      </c>
      <c r="G61">
        <f>5*17.1</f>
        <v>85.5</v>
      </c>
      <c r="H61">
        <v>12</v>
      </c>
      <c r="J61" t="s">
        <v>17</v>
      </c>
    </row>
    <row r="62" spans="1:10" x14ac:dyDescent="0.3">
      <c r="A62" s="1">
        <v>44271</v>
      </c>
      <c r="B62">
        <v>0</v>
      </c>
      <c r="C62">
        <v>0</v>
      </c>
      <c r="D62">
        <v>10</v>
      </c>
      <c r="E62">
        <v>7.6</v>
      </c>
      <c r="G62">
        <f>6*17.1</f>
        <v>102.60000000000001</v>
      </c>
      <c r="H62">
        <v>38</v>
      </c>
      <c r="J62" t="s">
        <v>17</v>
      </c>
    </row>
    <row r="63" spans="1:10" x14ac:dyDescent="0.3">
      <c r="A63" s="1">
        <v>44277</v>
      </c>
      <c r="B63">
        <v>0</v>
      </c>
      <c r="C63">
        <v>0</v>
      </c>
      <c r="D63">
        <v>20</v>
      </c>
      <c r="E63">
        <v>7.4</v>
      </c>
      <c r="G63">
        <f>6*17.1</f>
        <v>102.60000000000001</v>
      </c>
      <c r="H63">
        <v>26</v>
      </c>
      <c r="J63" t="s">
        <v>17</v>
      </c>
    </row>
    <row r="64" spans="1:10" x14ac:dyDescent="0.3">
      <c r="A64" s="1">
        <v>44284</v>
      </c>
      <c r="B64">
        <v>0</v>
      </c>
      <c r="C64">
        <v>0</v>
      </c>
      <c r="D64">
        <v>30</v>
      </c>
      <c r="E64">
        <v>7.4</v>
      </c>
      <c r="G64">
        <f>8*17.1</f>
        <v>136.80000000000001</v>
      </c>
      <c r="H64">
        <v>20</v>
      </c>
      <c r="J64" t="s">
        <v>17</v>
      </c>
    </row>
    <row r="65" spans="1:11" x14ac:dyDescent="0.3">
      <c r="A65" s="1">
        <v>44291</v>
      </c>
      <c r="B65">
        <v>0</v>
      </c>
      <c r="C65">
        <v>0</v>
      </c>
      <c r="D65">
        <v>30</v>
      </c>
      <c r="E65">
        <v>7.4</v>
      </c>
      <c r="G65">
        <f>7*17.1</f>
        <v>119.70000000000002</v>
      </c>
      <c r="H65">
        <v>20</v>
      </c>
      <c r="J65" t="s">
        <v>17</v>
      </c>
    </row>
    <row r="66" spans="1:11" x14ac:dyDescent="0.3">
      <c r="A66" s="1">
        <v>44298</v>
      </c>
      <c r="B66">
        <v>0</v>
      </c>
      <c r="C66">
        <v>0</v>
      </c>
      <c r="D66">
        <v>40</v>
      </c>
      <c r="E66">
        <v>7</v>
      </c>
      <c r="G66">
        <f>8.5*17.1</f>
        <v>145.35000000000002</v>
      </c>
      <c r="H66">
        <v>20</v>
      </c>
      <c r="J66" t="s">
        <v>17</v>
      </c>
    </row>
    <row r="67" spans="1:11" x14ac:dyDescent="0.3">
      <c r="A67" s="1">
        <v>44307</v>
      </c>
      <c r="B67">
        <v>0</v>
      </c>
      <c r="C67">
        <v>0</v>
      </c>
      <c r="D67">
        <v>40</v>
      </c>
      <c r="E67">
        <v>7.4</v>
      </c>
      <c r="G67">
        <f>7*17.1</f>
        <v>119.70000000000002</v>
      </c>
      <c r="H67">
        <v>28</v>
      </c>
      <c r="J67" t="s">
        <v>17</v>
      </c>
    </row>
    <row r="68" spans="1:11" x14ac:dyDescent="0.3">
      <c r="A68" s="1">
        <v>44312</v>
      </c>
      <c r="B68">
        <v>0</v>
      </c>
      <c r="C68">
        <v>0</v>
      </c>
      <c r="D68">
        <v>40</v>
      </c>
      <c r="E68">
        <v>7</v>
      </c>
      <c r="G68">
        <f>6*17.1</f>
        <v>102.60000000000001</v>
      </c>
      <c r="H68">
        <v>16</v>
      </c>
      <c r="J68" t="s">
        <v>17</v>
      </c>
    </row>
    <row r="69" spans="1:11" x14ac:dyDescent="0.3">
      <c r="A69" s="1">
        <v>44319</v>
      </c>
      <c r="B69">
        <v>0</v>
      </c>
      <c r="C69">
        <v>0</v>
      </c>
      <c r="D69">
        <v>60</v>
      </c>
      <c r="E69">
        <v>7.2</v>
      </c>
      <c r="G69">
        <f>6*17</f>
        <v>102</v>
      </c>
      <c r="J69" t="s">
        <v>17</v>
      </c>
      <c r="K69" t="s">
        <v>28</v>
      </c>
    </row>
    <row r="70" spans="1:11" x14ac:dyDescent="0.3">
      <c r="A70" s="1">
        <v>44326</v>
      </c>
      <c r="B70">
        <v>0</v>
      </c>
      <c r="C70">
        <v>0</v>
      </c>
      <c r="D70">
        <v>50</v>
      </c>
      <c r="E70">
        <v>7</v>
      </c>
      <c r="G70">
        <f>6*17.1</f>
        <v>102.60000000000001</v>
      </c>
      <c r="J70" t="s">
        <v>17</v>
      </c>
    </row>
    <row r="71" spans="1:11" x14ac:dyDescent="0.3">
      <c r="A71" s="1">
        <v>44334</v>
      </c>
      <c r="B71">
        <v>0</v>
      </c>
      <c r="C71">
        <v>0</v>
      </c>
      <c r="D71">
        <v>40</v>
      </c>
      <c r="E71">
        <v>7</v>
      </c>
      <c r="G71">
        <f>7*17.1</f>
        <v>119.70000000000002</v>
      </c>
      <c r="J71" t="s">
        <v>17</v>
      </c>
    </row>
    <row r="72" spans="1:11" x14ac:dyDescent="0.3">
      <c r="A72" s="1">
        <v>44354</v>
      </c>
      <c r="B72">
        <v>0</v>
      </c>
      <c r="C72">
        <v>0</v>
      </c>
      <c r="D72">
        <v>40</v>
      </c>
      <c r="E72">
        <v>7.2</v>
      </c>
      <c r="G72">
        <f>10*17.1</f>
        <v>171</v>
      </c>
      <c r="H72">
        <v>20</v>
      </c>
      <c r="J72" t="s">
        <v>17</v>
      </c>
    </row>
    <row r="73" spans="1:11" x14ac:dyDescent="0.3">
      <c r="A73" s="1">
        <v>44363</v>
      </c>
      <c r="B73">
        <v>0</v>
      </c>
      <c r="C73">
        <v>0</v>
      </c>
      <c r="D73">
        <v>40</v>
      </c>
      <c r="E73">
        <v>7</v>
      </c>
      <c r="G73">
        <f>6*17.1</f>
        <v>102.60000000000001</v>
      </c>
      <c r="H73">
        <v>18</v>
      </c>
      <c r="J73" t="s">
        <v>17</v>
      </c>
    </row>
    <row r="74" spans="1:11" x14ac:dyDescent="0.3">
      <c r="A74" s="1">
        <v>44371</v>
      </c>
      <c r="B74">
        <v>0</v>
      </c>
      <c r="C74">
        <v>0</v>
      </c>
      <c r="D74">
        <v>80</v>
      </c>
      <c r="E74">
        <v>7.4</v>
      </c>
      <c r="G74">
        <f>6*17.1</f>
        <v>102.60000000000001</v>
      </c>
      <c r="H74">
        <v>28</v>
      </c>
      <c r="J74" t="s">
        <v>16</v>
      </c>
    </row>
    <row r="75" spans="1:11" x14ac:dyDescent="0.3">
      <c r="A75" s="1">
        <v>44392</v>
      </c>
      <c r="B75">
        <v>0</v>
      </c>
      <c r="C75">
        <v>0</v>
      </c>
      <c r="D75">
        <v>80</v>
      </c>
      <c r="E75">
        <v>7.4</v>
      </c>
      <c r="G75">
        <f>7*17.1</f>
        <v>119.70000000000002</v>
      </c>
      <c r="H75">
        <v>20</v>
      </c>
      <c r="J75" t="s">
        <v>16</v>
      </c>
    </row>
    <row r="76" spans="1:11" x14ac:dyDescent="0.3">
      <c r="A76" s="1">
        <v>44399</v>
      </c>
      <c r="B76">
        <v>0</v>
      </c>
      <c r="C76">
        <v>0</v>
      </c>
      <c r="D76">
        <v>40</v>
      </c>
      <c r="E76">
        <v>7</v>
      </c>
      <c r="J76" t="s">
        <v>17</v>
      </c>
    </row>
    <row r="77" spans="1:11" x14ac:dyDescent="0.3">
      <c r="A77" s="1">
        <v>44405</v>
      </c>
      <c r="B77">
        <v>0</v>
      </c>
      <c r="C77">
        <v>0</v>
      </c>
      <c r="D77">
        <v>100</v>
      </c>
      <c r="E77">
        <v>6.6</v>
      </c>
      <c r="G77">
        <f>6*17.1</f>
        <v>102.60000000000001</v>
      </c>
      <c r="H77">
        <v>28</v>
      </c>
      <c r="J77" t="s">
        <v>16</v>
      </c>
    </row>
    <row r="78" spans="1:11" x14ac:dyDescent="0.3">
      <c r="A78" s="1">
        <v>44411</v>
      </c>
      <c r="B78">
        <v>0</v>
      </c>
      <c r="C78">
        <v>0</v>
      </c>
      <c r="D78">
        <v>90</v>
      </c>
      <c r="E78">
        <v>6.5</v>
      </c>
      <c r="G78">
        <v>85.5</v>
      </c>
      <c r="H78">
        <v>20</v>
      </c>
      <c r="J78" t="s">
        <v>29</v>
      </c>
    </row>
  </sheetData>
  <sortState xmlns:xlrd2="http://schemas.microsoft.com/office/spreadsheetml/2017/richdata2" ref="A2:K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opLeftCell="D30" workbookViewId="0">
      <selection activeCell="F44" sqref="F44"/>
    </sheetView>
  </sheetViews>
  <sheetFormatPr defaultRowHeight="14.4" x14ac:dyDescent="0.3"/>
  <cols>
    <col min="1" max="1" width="10.77734375" bestFit="1" customWidth="1"/>
    <col min="2" max="2" width="10.6640625" bestFit="1" customWidth="1"/>
    <col min="3" max="4" width="10.77734375" bestFit="1" customWidth="1"/>
    <col min="5" max="5" width="6.5546875" customWidth="1"/>
    <col min="6" max="6" width="31.33203125" bestFit="1" customWidth="1"/>
    <col min="7" max="7" width="15.44140625" bestFit="1" customWidth="1"/>
    <col min="8" max="8" width="15.44140625" customWidth="1"/>
    <col min="9" max="9" width="7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25</v>
      </c>
      <c r="I1" s="2" t="s">
        <v>8</v>
      </c>
    </row>
    <row r="2" spans="1:9" x14ac:dyDescent="0.3">
      <c r="A2" s="1">
        <v>44060</v>
      </c>
      <c r="B2">
        <v>0</v>
      </c>
      <c r="C2">
        <v>0</v>
      </c>
      <c r="D2">
        <v>0</v>
      </c>
      <c r="E2">
        <v>8.4</v>
      </c>
      <c r="F2">
        <v>5</v>
      </c>
      <c r="G2">
        <v>172</v>
      </c>
      <c r="I2" t="s">
        <v>17</v>
      </c>
    </row>
    <row r="3" spans="1:9" x14ac:dyDescent="0.3">
      <c r="A3" s="1">
        <v>44074</v>
      </c>
      <c r="B3">
        <v>0</v>
      </c>
      <c r="C3">
        <v>0</v>
      </c>
      <c r="D3">
        <v>0</v>
      </c>
      <c r="E3">
        <v>7.6</v>
      </c>
      <c r="F3">
        <f>7*17.1</f>
        <v>119.70000000000002</v>
      </c>
      <c r="G3">
        <v>28</v>
      </c>
      <c r="I3" t="s">
        <v>17</v>
      </c>
    </row>
    <row r="4" spans="1:9" x14ac:dyDescent="0.3">
      <c r="A4" s="1">
        <v>44081</v>
      </c>
      <c r="B4">
        <v>0</v>
      </c>
      <c r="C4">
        <v>0</v>
      </c>
      <c r="D4">
        <v>0</v>
      </c>
      <c r="E4">
        <v>7.4</v>
      </c>
      <c r="F4">
        <v>153.9</v>
      </c>
      <c r="G4">
        <v>48</v>
      </c>
      <c r="I4" t="s">
        <v>16</v>
      </c>
    </row>
    <row r="5" spans="1:9" x14ac:dyDescent="0.3">
      <c r="A5" s="1">
        <v>44117</v>
      </c>
      <c r="B5">
        <v>0</v>
      </c>
      <c r="C5">
        <v>0</v>
      </c>
      <c r="D5">
        <v>20</v>
      </c>
      <c r="E5">
        <v>7.2</v>
      </c>
      <c r="F5">
        <v>102.6</v>
      </c>
      <c r="G5">
        <v>16</v>
      </c>
      <c r="I5" t="s">
        <v>24</v>
      </c>
    </row>
    <row r="6" spans="1:9" x14ac:dyDescent="0.3">
      <c r="A6" s="1">
        <v>44130</v>
      </c>
      <c r="B6">
        <v>0</v>
      </c>
      <c r="C6">
        <v>0</v>
      </c>
      <c r="D6">
        <v>80</v>
      </c>
      <c r="E6">
        <v>7.2</v>
      </c>
      <c r="F6">
        <v>136.80000000000001</v>
      </c>
      <c r="G6">
        <v>16</v>
      </c>
      <c r="I6" t="s">
        <v>15</v>
      </c>
    </row>
    <row r="7" spans="1:9" x14ac:dyDescent="0.3">
      <c r="A7" s="1">
        <v>44137</v>
      </c>
      <c r="B7">
        <v>0</v>
      </c>
      <c r="C7">
        <v>0</v>
      </c>
      <c r="D7">
        <v>10</v>
      </c>
      <c r="E7">
        <v>7.2</v>
      </c>
      <c r="F7">
        <f>6*17.1</f>
        <v>102.60000000000001</v>
      </c>
      <c r="G7">
        <v>20</v>
      </c>
      <c r="I7" t="s">
        <v>17</v>
      </c>
    </row>
    <row r="8" spans="1:9" x14ac:dyDescent="0.3">
      <c r="A8" s="1">
        <v>44151</v>
      </c>
      <c r="B8">
        <v>0</v>
      </c>
      <c r="C8">
        <v>0</v>
      </c>
      <c r="D8">
        <v>20</v>
      </c>
      <c r="E8">
        <v>7.2</v>
      </c>
    </row>
    <row r="9" spans="1:9" x14ac:dyDescent="0.3">
      <c r="A9" s="1">
        <v>44159</v>
      </c>
      <c r="B9">
        <v>0</v>
      </c>
      <c r="C9">
        <v>0</v>
      </c>
      <c r="D9">
        <v>20</v>
      </c>
      <c r="E9">
        <v>6.8</v>
      </c>
      <c r="F9">
        <f>7*17.1</f>
        <v>119.70000000000002</v>
      </c>
      <c r="G9">
        <v>24</v>
      </c>
    </row>
    <row r="10" spans="1:9" x14ac:dyDescent="0.3">
      <c r="A10" s="1">
        <v>44173</v>
      </c>
      <c r="B10">
        <v>0</v>
      </c>
      <c r="C10">
        <v>0</v>
      </c>
      <c r="D10">
        <v>20</v>
      </c>
      <c r="E10">
        <v>7.4</v>
      </c>
      <c r="F10">
        <v>136.80000000000001</v>
      </c>
      <c r="G10">
        <v>36</v>
      </c>
      <c r="I10" t="s">
        <v>16</v>
      </c>
    </row>
    <row r="11" spans="1:9" x14ac:dyDescent="0.3">
      <c r="A11" s="1">
        <v>44181</v>
      </c>
      <c r="B11">
        <v>0</v>
      </c>
      <c r="C11">
        <v>0</v>
      </c>
      <c r="D11">
        <v>20</v>
      </c>
      <c r="E11">
        <v>7.2</v>
      </c>
      <c r="F11">
        <f>6*17.1</f>
        <v>102.60000000000001</v>
      </c>
      <c r="G11">
        <v>16</v>
      </c>
      <c r="I11" t="s">
        <v>17</v>
      </c>
    </row>
    <row r="12" spans="1:9" x14ac:dyDescent="0.3">
      <c r="A12" s="1">
        <v>44186</v>
      </c>
      <c r="B12">
        <v>0</v>
      </c>
      <c r="C12">
        <v>0</v>
      </c>
      <c r="D12">
        <v>20</v>
      </c>
      <c r="E12">
        <v>7.4</v>
      </c>
      <c r="F12">
        <f>6*17.1</f>
        <v>102.60000000000001</v>
      </c>
      <c r="G12">
        <v>18</v>
      </c>
      <c r="I12" t="s">
        <v>17</v>
      </c>
    </row>
    <row r="13" spans="1:9" x14ac:dyDescent="0.3">
      <c r="A13" s="1">
        <v>44195</v>
      </c>
      <c r="B13">
        <v>0</v>
      </c>
      <c r="C13">
        <v>0</v>
      </c>
      <c r="D13">
        <v>10</v>
      </c>
      <c r="E13">
        <v>7.4</v>
      </c>
      <c r="F13">
        <f>7*17.1</f>
        <v>119.70000000000002</v>
      </c>
      <c r="G13">
        <v>52</v>
      </c>
      <c r="I13" t="s">
        <v>16</v>
      </c>
    </row>
    <row r="14" spans="1:9" x14ac:dyDescent="0.3">
      <c r="A14" s="1">
        <v>44200</v>
      </c>
      <c r="B14">
        <v>0</v>
      </c>
      <c r="C14">
        <v>0</v>
      </c>
      <c r="D14">
        <v>40</v>
      </c>
      <c r="E14">
        <v>7.6</v>
      </c>
      <c r="F14">
        <f>5*17.1</f>
        <v>85.5</v>
      </c>
      <c r="G14">
        <v>52</v>
      </c>
      <c r="I14" t="s">
        <v>17</v>
      </c>
    </row>
    <row r="15" spans="1:9" x14ac:dyDescent="0.3">
      <c r="A15" s="1">
        <v>44207</v>
      </c>
      <c r="B15">
        <v>0</v>
      </c>
      <c r="C15">
        <v>0</v>
      </c>
      <c r="D15">
        <v>20</v>
      </c>
      <c r="E15">
        <v>7.2</v>
      </c>
      <c r="F15">
        <f>6*17.1</f>
        <v>102.60000000000001</v>
      </c>
      <c r="G15">
        <v>16</v>
      </c>
      <c r="I15" t="s">
        <v>17</v>
      </c>
    </row>
    <row r="16" spans="1:9" x14ac:dyDescent="0.3">
      <c r="A16" s="1">
        <v>44215</v>
      </c>
      <c r="B16">
        <v>0</v>
      </c>
      <c r="C16">
        <v>0</v>
      </c>
      <c r="D16">
        <v>20</v>
      </c>
      <c r="E16">
        <v>7</v>
      </c>
      <c r="F16">
        <f>6*17.1</f>
        <v>102.60000000000001</v>
      </c>
      <c r="G16">
        <v>12</v>
      </c>
      <c r="I16" t="s">
        <v>17</v>
      </c>
    </row>
    <row r="17" spans="1:9" x14ac:dyDescent="0.3">
      <c r="A17" s="1">
        <v>44222</v>
      </c>
      <c r="B17">
        <v>0</v>
      </c>
      <c r="C17">
        <v>0</v>
      </c>
      <c r="D17">
        <v>10</v>
      </c>
      <c r="E17">
        <v>7</v>
      </c>
      <c r="F17">
        <f>6*17.1</f>
        <v>102.60000000000001</v>
      </c>
      <c r="G17">
        <v>16</v>
      </c>
      <c r="H17">
        <v>7.4</v>
      </c>
      <c r="I17" t="s">
        <v>17</v>
      </c>
    </row>
    <row r="18" spans="1:9" x14ac:dyDescent="0.3">
      <c r="A18" s="1">
        <v>44228</v>
      </c>
      <c r="B18">
        <v>0</v>
      </c>
      <c r="C18">
        <v>0</v>
      </c>
      <c r="D18">
        <v>10</v>
      </c>
      <c r="E18">
        <v>7</v>
      </c>
      <c r="F18">
        <f>6*17.1</f>
        <v>102.60000000000001</v>
      </c>
      <c r="G18">
        <v>12</v>
      </c>
      <c r="H18">
        <v>7.04</v>
      </c>
      <c r="I18" t="s">
        <v>17</v>
      </c>
    </row>
    <row r="19" spans="1:9" x14ac:dyDescent="0.3">
      <c r="A19" s="1">
        <v>44235</v>
      </c>
      <c r="B19">
        <v>0</v>
      </c>
      <c r="C19">
        <v>0</v>
      </c>
      <c r="D19">
        <v>20</v>
      </c>
      <c r="E19">
        <v>7.2</v>
      </c>
      <c r="F19">
        <f>6*17.1</f>
        <v>102.60000000000001</v>
      </c>
      <c r="G19">
        <v>20</v>
      </c>
      <c r="H19">
        <v>6.86</v>
      </c>
      <c r="I19" t="s">
        <v>17</v>
      </c>
    </row>
    <row r="20" spans="1:9" x14ac:dyDescent="0.3">
      <c r="A20" s="1">
        <v>44244</v>
      </c>
      <c r="B20">
        <v>0</v>
      </c>
      <c r="C20">
        <v>0</v>
      </c>
      <c r="D20">
        <v>40</v>
      </c>
      <c r="E20">
        <v>7.6</v>
      </c>
      <c r="F20">
        <f>5*17.1</f>
        <v>85.5</v>
      </c>
      <c r="G20">
        <v>48</v>
      </c>
      <c r="H20">
        <v>7.3</v>
      </c>
      <c r="I20" t="s">
        <v>17</v>
      </c>
    </row>
    <row r="21" spans="1:9" x14ac:dyDescent="0.3">
      <c r="A21" s="1">
        <v>44249</v>
      </c>
      <c r="B21">
        <v>0</v>
      </c>
      <c r="C21">
        <v>0</v>
      </c>
      <c r="D21">
        <v>20</v>
      </c>
      <c r="E21">
        <v>7.2</v>
      </c>
      <c r="F21">
        <f>5*17.1</f>
        <v>85.5</v>
      </c>
      <c r="G21">
        <v>12</v>
      </c>
      <c r="H21">
        <v>7.14</v>
      </c>
      <c r="I21" t="s">
        <v>17</v>
      </c>
    </row>
    <row r="22" spans="1:9" x14ac:dyDescent="0.3">
      <c r="A22" s="1">
        <v>44256</v>
      </c>
      <c r="B22">
        <v>0</v>
      </c>
      <c r="C22">
        <v>0</v>
      </c>
      <c r="D22">
        <v>20</v>
      </c>
      <c r="E22">
        <v>7</v>
      </c>
      <c r="F22">
        <f>5*17.1</f>
        <v>85.5</v>
      </c>
      <c r="G22">
        <v>12</v>
      </c>
      <c r="I22" t="s">
        <v>17</v>
      </c>
    </row>
    <row r="23" spans="1:9" x14ac:dyDescent="0.3">
      <c r="A23" s="1">
        <v>44263</v>
      </c>
      <c r="B23">
        <v>0</v>
      </c>
      <c r="C23">
        <v>0</v>
      </c>
      <c r="D23">
        <v>20</v>
      </c>
      <c r="E23">
        <v>7.6</v>
      </c>
      <c r="F23">
        <f>5*17.1</f>
        <v>85.5</v>
      </c>
      <c r="G23">
        <v>32</v>
      </c>
      <c r="I23" t="s">
        <v>17</v>
      </c>
    </row>
    <row r="24" spans="1:9" x14ac:dyDescent="0.3">
      <c r="A24" s="1">
        <v>44270</v>
      </c>
      <c r="B24">
        <v>0</v>
      </c>
      <c r="C24">
        <v>0</v>
      </c>
      <c r="D24">
        <v>20</v>
      </c>
      <c r="E24">
        <v>7.4</v>
      </c>
      <c r="F24">
        <f>6*17.1</f>
        <v>102.60000000000001</v>
      </c>
      <c r="G24">
        <v>20</v>
      </c>
      <c r="I24" t="s">
        <v>17</v>
      </c>
    </row>
    <row r="25" spans="1:9" x14ac:dyDescent="0.3">
      <c r="A25" s="1">
        <v>44277</v>
      </c>
      <c r="B25">
        <v>0</v>
      </c>
      <c r="C25">
        <v>0</v>
      </c>
      <c r="D25">
        <v>20</v>
      </c>
      <c r="E25">
        <v>7.4</v>
      </c>
      <c r="F25">
        <f>6*17.1</f>
        <v>102.60000000000001</v>
      </c>
      <c r="G25">
        <v>20</v>
      </c>
      <c r="I25" t="s">
        <v>17</v>
      </c>
    </row>
    <row r="26" spans="1:9" x14ac:dyDescent="0.3">
      <c r="A26" s="1">
        <v>44284</v>
      </c>
      <c r="B26">
        <v>0</v>
      </c>
      <c r="C26">
        <v>0</v>
      </c>
      <c r="D26">
        <v>10</v>
      </c>
      <c r="E26">
        <v>7.2</v>
      </c>
      <c r="F26">
        <f>6.5*17.1</f>
        <v>111.15</v>
      </c>
      <c r="G26">
        <v>16</v>
      </c>
      <c r="I26" t="s">
        <v>17</v>
      </c>
    </row>
    <row r="27" spans="1:9" x14ac:dyDescent="0.3">
      <c r="A27" s="1">
        <v>44291</v>
      </c>
      <c r="B27">
        <v>0</v>
      </c>
      <c r="C27">
        <v>0</v>
      </c>
      <c r="D27">
        <v>20</v>
      </c>
      <c r="E27">
        <v>7.2</v>
      </c>
      <c r="F27">
        <f>7*17.1</f>
        <v>119.70000000000002</v>
      </c>
      <c r="G27">
        <v>16</v>
      </c>
      <c r="I27" t="s">
        <v>17</v>
      </c>
    </row>
    <row r="28" spans="1:9" x14ac:dyDescent="0.3">
      <c r="A28" s="1">
        <v>44298</v>
      </c>
      <c r="B28">
        <v>0</v>
      </c>
      <c r="C28">
        <v>0</v>
      </c>
      <c r="D28">
        <v>30</v>
      </c>
      <c r="E28">
        <v>7.2</v>
      </c>
      <c r="F28">
        <f>7.5*17.1</f>
        <v>128.25</v>
      </c>
      <c r="G28">
        <v>16</v>
      </c>
      <c r="I28" t="s">
        <v>17</v>
      </c>
    </row>
    <row r="29" spans="1:9" x14ac:dyDescent="0.3">
      <c r="A29" s="1">
        <v>44306</v>
      </c>
      <c r="B29">
        <v>0</v>
      </c>
      <c r="C29">
        <v>0</v>
      </c>
      <c r="D29">
        <v>20</v>
      </c>
      <c r="E29">
        <v>7.2</v>
      </c>
      <c r="F29">
        <f>7*17.1</f>
        <v>119.70000000000002</v>
      </c>
      <c r="G29">
        <v>16</v>
      </c>
      <c r="I29" t="s">
        <v>17</v>
      </c>
    </row>
    <row r="30" spans="1:9" x14ac:dyDescent="0.3">
      <c r="A30" s="1">
        <v>44312</v>
      </c>
      <c r="B30">
        <v>0</v>
      </c>
      <c r="C30">
        <v>0</v>
      </c>
      <c r="D30">
        <v>30</v>
      </c>
      <c r="E30">
        <v>7.2</v>
      </c>
      <c r="F30">
        <f>7*17.1</f>
        <v>119.70000000000002</v>
      </c>
      <c r="G30">
        <v>20</v>
      </c>
      <c r="I30" t="s">
        <v>17</v>
      </c>
    </row>
    <row r="31" spans="1:9" x14ac:dyDescent="0.3">
      <c r="A31" s="1">
        <v>44319</v>
      </c>
      <c r="B31">
        <v>0</v>
      </c>
      <c r="C31">
        <v>0</v>
      </c>
      <c r="D31">
        <v>40</v>
      </c>
      <c r="E31">
        <v>7.2</v>
      </c>
      <c r="F31">
        <f>7*17.1</f>
        <v>119.70000000000002</v>
      </c>
      <c r="I31" t="s">
        <v>17</v>
      </c>
    </row>
    <row r="32" spans="1:9" x14ac:dyDescent="0.3">
      <c r="A32" s="1">
        <v>44326</v>
      </c>
      <c r="B32">
        <v>0</v>
      </c>
      <c r="C32">
        <v>0</v>
      </c>
      <c r="D32">
        <v>40</v>
      </c>
      <c r="E32">
        <v>7.4</v>
      </c>
      <c r="F32">
        <f>7*17.1</f>
        <v>119.70000000000002</v>
      </c>
      <c r="I32" t="s">
        <v>17</v>
      </c>
    </row>
    <row r="33" spans="1:9" x14ac:dyDescent="0.3">
      <c r="A33" s="1">
        <v>44334</v>
      </c>
      <c r="B33">
        <v>0</v>
      </c>
      <c r="C33">
        <v>0</v>
      </c>
      <c r="D33">
        <v>30</v>
      </c>
      <c r="E33">
        <v>7.4</v>
      </c>
      <c r="F33">
        <f>7*17.1</f>
        <v>119.70000000000002</v>
      </c>
      <c r="I33" t="s">
        <v>17</v>
      </c>
    </row>
    <row r="34" spans="1:9" x14ac:dyDescent="0.3">
      <c r="A34" s="1">
        <v>44340</v>
      </c>
      <c r="B34">
        <v>0</v>
      </c>
      <c r="C34">
        <v>0</v>
      </c>
      <c r="D34">
        <v>40</v>
      </c>
      <c r="E34">
        <v>7.6</v>
      </c>
      <c r="F34">
        <f>6.5*17.1</f>
        <v>111.15</v>
      </c>
      <c r="I34" t="s">
        <v>17</v>
      </c>
    </row>
    <row r="35" spans="1:9" x14ac:dyDescent="0.3">
      <c r="A35" s="1">
        <v>44350</v>
      </c>
      <c r="B35">
        <v>0</v>
      </c>
      <c r="C35">
        <v>0</v>
      </c>
      <c r="D35">
        <v>30</v>
      </c>
      <c r="E35">
        <v>7.2</v>
      </c>
      <c r="F35">
        <f>6*17.1</f>
        <v>102.60000000000001</v>
      </c>
      <c r="I35" t="s">
        <v>17</v>
      </c>
    </row>
    <row r="36" spans="1:9" x14ac:dyDescent="0.3">
      <c r="A36" s="1">
        <v>44354</v>
      </c>
      <c r="B36">
        <v>0</v>
      </c>
      <c r="C36">
        <v>0</v>
      </c>
      <c r="D36">
        <v>40</v>
      </c>
      <c r="E36">
        <v>7.2</v>
      </c>
      <c r="F36">
        <f>7*17.1</f>
        <v>119.70000000000002</v>
      </c>
      <c r="G36">
        <v>16</v>
      </c>
      <c r="I36" t="s">
        <v>17</v>
      </c>
    </row>
    <row r="37" spans="1:9" x14ac:dyDescent="0.3">
      <c r="A37" s="1">
        <v>44362</v>
      </c>
      <c r="B37">
        <v>0</v>
      </c>
      <c r="C37">
        <v>0</v>
      </c>
      <c r="D37">
        <v>40</v>
      </c>
      <c r="E37">
        <v>7</v>
      </c>
      <c r="F37">
        <f>6.5*17.1</f>
        <v>111.15</v>
      </c>
      <c r="G37">
        <v>16</v>
      </c>
      <c r="I37" t="s">
        <v>17</v>
      </c>
    </row>
    <row r="38" spans="1:9" x14ac:dyDescent="0.3">
      <c r="A38" s="1">
        <v>44370</v>
      </c>
      <c r="B38">
        <v>0</v>
      </c>
      <c r="C38">
        <v>0</v>
      </c>
      <c r="D38">
        <v>40</v>
      </c>
      <c r="E38">
        <v>7.2</v>
      </c>
      <c r="F38">
        <v>136.80000000000001</v>
      </c>
      <c r="G38">
        <v>22</v>
      </c>
      <c r="I38" t="s">
        <v>16</v>
      </c>
    </row>
    <row r="39" spans="1:9" x14ac:dyDescent="0.3">
      <c r="A39" s="1">
        <v>44375</v>
      </c>
      <c r="B39">
        <v>0</v>
      </c>
      <c r="C39">
        <v>0</v>
      </c>
      <c r="D39">
        <v>100</v>
      </c>
      <c r="E39">
        <v>7</v>
      </c>
      <c r="F39">
        <f>6*17.1</f>
        <v>102.60000000000001</v>
      </c>
      <c r="G39">
        <v>16</v>
      </c>
      <c r="I39" t="s">
        <v>17</v>
      </c>
    </row>
    <row r="40" spans="1:9" x14ac:dyDescent="0.3">
      <c r="A40" s="1">
        <v>44385</v>
      </c>
      <c r="B40">
        <v>0</v>
      </c>
      <c r="C40">
        <v>0</v>
      </c>
      <c r="D40">
        <v>40</v>
      </c>
      <c r="E40">
        <v>7</v>
      </c>
      <c r="F40">
        <f>6.5*17.1</f>
        <v>111.15</v>
      </c>
      <c r="G40">
        <v>16</v>
      </c>
      <c r="I40" t="s">
        <v>17</v>
      </c>
    </row>
    <row r="41" spans="1:9" x14ac:dyDescent="0.3">
      <c r="A41" s="1">
        <v>44392</v>
      </c>
      <c r="B41">
        <v>0</v>
      </c>
      <c r="C41">
        <v>0</v>
      </c>
      <c r="D41">
        <v>40</v>
      </c>
      <c r="E41">
        <v>7</v>
      </c>
      <c r="F41">
        <f>7*17.1</f>
        <v>119.70000000000002</v>
      </c>
      <c r="G41">
        <v>22</v>
      </c>
      <c r="I41" t="s">
        <v>16</v>
      </c>
    </row>
    <row r="42" spans="1:9" x14ac:dyDescent="0.3">
      <c r="A42" s="1">
        <v>44399</v>
      </c>
      <c r="B42">
        <v>0</v>
      </c>
      <c r="C42">
        <v>0</v>
      </c>
      <c r="D42">
        <v>40</v>
      </c>
      <c r="E42">
        <v>7.2</v>
      </c>
      <c r="I42" t="s">
        <v>17</v>
      </c>
    </row>
    <row r="43" spans="1:9" x14ac:dyDescent="0.3">
      <c r="A43" s="1">
        <v>44405</v>
      </c>
      <c r="B43">
        <v>0</v>
      </c>
      <c r="C43">
        <v>0</v>
      </c>
      <c r="E43">
        <v>7.6</v>
      </c>
      <c r="F43">
        <f>6*17.1</f>
        <v>102.60000000000001</v>
      </c>
      <c r="G43">
        <v>32</v>
      </c>
      <c r="I43" t="s">
        <v>16</v>
      </c>
    </row>
    <row r="44" spans="1:9" x14ac:dyDescent="0.3">
      <c r="A44" s="1">
        <v>44411</v>
      </c>
      <c r="B44">
        <v>0</v>
      </c>
      <c r="C44">
        <v>0</v>
      </c>
      <c r="D44">
        <v>40</v>
      </c>
      <c r="E44">
        <v>7.2</v>
      </c>
      <c r="F44">
        <v>136.80000000000001</v>
      </c>
      <c r="G44">
        <v>35</v>
      </c>
      <c r="I4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topLeftCell="B24" workbookViewId="0">
      <selection activeCell="G40" sqref="G40"/>
    </sheetView>
  </sheetViews>
  <sheetFormatPr defaultRowHeight="14.4" x14ac:dyDescent="0.3"/>
  <cols>
    <col min="1" max="1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</row>
    <row r="2" spans="1:11" x14ac:dyDescent="0.3">
      <c r="A2" s="1">
        <v>44130</v>
      </c>
      <c r="B2">
        <v>0</v>
      </c>
      <c r="C2">
        <v>0</v>
      </c>
      <c r="D2">
        <v>10</v>
      </c>
      <c r="E2">
        <v>7.6</v>
      </c>
      <c r="G2">
        <v>119.7</v>
      </c>
      <c r="H2">
        <v>24</v>
      </c>
      <c r="J2" t="s">
        <v>15</v>
      </c>
    </row>
    <row r="3" spans="1:11" x14ac:dyDescent="0.3">
      <c r="A3" s="1">
        <v>44137</v>
      </c>
      <c r="B3">
        <v>0</v>
      </c>
      <c r="C3">
        <v>0</v>
      </c>
      <c r="D3">
        <v>5</v>
      </c>
      <c r="E3">
        <v>7.2</v>
      </c>
      <c r="G3">
        <f>6*17.1</f>
        <v>102.60000000000001</v>
      </c>
      <c r="H3">
        <v>20</v>
      </c>
      <c r="J3" t="s">
        <v>17</v>
      </c>
    </row>
    <row r="4" spans="1:11" x14ac:dyDescent="0.3">
      <c r="A4" s="1">
        <v>44151</v>
      </c>
      <c r="B4">
        <v>0</v>
      </c>
      <c r="C4">
        <v>0</v>
      </c>
      <c r="D4">
        <v>30</v>
      </c>
      <c r="E4">
        <v>7.3</v>
      </c>
      <c r="G4">
        <v>102.6</v>
      </c>
      <c r="H4">
        <v>36</v>
      </c>
      <c r="J4" t="s">
        <v>16</v>
      </c>
    </row>
    <row r="5" spans="1:11" x14ac:dyDescent="0.3">
      <c r="A5" s="1">
        <v>44159</v>
      </c>
      <c r="B5">
        <v>0</v>
      </c>
      <c r="C5">
        <v>0</v>
      </c>
      <c r="D5">
        <v>0</v>
      </c>
      <c r="E5">
        <v>7.2</v>
      </c>
      <c r="G5">
        <f>7*17.1</f>
        <v>119.70000000000002</v>
      </c>
      <c r="H5">
        <v>16</v>
      </c>
      <c r="J5" t="s">
        <v>17</v>
      </c>
    </row>
    <row r="6" spans="1:11" x14ac:dyDescent="0.3">
      <c r="A6" s="1">
        <v>44173</v>
      </c>
      <c r="B6">
        <v>0</v>
      </c>
      <c r="C6">
        <v>0</v>
      </c>
      <c r="D6">
        <v>80</v>
      </c>
      <c r="E6">
        <v>7</v>
      </c>
      <c r="G6">
        <v>102.6</v>
      </c>
      <c r="H6">
        <v>20</v>
      </c>
      <c r="J6" t="s">
        <v>16</v>
      </c>
    </row>
    <row r="7" spans="1:11" x14ac:dyDescent="0.3">
      <c r="A7" s="1">
        <v>44181</v>
      </c>
      <c r="B7">
        <v>0</v>
      </c>
      <c r="C7">
        <v>0</v>
      </c>
      <c r="D7">
        <v>160</v>
      </c>
      <c r="E7">
        <v>7.2</v>
      </c>
      <c r="G7">
        <f>6*17.1</f>
        <v>102.60000000000001</v>
      </c>
      <c r="H7">
        <v>24</v>
      </c>
      <c r="J7" t="s">
        <v>17</v>
      </c>
    </row>
    <row r="8" spans="1:11" x14ac:dyDescent="0.3">
      <c r="A8" s="1">
        <v>44186</v>
      </c>
      <c r="B8">
        <v>0</v>
      </c>
      <c r="C8">
        <v>0</v>
      </c>
      <c r="D8">
        <v>120</v>
      </c>
      <c r="E8">
        <v>7.2</v>
      </c>
      <c r="F8">
        <v>0</v>
      </c>
      <c r="G8">
        <f>6*17.1</f>
        <v>102.60000000000001</v>
      </c>
      <c r="H8">
        <v>16</v>
      </c>
      <c r="J8" t="s">
        <v>17</v>
      </c>
    </row>
    <row r="9" spans="1:11" x14ac:dyDescent="0.3">
      <c r="A9" s="1">
        <v>44195</v>
      </c>
      <c r="B9">
        <v>0</v>
      </c>
      <c r="C9">
        <v>0</v>
      </c>
      <c r="D9">
        <v>160</v>
      </c>
      <c r="E9">
        <v>7.4</v>
      </c>
      <c r="F9">
        <v>0</v>
      </c>
      <c r="G9">
        <f>5*17.1</f>
        <v>85.5</v>
      </c>
      <c r="H9">
        <v>44</v>
      </c>
      <c r="J9" t="s">
        <v>16</v>
      </c>
    </row>
    <row r="10" spans="1:11" x14ac:dyDescent="0.3">
      <c r="A10" s="1">
        <v>44200</v>
      </c>
      <c r="B10">
        <v>0</v>
      </c>
      <c r="C10">
        <v>0</v>
      </c>
      <c r="D10">
        <v>120</v>
      </c>
      <c r="E10">
        <v>7</v>
      </c>
      <c r="G10">
        <f>5*17.1</f>
        <v>85.5</v>
      </c>
      <c r="H10">
        <v>12</v>
      </c>
      <c r="J10" t="s">
        <v>17</v>
      </c>
    </row>
    <row r="11" spans="1:11" x14ac:dyDescent="0.3">
      <c r="A11" s="1">
        <v>44207</v>
      </c>
      <c r="B11">
        <v>0</v>
      </c>
      <c r="C11">
        <v>0</v>
      </c>
      <c r="D11">
        <v>40</v>
      </c>
      <c r="E11">
        <v>7.4</v>
      </c>
      <c r="G11">
        <f>5*17.1</f>
        <v>85.5</v>
      </c>
      <c r="H11">
        <v>20</v>
      </c>
      <c r="J11" t="s">
        <v>17</v>
      </c>
    </row>
    <row r="12" spans="1:11" x14ac:dyDescent="0.3">
      <c r="A12" s="1">
        <v>44215</v>
      </c>
      <c r="B12">
        <v>0</v>
      </c>
      <c r="C12">
        <v>0</v>
      </c>
      <c r="D12">
        <v>80</v>
      </c>
      <c r="E12">
        <v>7.2</v>
      </c>
      <c r="G12">
        <f>5*17.1</f>
        <v>85.5</v>
      </c>
      <c r="H12">
        <v>20</v>
      </c>
      <c r="J12" t="s">
        <v>17</v>
      </c>
    </row>
    <row r="13" spans="1:11" x14ac:dyDescent="0.3">
      <c r="A13" s="1">
        <v>44222</v>
      </c>
      <c r="B13">
        <v>0</v>
      </c>
      <c r="C13">
        <v>0</v>
      </c>
      <c r="D13">
        <v>40</v>
      </c>
      <c r="E13">
        <v>7</v>
      </c>
      <c r="G13">
        <f>4*17.1</f>
        <v>68.400000000000006</v>
      </c>
      <c r="H13">
        <v>32</v>
      </c>
      <c r="I13">
        <v>7.39</v>
      </c>
      <c r="J13" t="s">
        <v>17</v>
      </c>
    </row>
    <row r="14" spans="1:11" x14ac:dyDescent="0.3">
      <c r="A14" s="1">
        <v>44228</v>
      </c>
      <c r="B14">
        <v>0</v>
      </c>
      <c r="C14">
        <v>0</v>
      </c>
      <c r="D14">
        <v>40</v>
      </c>
      <c r="E14">
        <v>6.8</v>
      </c>
      <c r="G14">
        <f>4*17.1</f>
        <v>68.400000000000006</v>
      </c>
      <c r="H14">
        <v>12</v>
      </c>
      <c r="I14">
        <v>7.22</v>
      </c>
      <c r="J14" t="s">
        <v>17</v>
      </c>
    </row>
    <row r="15" spans="1:11" x14ac:dyDescent="0.3">
      <c r="A15" s="1">
        <v>44235</v>
      </c>
      <c r="B15">
        <v>0</v>
      </c>
      <c r="C15">
        <v>0</v>
      </c>
      <c r="D15">
        <v>40</v>
      </c>
      <c r="E15">
        <v>7</v>
      </c>
      <c r="G15">
        <f>5*17.1</f>
        <v>85.5</v>
      </c>
      <c r="H15">
        <v>18</v>
      </c>
      <c r="I15">
        <v>7.05</v>
      </c>
      <c r="J15" t="s">
        <v>17</v>
      </c>
    </row>
    <row r="16" spans="1:11" x14ac:dyDescent="0.3">
      <c r="A16" s="1">
        <v>44244</v>
      </c>
      <c r="B16">
        <v>0</v>
      </c>
      <c r="C16">
        <v>0</v>
      </c>
      <c r="D16">
        <v>40</v>
      </c>
      <c r="E16">
        <v>6.8</v>
      </c>
      <c r="G16">
        <f>5*17.1</f>
        <v>85.5</v>
      </c>
      <c r="H16">
        <v>12</v>
      </c>
      <c r="I16">
        <v>7.42</v>
      </c>
      <c r="J16" t="s">
        <v>17</v>
      </c>
    </row>
    <row r="17" spans="1:11" x14ac:dyDescent="0.3">
      <c r="A17" s="1">
        <v>44249</v>
      </c>
      <c r="B17">
        <v>0</v>
      </c>
      <c r="C17">
        <v>0</v>
      </c>
      <c r="D17">
        <v>40</v>
      </c>
      <c r="E17">
        <v>6.8</v>
      </c>
      <c r="G17">
        <f>5*17.1</f>
        <v>85.5</v>
      </c>
      <c r="H17">
        <v>12</v>
      </c>
      <c r="I17">
        <v>7.2</v>
      </c>
      <c r="J17" t="s">
        <v>17</v>
      </c>
    </row>
    <row r="18" spans="1:11" x14ac:dyDescent="0.3">
      <c r="A18" s="1">
        <v>44256</v>
      </c>
      <c r="B18">
        <v>0</v>
      </c>
      <c r="C18">
        <v>0</v>
      </c>
      <c r="D18">
        <v>60</v>
      </c>
      <c r="E18">
        <v>7.2</v>
      </c>
      <c r="G18">
        <f>5*17.1</f>
        <v>85.5</v>
      </c>
      <c r="H18">
        <v>20</v>
      </c>
      <c r="J18" t="s">
        <v>17</v>
      </c>
    </row>
    <row r="19" spans="1:11" x14ac:dyDescent="0.3">
      <c r="A19" s="1">
        <v>44263</v>
      </c>
      <c r="B19">
        <v>0</v>
      </c>
      <c r="C19">
        <v>0</v>
      </c>
      <c r="D19">
        <v>40</v>
      </c>
      <c r="E19">
        <v>7.2</v>
      </c>
      <c r="G19">
        <f>4.5*17.1</f>
        <v>76.95</v>
      </c>
      <c r="H19">
        <v>16</v>
      </c>
      <c r="J19" t="s">
        <v>17</v>
      </c>
    </row>
    <row r="20" spans="1:11" x14ac:dyDescent="0.3">
      <c r="A20" s="1">
        <v>44270</v>
      </c>
      <c r="B20">
        <v>0</v>
      </c>
      <c r="C20">
        <v>0</v>
      </c>
      <c r="D20">
        <v>40</v>
      </c>
      <c r="E20">
        <v>7.6</v>
      </c>
      <c r="G20">
        <f>6*17.1</f>
        <v>102.60000000000001</v>
      </c>
      <c r="H20">
        <v>38</v>
      </c>
      <c r="J20" t="s">
        <v>17</v>
      </c>
    </row>
    <row r="21" spans="1:11" x14ac:dyDescent="0.3">
      <c r="A21" s="1">
        <v>44277</v>
      </c>
      <c r="B21">
        <v>0</v>
      </c>
      <c r="C21">
        <v>0</v>
      </c>
      <c r="D21">
        <v>40</v>
      </c>
      <c r="E21">
        <v>7.4</v>
      </c>
      <c r="G21">
        <f>6*17.1</f>
        <v>102.60000000000001</v>
      </c>
      <c r="H21">
        <v>24</v>
      </c>
      <c r="J21" t="s">
        <v>17</v>
      </c>
    </row>
    <row r="22" spans="1:11" x14ac:dyDescent="0.3">
      <c r="A22" s="1">
        <v>44284</v>
      </c>
      <c r="B22">
        <v>0</v>
      </c>
      <c r="C22">
        <v>0</v>
      </c>
      <c r="D22">
        <v>40</v>
      </c>
      <c r="E22">
        <v>7</v>
      </c>
      <c r="G22">
        <f>6.5*17.1</f>
        <v>111.15</v>
      </c>
      <c r="H22">
        <v>20</v>
      </c>
      <c r="J22" t="s">
        <v>17</v>
      </c>
    </row>
    <row r="23" spans="1:11" x14ac:dyDescent="0.3">
      <c r="A23" s="1">
        <v>44291</v>
      </c>
      <c r="B23">
        <v>0</v>
      </c>
      <c r="C23">
        <v>0</v>
      </c>
      <c r="D23">
        <v>40</v>
      </c>
      <c r="E23">
        <v>8</v>
      </c>
      <c r="G23">
        <f>5*17.1</f>
        <v>85.5</v>
      </c>
      <c r="H23">
        <v>132</v>
      </c>
      <c r="J23" t="s">
        <v>17</v>
      </c>
      <c r="K23" t="s">
        <v>27</v>
      </c>
    </row>
    <row r="24" spans="1:11" x14ac:dyDescent="0.3">
      <c r="A24" s="1">
        <v>44298</v>
      </c>
      <c r="B24">
        <v>0</v>
      </c>
      <c r="C24">
        <v>0</v>
      </c>
      <c r="D24">
        <v>80</v>
      </c>
      <c r="E24">
        <v>7.6</v>
      </c>
      <c r="G24">
        <f>5*17.1</f>
        <v>85.5</v>
      </c>
      <c r="H24">
        <v>22</v>
      </c>
      <c r="J24" t="s">
        <v>17</v>
      </c>
    </row>
    <row r="25" spans="1:11" x14ac:dyDescent="0.3">
      <c r="A25" s="1">
        <v>44306</v>
      </c>
      <c r="B25">
        <v>0</v>
      </c>
      <c r="C25">
        <v>0</v>
      </c>
      <c r="D25">
        <v>40</v>
      </c>
      <c r="E25">
        <v>7.2</v>
      </c>
      <c r="G25">
        <f>6.5*17.1</f>
        <v>111.15</v>
      </c>
      <c r="H25">
        <v>18</v>
      </c>
      <c r="J25" t="s">
        <v>17</v>
      </c>
    </row>
    <row r="26" spans="1:11" x14ac:dyDescent="0.3">
      <c r="A26" s="1">
        <v>44312</v>
      </c>
      <c r="B26">
        <v>0</v>
      </c>
      <c r="C26">
        <v>0</v>
      </c>
      <c r="D26">
        <v>40</v>
      </c>
      <c r="E26">
        <v>7</v>
      </c>
      <c r="G26">
        <f>7*17.1</f>
        <v>119.70000000000002</v>
      </c>
      <c r="H26">
        <v>18</v>
      </c>
      <c r="J26" t="s">
        <v>17</v>
      </c>
    </row>
    <row r="27" spans="1:11" x14ac:dyDescent="0.3">
      <c r="A27" s="1">
        <v>44319</v>
      </c>
      <c r="B27">
        <v>0</v>
      </c>
      <c r="C27">
        <v>0</v>
      </c>
      <c r="D27">
        <v>80</v>
      </c>
      <c r="E27">
        <v>7</v>
      </c>
      <c r="G27">
        <f>7*17.1</f>
        <v>119.70000000000002</v>
      </c>
      <c r="J27" t="s">
        <v>17</v>
      </c>
      <c r="K27" t="s">
        <v>28</v>
      </c>
    </row>
    <row r="28" spans="1:11" x14ac:dyDescent="0.3">
      <c r="A28" s="1">
        <v>40308</v>
      </c>
      <c r="B28">
        <v>0</v>
      </c>
      <c r="C28">
        <v>0</v>
      </c>
      <c r="D28">
        <v>80</v>
      </c>
      <c r="E28">
        <v>7.6</v>
      </c>
      <c r="G28">
        <f>6*17.1</f>
        <v>102.60000000000001</v>
      </c>
      <c r="J28" t="s">
        <v>17</v>
      </c>
    </row>
    <row r="29" spans="1:11" x14ac:dyDescent="0.3">
      <c r="A29" s="1">
        <v>44334</v>
      </c>
      <c r="B29">
        <v>0</v>
      </c>
      <c r="C29">
        <v>0</v>
      </c>
      <c r="D29">
        <v>80</v>
      </c>
      <c r="E29">
        <v>7</v>
      </c>
      <c r="G29">
        <f>7*17.1</f>
        <v>119.70000000000002</v>
      </c>
      <c r="J29" t="s">
        <v>17</v>
      </c>
    </row>
    <row r="30" spans="1:11" x14ac:dyDescent="0.3">
      <c r="A30" s="1">
        <v>44340</v>
      </c>
      <c r="B30">
        <v>0</v>
      </c>
      <c r="C30">
        <v>0</v>
      </c>
      <c r="D30">
        <v>80</v>
      </c>
      <c r="E30">
        <v>7.2</v>
      </c>
      <c r="G30">
        <f>6.5*17.1</f>
        <v>111.15</v>
      </c>
      <c r="J30" t="s">
        <v>17</v>
      </c>
    </row>
    <row r="31" spans="1:11" x14ac:dyDescent="0.3">
      <c r="A31" s="1">
        <v>44350</v>
      </c>
      <c r="B31">
        <v>0</v>
      </c>
      <c r="C31">
        <v>0</v>
      </c>
      <c r="D31">
        <v>80</v>
      </c>
      <c r="E31">
        <v>7.8</v>
      </c>
      <c r="G31">
        <f>6.5*17.1</f>
        <v>111.15</v>
      </c>
      <c r="J31" t="s">
        <v>17</v>
      </c>
    </row>
    <row r="32" spans="1:11" x14ac:dyDescent="0.3">
      <c r="A32" s="1">
        <v>44354</v>
      </c>
      <c r="B32">
        <v>0</v>
      </c>
      <c r="C32">
        <v>0</v>
      </c>
      <c r="D32">
        <v>80</v>
      </c>
      <c r="E32">
        <v>7.6</v>
      </c>
      <c r="G32">
        <f>6*17.1</f>
        <v>102.60000000000001</v>
      </c>
      <c r="H32">
        <v>28</v>
      </c>
      <c r="J32" t="s">
        <v>17</v>
      </c>
    </row>
    <row r="33" spans="1:10" x14ac:dyDescent="0.3">
      <c r="A33" s="1">
        <v>44362</v>
      </c>
      <c r="B33">
        <v>0</v>
      </c>
      <c r="C33">
        <v>0</v>
      </c>
      <c r="D33">
        <v>100</v>
      </c>
      <c r="E33">
        <v>7</v>
      </c>
      <c r="G33">
        <f>6*17.1</f>
        <v>102.60000000000001</v>
      </c>
      <c r="H33">
        <v>16</v>
      </c>
      <c r="J33" t="s">
        <v>17</v>
      </c>
    </row>
    <row r="34" spans="1:10" x14ac:dyDescent="0.3">
      <c r="A34" s="1">
        <v>44370</v>
      </c>
      <c r="B34">
        <v>0</v>
      </c>
      <c r="C34">
        <v>0</v>
      </c>
      <c r="D34">
        <v>100</v>
      </c>
      <c r="E34">
        <v>7.4</v>
      </c>
      <c r="G34">
        <v>85.5</v>
      </c>
      <c r="H34">
        <v>32</v>
      </c>
      <c r="J34" t="s">
        <v>16</v>
      </c>
    </row>
    <row r="35" spans="1:10" x14ac:dyDescent="0.3">
      <c r="A35" s="1">
        <v>44375</v>
      </c>
      <c r="B35">
        <v>0</v>
      </c>
      <c r="C35">
        <v>0</v>
      </c>
      <c r="D35">
        <v>120</v>
      </c>
      <c r="E35">
        <v>7.2</v>
      </c>
      <c r="G35">
        <f>5*17.1</f>
        <v>85.5</v>
      </c>
      <c r="H35">
        <v>20</v>
      </c>
      <c r="J35" t="s">
        <v>17</v>
      </c>
    </row>
    <row r="36" spans="1:10" x14ac:dyDescent="0.3">
      <c r="A36" s="1">
        <v>44382</v>
      </c>
      <c r="B36">
        <v>0</v>
      </c>
      <c r="C36">
        <v>0</v>
      </c>
      <c r="D36">
        <v>120</v>
      </c>
      <c r="E36">
        <v>7.4</v>
      </c>
      <c r="G36">
        <f>5*17.1</f>
        <v>85.5</v>
      </c>
      <c r="H36">
        <v>24</v>
      </c>
      <c r="J36" t="s">
        <v>17</v>
      </c>
    </row>
    <row r="37" spans="1:10" x14ac:dyDescent="0.3">
      <c r="A37" s="1">
        <v>44392</v>
      </c>
      <c r="B37">
        <v>0</v>
      </c>
      <c r="C37">
        <v>0</v>
      </c>
      <c r="D37">
        <v>100</v>
      </c>
      <c r="E37">
        <v>7</v>
      </c>
      <c r="G37">
        <f>6*17.1</f>
        <v>102.60000000000001</v>
      </c>
      <c r="H37">
        <v>20</v>
      </c>
      <c r="J37" t="s">
        <v>16</v>
      </c>
    </row>
    <row r="38" spans="1:10" x14ac:dyDescent="0.3">
      <c r="A38" s="1">
        <v>44399</v>
      </c>
      <c r="B38">
        <v>0</v>
      </c>
      <c r="C38">
        <v>0</v>
      </c>
      <c r="D38">
        <v>80</v>
      </c>
      <c r="E38">
        <v>6.8</v>
      </c>
      <c r="J38" t="s">
        <v>17</v>
      </c>
    </row>
    <row r="39" spans="1:10" x14ac:dyDescent="0.3">
      <c r="A39" s="1">
        <v>44405</v>
      </c>
      <c r="B39">
        <v>0</v>
      </c>
      <c r="C39">
        <v>0</v>
      </c>
      <c r="D39">
        <v>100</v>
      </c>
      <c r="E39">
        <v>7.4</v>
      </c>
      <c r="G39">
        <f>7*17.1</f>
        <v>119.70000000000002</v>
      </c>
      <c r="H39">
        <v>24</v>
      </c>
      <c r="J39" t="s">
        <v>16</v>
      </c>
    </row>
    <row r="40" spans="1:10" x14ac:dyDescent="0.3">
      <c r="A40" s="1">
        <v>44411</v>
      </c>
      <c r="B40">
        <v>0</v>
      </c>
      <c r="C40">
        <v>0</v>
      </c>
      <c r="D40">
        <v>80</v>
      </c>
      <c r="E40">
        <v>7.6</v>
      </c>
      <c r="G40">
        <v>119.7</v>
      </c>
      <c r="H40">
        <v>45</v>
      </c>
      <c r="J4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0"/>
  <sheetViews>
    <sheetView topLeftCell="C29" workbookViewId="0">
      <selection activeCell="G40" sqref="G40"/>
    </sheetView>
  </sheetViews>
  <sheetFormatPr defaultRowHeight="14.4" x14ac:dyDescent="0.3"/>
  <cols>
    <col min="1" max="1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</row>
    <row r="2" spans="1:11" x14ac:dyDescent="0.3">
      <c r="A2" s="1">
        <v>44130</v>
      </c>
      <c r="B2">
        <v>0</v>
      </c>
      <c r="C2">
        <v>0</v>
      </c>
      <c r="D2">
        <v>5</v>
      </c>
      <c r="E2">
        <v>7.8</v>
      </c>
      <c r="G2">
        <v>136.80000000000001</v>
      </c>
      <c r="H2">
        <v>32</v>
      </c>
      <c r="J2" t="s">
        <v>15</v>
      </c>
    </row>
    <row r="3" spans="1:11" x14ac:dyDescent="0.3">
      <c r="A3" s="1">
        <v>44137</v>
      </c>
      <c r="B3">
        <v>0</v>
      </c>
      <c r="C3">
        <v>0</v>
      </c>
      <c r="D3">
        <v>0</v>
      </c>
      <c r="E3">
        <v>7.2</v>
      </c>
      <c r="G3">
        <f>7*18.1</f>
        <v>126.70000000000002</v>
      </c>
      <c r="H3">
        <v>20</v>
      </c>
      <c r="J3" t="s">
        <v>17</v>
      </c>
    </row>
    <row r="4" spans="1:11" x14ac:dyDescent="0.3">
      <c r="A4" s="1">
        <v>44151</v>
      </c>
      <c r="B4">
        <v>0</v>
      </c>
      <c r="C4">
        <v>0</v>
      </c>
      <c r="D4">
        <v>20</v>
      </c>
      <c r="E4">
        <v>7.3</v>
      </c>
      <c r="G4">
        <v>153.9</v>
      </c>
      <c r="H4">
        <v>24</v>
      </c>
      <c r="J4" t="s">
        <v>16</v>
      </c>
    </row>
    <row r="5" spans="1:11" x14ac:dyDescent="0.3">
      <c r="A5" s="1">
        <v>44159</v>
      </c>
      <c r="B5">
        <v>0</v>
      </c>
      <c r="C5">
        <v>0</v>
      </c>
      <c r="D5">
        <v>0</v>
      </c>
      <c r="E5">
        <v>7.2</v>
      </c>
      <c r="G5">
        <f>8*17.1</f>
        <v>136.80000000000001</v>
      </c>
      <c r="H5">
        <v>18</v>
      </c>
      <c r="J5" t="s">
        <v>17</v>
      </c>
    </row>
    <row r="6" spans="1:11" x14ac:dyDescent="0.3">
      <c r="A6" s="1">
        <v>44173</v>
      </c>
      <c r="B6">
        <v>0</v>
      </c>
      <c r="C6">
        <v>0</v>
      </c>
      <c r="D6">
        <v>40</v>
      </c>
      <c r="E6">
        <v>7.4</v>
      </c>
      <c r="G6">
        <v>119.7</v>
      </c>
      <c r="H6">
        <v>20</v>
      </c>
      <c r="J6" t="s">
        <v>16</v>
      </c>
    </row>
    <row r="7" spans="1:11" x14ac:dyDescent="0.3">
      <c r="A7" s="1">
        <v>44181</v>
      </c>
      <c r="B7">
        <v>0</v>
      </c>
      <c r="C7">
        <v>0</v>
      </c>
      <c r="D7">
        <v>40</v>
      </c>
      <c r="E7">
        <v>6.8</v>
      </c>
      <c r="G7">
        <f>7*17.1</f>
        <v>119.70000000000002</v>
      </c>
      <c r="H7">
        <v>12</v>
      </c>
      <c r="J7" t="s">
        <v>17</v>
      </c>
    </row>
    <row r="8" spans="1:11" x14ac:dyDescent="0.3">
      <c r="A8" s="1">
        <v>44186</v>
      </c>
      <c r="B8">
        <v>0</v>
      </c>
      <c r="C8">
        <v>0</v>
      </c>
      <c r="D8">
        <v>80</v>
      </c>
      <c r="E8">
        <v>6.8</v>
      </c>
      <c r="G8">
        <f>6*17.1</f>
        <v>102.60000000000001</v>
      </c>
      <c r="H8">
        <v>12</v>
      </c>
      <c r="J8" t="s">
        <v>17</v>
      </c>
    </row>
    <row r="9" spans="1:11" x14ac:dyDescent="0.3">
      <c r="A9" s="1">
        <v>44195</v>
      </c>
      <c r="B9">
        <v>0</v>
      </c>
      <c r="C9">
        <v>0</v>
      </c>
      <c r="D9">
        <v>40</v>
      </c>
      <c r="E9">
        <v>7.4</v>
      </c>
      <c r="F9">
        <v>0</v>
      </c>
      <c r="G9">
        <f>8*17.1</f>
        <v>136.80000000000001</v>
      </c>
      <c r="H9">
        <v>28</v>
      </c>
      <c r="J9" t="s">
        <v>16</v>
      </c>
    </row>
    <row r="10" spans="1:11" x14ac:dyDescent="0.3">
      <c r="A10" s="1">
        <v>44200</v>
      </c>
      <c r="B10">
        <v>0</v>
      </c>
      <c r="C10">
        <v>0</v>
      </c>
      <c r="D10">
        <v>80</v>
      </c>
      <c r="E10">
        <v>7.2</v>
      </c>
      <c r="G10">
        <f>6*17.1</f>
        <v>102.60000000000001</v>
      </c>
      <c r="H10">
        <v>16</v>
      </c>
      <c r="J10" t="s">
        <v>17</v>
      </c>
    </row>
    <row r="11" spans="1:11" x14ac:dyDescent="0.3">
      <c r="A11" s="1">
        <v>44207</v>
      </c>
      <c r="B11">
        <v>0</v>
      </c>
      <c r="C11">
        <v>0</v>
      </c>
      <c r="D11">
        <v>20</v>
      </c>
      <c r="E11">
        <v>6.8</v>
      </c>
      <c r="G11">
        <f>7*17.1</f>
        <v>119.70000000000002</v>
      </c>
      <c r="H11">
        <v>12</v>
      </c>
      <c r="J11" t="s">
        <v>17</v>
      </c>
    </row>
    <row r="12" spans="1:11" x14ac:dyDescent="0.3">
      <c r="A12" s="1">
        <v>44215</v>
      </c>
      <c r="B12">
        <v>0</v>
      </c>
      <c r="C12">
        <v>0</v>
      </c>
      <c r="D12">
        <v>40</v>
      </c>
      <c r="E12">
        <v>6.8</v>
      </c>
      <c r="G12">
        <f>6*17.1</f>
        <v>102.60000000000001</v>
      </c>
      <c r="H12">
        <v>8</v>
      </c>
      <c r="J12" t="s">
        <v>17</v>
      </c>
    </row>
    <row r="13" spans="1:11" x14ac:dyDescent="0.3">
      <c r="A13" s="1">
        <v>44222</v>
      </c>
      <c r="B13">
        <v>0</v>
      </c>
      <c r="C13">
        <v>0</v>
      </c>
      <c r="D13">
        <v>20</v>
      </c>
      <c r="E13">
        <v>7.2</v>
      </c>
      <c r="G13">
        <f>5*17.1</f>
        <v>85.5</v>
      </c>
      <c r="H13">
        <v>20</v>
      </c>
      <c r="I13">
        <v>7.48</v>
      </c>
      <c r="J13" t="s">
        <v>17</v>
      </c>
    </row>
    <row r="14" spans="1:11" x14ac:dyDescent="0.3">
      <c r="A14" s="1">
        <v>44228</v>
      </c>
      <c r="B14">
        <v>0</v>
      </c>
      <c r="C14">
        <v>0</v>
      </c>
      <c r="D14">
        <v>40</v>
      </c>
      <c r="E14">
        <v>7</v>
      </c>
      <c r="G14">
        <f>5*17.1</f>
        <v>85.5</v>
      </c>
      <c r="H14">
        <v>10</v>
      </c>
      <c r="I14">
        <v>7.38</v>
      </c>
      <c r="J14" t="s">
        <v>17</v>
      </c>
    </row>
    <row r="15" spans="1:11" x14ac:dyDescent="0.3">
      <c r="A15" s="1">
        <v>44235</v>
      </c>
      <c r="B15">
        <v>0</v>
      </c>
      <c r="C15">
        <v>0</v>
      </c>
      <c r="D15">
        <v>40</v>
      </c>
      <c r="E15">
        <v>7</v>
      </c>
      <c r="G15">
        <f>5*17.1</f>
        <v>85.5</v>
      </c>
      <c r="H15">
        <v>16</v>
      </c>
      <c r="I15">
        <v>7.25</v>
      </c>
      <c r="J15" t="s">
        <v>17</v>
      </c>
    </row>
    <row r="16" spans="1:11" x14ac:dyDescent="0.3">
      <c r="A16" s="1">
        <v>44244</v>
      </c>
      <c r="B16">
        <v>0</v>
      </c>
      <c r="C16">
        <v>0</v>
      </c>
      <c r="D16">
        <v>40</v>
      </c>
      <c r="E16">
        <v>7</v>
      </c>
      <c r="G16">
        <f>6*17.1</f>
        <v>102.60000000000001</v>
      </c>
      <c r="H16">
        <v>12</v>
      </c>
      <c r="I16">
        <v>7.61</v>
      </c>
      <c r="J16" t="s">
        <v>17</v>
      </c>
    </row>
    <row r="17" spans="1:11" x14ac:dyDescent="0.3">
      <c r="A17" s="1">
        <v>44249</v>
      </c>
      <c r="B17">
        <v>0</v>
      </c>
      <c r="C17">
        <v>0</v>
      </c>
      <c r="D17">
        <v>30</v>
      </c>
      <c r="E17">
        <v>6.8</v>
      </c>
      <c r="G17">
        <f>5*17.1</f>
        <v>85.5</v>
      </c>
      <c r="H17">
        <v>12</v>
      </c>
      <c r="I17">
        <v>7.32</v>
      </c>
      <c r="J17" t="s">
        <v>17</v>
      </c>
    </row>
    <row r="18" spans="1:11" x14ac:dyDescent="0.3">
      <c r="A18" s="1">
        <v>44256</v>
      </c>
      <c r="B18">
        <v>0</v>
      </c>
      <c r="C18">
        <v>0</v>
      </c>
      <c r="D18">
        <v>40</v>
      </c>
      <c r="E18">
        <v>7.6</v>
      </c>
      <c r="G18">
        <f>6*17.1</f>
        <v>102.60000000000001</v>
      </c>
      <c r="H18">
        <v>32</v>
      </c>
      <c r="J18" t="s">
        <v>17</v>
      </c>
    </row>
    <row r="19" spans="1:11" x14ac:dyDescent="0.3">
      <c r="A19" s="1">
        <v>44263</v>
      </c>
      <c r="B19">
        <v>0</v>
      </c>
      <c r="C19">
        <v>0</v>
      </c>
      <c r="D19">
        <v>30</v>
      </c>
      <c r="E19">
        <v>7.4</v>
      </c>
      <c r="G19">
        <f>5.5*17.1</f>
        <v>94.050000000000011</v>
      </c>
      <c r="H19">
        <v>24</v>
      </c>
      <c r="J19" t="s">
        <v>17</v>
      </c>
    </row>
    <row r="20" spans="1:11" x14ac:dyDescent="0.3">
      <c r="A20" s="1">
        <v>44270</v>
      </c>
      <c r="B20">
        <v>0</v>
      </c>
      <c r="C20">
        <v>0</v>
      </c>
      <c r="D20">
        <v>30</v>
      </c>
      <c r="E20">
        <v>7</v>
      </c>
      <c r="G20">
        <f>6*17.1</f>
        <v>102.60000000000001</v>
      </c>
      <c r="H20">
        <v>14</v>
      </c>
      <c r="J20" t="s">
        <v>17</v>
      </c>
    </row>
    <row r="21" spans="1:11" x14ac:dyDescent="0.3">
      <c r="A21" s="1">
        <v>44277</v>
      </c>
      <c r="B21">
        <v>0</v>
      </c>
      <c r="C21">
        <v>0</v>
      </c>
      <c r="D21">
        <v>30</v>
      </c>
      <c r="E21">
        <v>6.6</v>
      </c>
      <c r="G21">
        <f>5*17.1</f>
        <v>85.5</v>
      </c>
      <c r="H21">
        <v>8</v>
      </c>
      <c r="J21" t="s">
        <v>17</v>
      </c>
    </row>
    <row r="22" spans="1:11" x14ac:dyDescent="0.3">
      <c r="A22" s="1">
        <v>44284</v>
      </c>
      <c r="B22">
        <v>0</v>
      </c>
      <c r="C22">
        <v>0</v>
      </c>
      <c r="D22">
        <v>40</v>
      </c>
      <c r="E22">
        <v>7.2</v>
      </c>
      <c r="G22">
        <f>6*17.1</f>
        <v>102.60000000000001</v>
      </c>
      <c r="H22">
        <v>20</v>
      </c>
      <c r="J22" t="s">
        <v>17</v>
      </c>
    </row>
    <row r="23" spans="1:11" x14ac:dyDescent="0.3">
      <c r="A23" s="1">
        <v>44291</v>
      </c>
      <c r="B23">
        <v>0</v>
      </c>
      <c r="C23">
        <v>0</v>
      </c>
      <c r="D23">
        <v>40</v>
      </c>
      <c r="E23">
        <v>8.4</v>
      </c>
      <c r="G23">
        <f>4.5*17.1</f>
        <v>76.95</v>
      </c>
      <c r="H23">
        <v>190</v>
      </c>
      <c r="J23" t="s">
        <v>17</v>
      </c>
      <c r="K23" t="s">
        <v>27</v>
      </c>
    </row>
    <row r="24" spans="1:11" x14ac:dyDescent="0.3">
      <c r="A24" s="1">
        <v>44300</v>
      </c>
      <c r="B24">
        <v>0</v>
      </c>
      <c r="C24">
        <v>0</v>
      </c>
      <c r="D24">
        <v>40</v>
      </c>
      <c r="E24">
        <v>7.6</v>
      </c>
      <c r="G24">
        <f>17.1*4.5</f>
        <v>76.95</v>
      </c>
      <c r="H24">
        <v>20</v>
      </c>
      <c r="J24" t="s">
        <v>17</v>
      </c>
    </row>
    <row r="25" spans="1:11" x14ac:dyDescent="0.3">
      <c r="A25" s="1">
        <v>44306</v>
      </c>
      <c r="B25">
        <v>0</v>
      </c>
      <c r="C25">
        <v>0</v>
      </c>
      <c r="D25">
        <v>40</v>
      </c>
      <c r="E25">
        <v>7.4</v>
      </c>
      <c r="G25">
        <f>6*17.1</f>
        <v>102.60000000000001</v>
      </c>
      <c r="H25">
        <v>28</v>
      </c>
      <c r="J25" t="s">
        <v>17</v>
      </c>
    </row>
    <row r="26" spans="1:11" x14ac:dyDescent="0.3">
      <c r="A26" s="1">
        <v>44312</v>
      </c>
      <c r="B26">
        <v>0</v>
      </c>
      <c r="C26">
        <v>0</v>
      </c>
      <c r="D26">
        <v>40</v>
      </c>
      <c r="E26">
        <v>7.2</v>
      </c>
      <c r="G26">
        <f>6*17.1</f>
        <v>102.60000000000001</v>
      </c>
      <c r="H26">
        <v>20</v>
      </c>
      <c r="J26" t="s">
        <v>17</v>
      </c>
    </row>
    <row r="27" spans="1:11" x14ac:dyDescent="0.3">
      <c r="A27" s="1">
        <v>44319</v>
      </c>
      <c r="B27">
        <v>0</v>
      </c>
      <c r="C27">
        <v>0</v>
      </c>
      <c r="D27">
        <v>80</v>
      </c>
      <c r="E27">
        <v>7.6</v>
      </c>
      <c r="G27">
        <f t="shared" ref="G27:G33" si="0">5*17.1</f>
        <v>85.5</v>
      </c>
      <c r="J27" t="s">
        <v>17</v>
      </c>
      <c r="K27" t="s">
        <v>28</v>
      </c>
    </row>
    <row r="28" spans="1:11" x14ac:dyDescent="0.3">
      <c r="A28" s="1">
        <v>44326</v>
      </c>
      <c r="B28">
        <v>0</v>
      </c>
      <c r="C28">
        <v>0</v>
      </c>
      <c r="D28">
        <v>60</v>
      </c>
      <c r="E28">
        <v>7.1</v>
      </c>
      <c r="G28">
        <f t="shared" si="0"/>
        <v>85.5</v>
      </c>
      <c r="J28" t="s">
        <v>17</v>
      </c>
    </row>
    <row r="29" spans="1:11" x14ac:dyDescent="0.3">
      <c r="A29" s="1">
        <v>44334</v>
      </c>
      <c r="B29">
        <v>0</v>
      </c>
      <c r="C29">
        <v>0</v>
      </c>
      <c r="D29">
        <v>60</v>
      </c>
      <c r="E29">
        <v>7.2</v>
      </c>
      <c r="G29">
        <f t="shared" si="0"/>
        <v>85.5</v>
      </c>
      <c r="J29" t="s">
        <v>17</v>
      </c>
    </row>
    <row r="30" spans="1:11" x14ac:dyDescent="0.3">
      <c r="A30" s="1">
        <v>44340</v>
      </c>
      <c r="B30">
        <v>0</v>
      </c>
      <c r="C30">
        <v>0</v>
      </c>
      <c r="D30">
        <v>80</v>
      </c>
      <c r="E30">
        <v>7.2</v>
      </c>
      <c r="G30">
        <f t="shared" si="0"/>
        <v>85.5</v>
      </c>
      <c r="J30" t="s">
        <v>17</v>
      </c>
    </row>
    <row r="31" spans="1:11" x14ac:dyDescent="0.3">
      <c r="A31" s="1">
        <v>44350</v>
      </c>
      <c r="B31">
        <v>0</v>
      </c>
      <c r="C31">
        <v>0</v>
      </c>
      <c r="D31">
        <v>80</v>
      </c>
      <c r="E31">
        <v>6.8</v>
      </c>
      <c r="G31">
        <f t="shared" si="0"/>
        <v>85.5</v>
      </c>
      <c r="J31" t="s">
        <v>17</v>
      </c>
    </row>
    <row r="32" spans="1:11" x14ac:dyDescent="0.3">
      <c r="A32" s="1">
        <v>44354</v>
      </c>
      <c r="B32">
        <v>0</v>
      </c>
      <c r="C32">
        <v>0</v>
      </c>
      <c r="D32">
        <v>80</v>
      </c>
      <c r="E32">
        <v>7</v>
      </c>
      <c r="G32">
        <f t="shared" si="0"/>
        <v>85.5</v>
      </c>
      <c r="H32">
        <v>16</v>
      </c>
      <c r="J32" t="s">
        <v>17</v>
      </c>
    </row>
    <row r="33" spans="1:10" x14ac:dyDescent="0.3">
      <c r="A33" s="1">
        <v>44362</v>
      </c>
      <c r="B33">
        <v>0</v>
      </c>
      <c r="C33">
        <v>0</v>
      </c>
      <c r="D33">
        <v>80</v>
      </c>
      <c r="E33">
        <v>7.2</v>
      </c>
      <c r="G33">
        <f t="shared" si="0"/>
        <v>85.5</v>
      </c>
      <c r="H33">
        <v>20</v>
      </c>
      <c r="J33" t="s">
        <v>17</v>
      </c>
    </row>
    <row r="34" spans="1:10" x14ac:dyDescent="0.3">
      <c r="A34" s="1">
        <v>44370</v>
      </c>
      <c r="B34">
        <v>0</v>
      </c>
      <c r="C34">
        <v>0</v>
      </c>
      <c r="D34">
        <v>100</v>
      </c>
      <c r="E34">
        <v>7.2</v>
      </c>
      <c r="G34">
        <v>85.5</v>
      </c>
      <c r="H34">
        <v>20</v>
      </c>
      <c r="J34" t="s">
        <v>16</v>
      </c>
    </row>
    <row r="35" spans="1:10" x14ac:dyDescent="0.3">
      <c r="A35" s="1">
        <v>44375</v>
      </c>
      <c r="B35">
        <v>0</v>
      </c>
      <c r="C35">
        <v>0</v>
      </c>
      <c r="D35">
        <v>120</v>
      </c>
      <c r="E35">
        <v>7.4</v>
      </c>
      <c r="G35">
        <f>4.5*17.1</f>
        <v>76.95</v>
      </c>
      <c r="H35">
        <v>28</v>
      </c>
      <c r="J35" t="s">
        <v>17</v>
      </c>
    </row>
    <row r="36" spans="1:10" x14ac:dyDescent="0.3">
      <c r="A36" s="1">
        <v>44385</v>
      </c>
      <c r="B36">
        <v>0</v>
      </c>
      <c r="C36">
        <v>0</v>
      </c>
      <c r="D36">
        <v>100</v>
      </c>
      <c r="E36">
        <v>7</v>
      </c>
      <c r="G36">
        <f>5*17.1</f>
        <v>85.5</v>
      </c>
      <c r="H36">
        <v>16</v>
      </c>
      <c r="J36" t="s">
        <v>17</v>
      </c>
    </row>
    <row r="37" spans="1:10" x14ac:dyDescent="0.3">
      <c r="A37" s="1">
        <v>44392</v>
      </c>
      <c r="B37">
        <v>0</v>
      </c>
      <c r="C37">
        <v>0</v>
      </c>
      <c r="D37">
        <v>100</v>
      </c>
      <c r="E37">
        <v>7</v>
      </c>
      <c r="G37">
        <f>6*17.1</f>
        <v>102.60000000000001</v>
      </c>
      <c r="H37">
        <v>16</v>
      </c>
      <c r="J37" t="s">
        <v>16</v>
      </c>
    </row>
    <row r="38" spans="1:10" x14ac:dyDescent="0.3">
      <c r="A38" s="1">
        <v>44399</v>
      </c>
      <c r="B38">
        <v>0</v>
      </c>
      <c r="C38">
        <v>0</v>
      </c>
      <c r="D38">
        <v>80</v>
      </c>
      <c r="E38">
        <v>6.8</v>
      </c>
      <c r="J38" t="s">
        <v>17</v>
      </c>
    </row>
    <row r="39" spans="1:10" x14ac:dyDescent="0.3">
      <c r="A39" s="1">
        <v>44405</v>
      </c>
      <c r="B39">
        <v>0</v>
      </c>
      <c r="C39">
        <v>0</v>
      </c>
      <c r="D39">
        <v>100</v>
      </c>
      <c r="E39">
        <v>7.4</v>
      </c>
      <c r="G39">
        <f>7*17.1</f>
        <v>119.70000000000002</v>
      </c>
      <c r="H39">
        <v>24</v>
      </c>
      <c r="J39" t="s">
        <v>16</v>
      </c>
    </row>
    <row r="40" spans="1:10" x14ac:dyDescent="0.3">
      <c r="A40" s="1">
        <v>44411</v>
      </c>
      <c r="B40">
        <v>0</v>
      </c>
      <c r="C40">
        <v>0</v>
      </c>
      <c r="D40">
        <v>80</v>
      </c>
      <c r="E40">
        <v>7.6</v>
      </c>
      <c r="G40">
        <v>119.7</v>
      </c>
      <c r="H40">
        <v>50</v>
      </c>
      <c r="J40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9"/>
  <sheetViews>
    <sheetView tabSelected="1" workbookViewId="0">
      <pane ySplit="1" topLeftCell="A36" activePane="bottomLeft" state="frozen"/>
      <selection activeCell="C1" sqref="C1"/>
      <selection pane="bottomLeft" activeCell="A42" sqref="A42"/>
    </sheetView>
  </sheetViews>
  <sheetFormatPr defaultRowHeight="14.4" x14ac:dyDescent="0.3"/>
  <cols>
    <col min="1" max="1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</row>
    <row r="2" spans="1:11" x14ac:dyDescent="0.3">
      <c r="A2" s="1">
        <v>43840</v>
      </c>
      <c r="B2">
        <v>0</v>
      </c>
      <c r="C2">
        <v>0</v>
      </c>
      <c r="D2">
        <v>160</v>
      </c>
      <c r="E2">
        <v>8.3000000000000007</v>
      </c>
      <c r="F2">
        <v>0</v>
      </c>
      <c r="G2">
        <f>17.1*7</f>
        <v>119.70000000000002</v>
      </c>
      <c r="H2">
        <v>108</v>
      </c>
      <c r="J2" t="s">
        <v>10</v>
      </c>
    </row>
    <row r="3" spans="1:11" x14ac:dyDescent="0.3">
      <c r="A3" s="1">
        <v>43843</v>
      </c>
      <c r="B3">
        <v>0</v>
      </c>
      <c r="C3">
        <v>40</v>
      </c>
      <c r="D3">
        <v>0</v>
      </c>
      <c r="E3">
        <v>7.6</v>
      </c>
      <c r="F3">
        <v>0</v>
      </c>
      <c r="G3">
        <v>136.80000000000001</v>
      </c>
      <c r="H3">
        <v>140</v>
      </c>
      <c r="J3" t="s">
        <v>11</v>
      </c>
    </row>
    <row r="4" spans="1:11" x14ac:dyDescent="0.3">
      <c r="A4" s="1">
        <v>43851</v>
      </c>
      <c r="B4">
        <v>0.25</v>
      </c>
      <c r="C4">
        <v>0</v>
      </c>
      <c r="D4">
        <v>5</v>
      </c>
      <c r="E4">
        <v>7.7</v>
      </c>
      <c r="F4">
        <v>0</v>
      </c>
      <c r="G4">
        <v>119.7</v>
      </c>
      <c r="H4">
        <v>100</v>
      </c>
      <c r="J4" t="s">
        <v>11</v>
      </c>
    </row>
    <row r="5" spans="1:11" x14ac:dyDescent="0.3">
      <c r="A5" s="1">
        <v>43857</v>
      </c>
      <c r="B5">
        <v>0</v>
      </c>
      <c r="C5">
        <v>0</v>
      </c>
      <c r="D5">
        <v>40</v>
      </c>
      <c r="E5">
        <v>7.6</v>
      </c>
      <c r="F5">
        <v>0</v>
      </c>
      <c r="G5">
        <v>119.7</v>
      </c>
      <c r="H5">
        <v>56</v>
      </c>
      <c r="J5" t="s">
        <v>11</v>
      </c>
    </row>
    <row r="6" spans="1:11" x14ac:dyDescent="0.3">
      <c r="A6" s="1">
        <v>43864</v>
      </c>
      <c r="B6">
        <v>0</v>
      </c>
      <c r="C6">
        <v>0</v>
      </c>
      <c r="D6">
        <v>10</v>
      </c>
      <c r="E6">
        <v>7.6</v>
      </c>
      <c r="F6">
        <v>0</v>
      </c>
      <c r="G6">
        <v>136.80000000000001</v>
      </c>
      <c r="H6">
        <v>40</v>
      </c>
      <c r="J6" t="s">
        <v>11</v>
      </c>
    </row>
    <row r="7" spans="1:11" x14ac:dyDescent="0.3">
      <c r="A7" s="1">
        <v>43874</v>
      </c>
      <c r="B7">
        <v>0</v>
      </c>
      <c r="C7">
        <v>0</v>
      </c>
      <c r="D7">
        <v>0</v>
      </c>
      <c r="E7">
        <v>7.4</v>
      </c>
      <c r="F7">
        <v>0</v>
      </c>
      <c r="G7">
        <v>119.7</v>
      </c>
      <c r="H7">
        <v>56</v>
      </c>
      <c r="J7" t="s">
        <v>11</v>
      </c>
    </row>
    <row r="8" spans="1:11" x14ac:dyDescent="0.3">
      <c r="A8" s="1">
        <v>43886</v>
      </c>
      <c r="B8">
        <v>0</v>
      </c>
      <c r="C8">
        <v>0</v>
      </c>
      <c r="D8">
        <v>0</v>
      </c>
      <c r="E8">
        <v>7</v>
      </c>
      <c r="F8">
        <v>0</v>
      </c>
      <c r="G8">
        <v>119.7</v>
      </c>
      <c r="H8">
        <v>56</v>
      </c>
      <c r="J8" t="s">
        <v>11</v>
      </c>
    </row>
    <row r="9" spans="1:11" x14ac:dyDescent="0.3">
      <c r="A9" s="1">
        <v>43894</v>
      </c>
      <c r="B9">
        <v>0</v>
      </c>
      <c r="C9">
        <v>0</v>
      </c>
      <c r="D9">
        <v>0</v>
      </c>
      <c r="E9">
        <v>7.3</v>
      </c>
      <c r="F9">
        <v>0</v>
      </c>
      <c r="G9">
        <v>119.7</v>
      </c>
      <c r="H9">
        <v>56</v>
      </c>
      <c r="J9" t="s">
        <v>11</v>
      </c>
    </row>
    <row r="10" spans="1:11" x14ac:dyDescent="0.3">
      <c r="A10" s="1">
        <v>43913</v>
      </c>
      <c r="B10">
        <v>0</v>
      </c>
      <c r="C10">
        <v>0</v>
      </c>
      <c r="D10">
        <v>0</v>
      </c>
      <c r="E10">
        <v>7.6</v>
      </c>
      <c r="F10">
        <v>0</v>
      </c>
      <c r="G10">
        <v>136.80000000000001</v>
      </c>
      <c r="H10">
        <v>110</v>
      </c>
      <c r="J10" t="s">
        <v>11</v>
      </c>
    </row>
    <row r="11" spans="1:11" x14ac:dyDescent="0.3">
      <c r="A11" s="1">
        <v>43920</v>
      </c>
      <c r="B11">
        <v>0</v>
      </c>
      <c r="C11">
        <v>0</v>
      </c>
      <c r="D11">
        <v>2.5</v>
      </c>
      <c r="E11">
        <v>7.6</v>
      </c>
      <c r="F11">
        <v>0</v>
      </c>
      <c r="G11">
        <v>153.9</v>
      </c>
      <c r="H11">
        <v>54</v>
      </c>
      <c r="J11" t="s">
        <v>11</v>
      </c>
    </row>
    <row r="12" spans="1:11" x14ac:dyDescent="0.3">
      <c r="A12" s="1">
        <v>43927</v>
      </c>
      <c r="B12">
        <v>0</v>
      </c>
      <c r="C12">
        <v>0</v>
      </c>
      <c r="D12">
        <v>2.5</v>
      </c>
      <c r="E12">
        <v>7.6</v>
      </c>
      <c r="F12">
        <v>0</v>
      </c>
      <c r="G12">
        <v>153.9</v>
      </c>
      <c r="H12">
        <v>54</v>
      </c>
      <c r="J12" t="s">
        <v>11</v>
      </c>
    </row>
    <row r="13" spans="1:11" x14ac:dyDescent="0.3">
      <c r="A13" s="1">
        <v>43950</v>
      </c>
      <c r="J13" t="s">
        <v>11</v>
      </c>
    </row>
    <row r="14" spans="1:11" x14ac:dyDescent="0.3">
      <c r="A14" s="1">
        <v>43955</v>
      </c>
      <c r="B14">
        <v>0</v>
      </c>
      <c r="C14">
        <v>0</v>
      </c>
      <c r="D14">
        <v>160</v>
      </c>
      <c r="E14">
        <v>7.4</v>
      </c>
      <c r="F14">
        <v>0</v>
      </c>
      <c r="G14">
        <v>119.7</v>
      </c>
      <c r="H14">
        <v>80</v>
      </c>
      <c r="J14" t="s">
        <v>15</v>
      </c>
    </row>
    <row r="15" spans="1:11" x14ac:dyDescent="0.3">
      <c r="A15" s="1">
        <v>43962</v>
      </c>
      <c r="B15">
        <v>0</v>
      </c>
      <c r="C15">
        <v>0</v>
      </c>
      <c r="D15">
        <v>160</v>
      </c>
      <c r="E15">
        <v>7.4</v>
      </c>
      <c r="F15">
        <v>0</v>
      </c>
      <c r="G15">
        <v>119.7</v>
      </c>
      <c r="H15">
        <v>46</v>
      </c>
      <c r="J15" t="s">
        <v>16</v>
      </c>
    </row>
    <row r="16" spans="1:11" x14ac:dyDescent="0.3">
      <c r="A16" s="1">
        <v>43969</v>
      </c>
      <c r="B16">
        <v>0</v>
      </c>
      <c r="C16">
        <v>0</v>
      </c>
      <c r="D16">
        <v>160</v>
      </c>
      <c r="E16">
        <v>7.4</v>
      </c>
      <c r="F16">
        <v>0</v>
      </c>
      <c r="G16">
        <v>136.80000000000001</v>
      </c>
      <c r="H16">
        <v>32</v>
      </c>
      <c r="J16" t="s">
        <v>16</v>
      </c>
    </row>
    <row r="17" spans="1:10" x14ac:dyDescent="0.3">
      <c r="A17" s="1">
        <v>43977</v>
      </c>
      <c r="B17">
        <v>0</v>
      </c>
      <c r="C17">
        <v>0</v>
      </c>
      <c r="D17">
        <v>160</v>
      </c>
      <c r="E17">
        <v>7</v>
      </c>
      <c r="F17">
        <v>0</v>
      </c>
      <c r="G17">
        <v>119.7</v>
      </c>
      <c r="H17">
        <v>20</v>
      </c>
      <c r="J17" t="s">
        <v>16</v>
      </c>
    </row>
    <row r="18" spans="1:10" x14ac:dyDescent="0.3">
      <c r="A18" s="1">
        <v>43983</v>
      </c>
      <c r="B18">
        <v>0</v>
      </c>
      <c r="C18">
        <v>0</v>
      </c>
      <c r="D18">
        <v>160</v>
      </c>
      <c r="E18">
        <v>7</v>
      </c>
      <c r="F18">
        <v>0</v>
      </c>
      <c r="G18">
        <v>136.80000000000001</v>
      </c>
      <c r="H18">
        <v>52</v>
      </c>
      <c r="J18" t="s">
        <v>16</v>
      </c>
    </row>
    <row r="19" spans="1:10" x14ac:dyDescent="0.3">
      <c r="A19" s="1">
        <v>43997</v>
      </c>
      <c r="B19">
        <v>0</v>
      </c>
      <c r="C19">
        <v>0</v>
      </c>
      <c r="D19">
        <v>160</v>
      </c>
      <c r="E19">
        <v>7.2</v>
      </c>
      <c r="G19">
        <f>8*17.1</f>
        <v>136.80000000000001</v>
      </c>
      <c r="H19">
        <v>17</v>
      </c>
      <c r="J19" t="s">
        <v>17</v>
      </c>
    </row>
    <row r="20" spans="1:10" x14ac:dyDescent="0.3">
      <c r="A20" s="1">
        <v>44005</v>
      </c>
      <c r="B20">
        <v>0</v>
      </c>
      <c r="C20">
        <v>0</v>
      </c>
      <c r="D20">
        <v>160</v>
      </c>
      <c r="E20">
        <v>7.2</v>
      </c>
      <c r="G20">
        <f>7*17.1</f>
        <v>119.70000000000002</v>
      </c>
      <c r="H20">
        <v>26</v>
      </c>
      <c r="J20" t="s">
        <v>17</v>
      </c>
    </row>
    <row r="21" spans="1:10" x14ac:dyDescent="0.3">
      <c r="A21" s="1">
        <v>44018</v>
      </c>
      <c r="B21">
        <v>0</v>
      </c>
      <c r="C21">
        <v>0</v>
      </c>
      <c r="D21">
        <v>160</v>
      </c>
      <c r="E21">
        <v>7.2</v>
      </c>
      <c r="G21" t="s">
        <v>20</v>
      </c>
      <c r="H21">
        <v>52</v>
      </c>
      <c r="J21" t="s">
        <v>16</v>
      </c>
    </row>
    <row r="22" spans="1:10" x14ac:dyDescent="0.3">
      <c r="A22" s="1">
        <v>44026</v>
      </c>
      <c r="B22">
        <v>0</v>
      </c>
      <c r="C22">
        <v>0</v>
      </c>
      <c r="D22">
        <v>160</v>
      </c>
      <c r="E22">
        <v>7.2</v>
      </c>
      <c r="G22" t="s">
        <v>20</v>
      </c>
      <c r="H22">
        <v>32</v>
      </c>
      <c r="J22" t="s">
        <v>16</v>
      </c>
    </row>
    <row r="23" spans="1:10" x14ac:dyDescent="0.3">
      <c r="A23" s="1">
        <v>44032</v>
      </c>
      <c r="B23">
        <v>0</v>
      </c>
      <c r="C23">
        <v>0</v>
      </c>
      <c r="D23">
        <v>160</v>
      </c>
      <c r="E23">
        <v>7.1</v>
      </c>
      <c r="G23">
        <v>136.80000000000001</v>
      </c>
      <c r="H23">
        <v>44</v>
      </c>
      <c r="J23" t="s">
        <v>16</v>
      </c>
    </row>
    <row r="24" spans="1:10" x14ac:dyDescent="0.3">
      <c r="A24" s="1">
        <v>44039</v>
      </c>
      <c r="B24">
        <v>0</v>
      </c>
      <c r="C24">
        <v>0</v>
      </c>
      <c r="D24">
        <v>160</v>
      </c>
      <c r="E24">
        <v>7.6</v>
      </c>
      <c r="G24">
        <f>7*18.1</f>
        <v>126.70000000000002</v>
      </c>
      <c r="H24">
        <v>60</v>
      </c>
      <c r="J24" t="s">
        <v>17</v>
      </c>
    </row>
    <row r="25" spans="1:10" x14ac:dyDescent="0.3">
      <c r="A25" s="1">
        <v>44046</v>
      </c>
      <c r="B25">
        <v>0</v>
      </c>
      <c r="C25">
        <v>0</v>
      </c>
      <c r="D25">
        <v>160</v>
      </c>
      <c r="E25">
        <v>7.4</v>
      </c>
      <c r="G25">
        <v>153.9</v>
      </c>
      <c r="H25">
        <v>36</v>
      </c>
      <c r="J25" t="s">
        <v>16</v>
      </c>
    </row>
    <row r="26" spans="1:10" x14ac:dyDescent="0.3">
      <c r="A26" s="1">
        <v>44060</v>
      </c>
      <c r="B26">
        <v>0</v>
      </c>
      <c r="C26">
        <v>0</v>
      </c>
      <c r="D26">
        <v>80</v>
      </c>
      <c r="E26">
        <v>7.2</v>
      </c>
      <c r="G26">
        <v>119.7</v>
      </c>
      <c r="H26">
        <v>16</v>
      </c>
      <c r="J26" t="s">
        <v>17</v>
      </c>
    </row>
    <row r="27" spans="1:10" x14ac:dyDescent="0.3">
      <c r="A27" s="1">
        <v>44068</v>
      </c>
      <c r="B27">
        <v>0</v>
      </c>
      <c r="C27">
        <v>0</v>
      </c>
      <c r="D27">
        <v>80</v>
      </c>
      <c r="E27">
        <v>7.2</v>
      </c>
      <c r="G27">
        <v>153.9</v>
      </c>
      <c r="H27">
        <v>36</v>
      </c>
      <c r="J27" t="s">
        <v>16</v>
      </c>
    </row>
    <row r="28" spans="1:10" x14ac:dyDescent="0.3">
      <c r="A28" s="1">
        <v>44074</v>
      </c>
      <c r="B28">
        <v>0</v>
      </c>
      <c r="C28">
        <v>0</v>
      </c>
      <c r="D28">
        <v>100</v>
      </c>
      <c r="E28">
        <v>7.8</v>
      </c>
      <c r="G28">
        <f>8*17.1</f>
        <v>136.80000000000001</v>
      </c>
      <c r="H28">
        <v>64</v>
      </c>
      <c r="J28" t="s">
        <v>17</v>
      </c>
    </row>
    <row r="29" spans="1:10" x14ac:dyDescent="0.3">
      <c r="A29" s="1">
        <v>44081</v>
      </c>
      <c r="B29">
        <v>0</v>
      </c>
      <c r="C29">
        <v>0</v>
      </c>
      <c r="D29">
        <v>160</v>
      </c>
      <c r="E29">
        <v>7.6</v>
      </c>
      <c r="G29">
        <v>171</v>
      </c>
      <c r="H29">
        <v>76</v>
      </c>
      <c r="J29" t="s">
        <v>16</v>
      </c>
    </row>
    <row r="30" spans="1:10" x14ac:dyDescent="0.3">
      <c r="A30" s="1">
        <v>44117</v>
      </c>
      <c r="B30">
        <v>0</v>
      </c>
      <c r="C30">
        <v>0</v>
      </c>
      <c r="D30">
        <v>0</v>
      </c>
      <c r="E30">
        <v>7.4</v>
      </c>
      <c r="G30">
        <v>342</v>
      </c>
      <c r="H30">
        <v>32</v>
      </c>
      <c r="J30" t="s">
        <v>24</v>
      </c>
    </row>
    <row r="31" spans="1:10" x14ac:dyDescent="0.3">
      <c r="A31" s="1">
        <v>44130</v>
      </c>
      <c r="B31">
        <v>0</v>
      </c>
      <c r="C31">
        <v>0</v>
      </c>
      <c r="D31">
        <v>160</v>
      </c>
      <c r="E31">
        <v>7.4</v>
      </c>
      <c r="G31">
        <v>102.6</v>
      </c>
      <c r="H31">
        <v>32</v>
      </c>
      <c r="J31" t="s">
        <v>15</v>
      </c>
    </row>
    <row r="32" spans="1:10" x14ac:dyDescent="0.3">
      <c r="A32" s="1">
        <v>44137</v>
      </c>
      <c r="B32">
        <v>0</v>
      </c>
      <c r="C32">
        <v>0</v>
      </c>
      <c r="D32">
        <v>120</v>
      </c>
      <c r="E32">
        <v>7.4</v>
      </c>
      <c r="G32">
        <f>9*17.1</f>
        <v>153.9</v>
      </c>
      <c r="H32">
        <v>40</v>
      </c>
      <c r="J32" t="s">
        <v>17</v>
      </c>
    </row>
    <row r="33" spans="1:10" x14ac:dyDescent="0.3">
      <c r="A33" s="1">
        <v>44151</v>
      </c>
      <c r="B33">
        <v>0</v>
      </c>
      <c r="C33">
        <v>0</v>
      </c>
      <c r="D33">
        <v>80</v>
      </c>
      <c r="E33">
        <v>7.3</v>
      </c>
      <c r="G33">
        <v>119.7</v>
      </c>
      <c r="H33">
        <v>20</v>
      </c>
      <c r="J33" t="s">
        <v>16</v>
      </c>
    </row>
    <row r="34" spans="1:10" x14ac:dyDescent="0.3">
      <c r="A34" s="1">
        <v>44159</v>
      </c>
      <c r="B34">
        <v>0</v>
      </c>
      <c r="C34">
        <v>0</v>
      </c>
      <c r="D34">
        <v>0</v>
      </c>
      <c r="E34">
        <v>7</v>
      </c>
      <c r="G34">
        <f>8*17.1</f>
        <v>136.80000000000001</v>
      </c>
      <c r="H34">
        <v>12</v>
      </c>
      <c r="J34" t="s">
        <v>17</v>
      </c>
    </row>
    <row r="35" spans="1:10" x14ac:dyDescent="0.3">
      <c r="A35" s="1">
        <v>44173</v>
      </c>
      <c r="B35">
        <v>0</v>
      </c>
      <c r="C35">
        <v>0</v>
      </c>
      <c r="D35">
        <v>80</v>
      </c>
      <c r="E35">
        <v>7.4</v>
      </c>
      <c r="G35">
        <v>171</v>
      </c>
      <c r="H35">
        <v>32</v>
      </c>
      <c r="J35" t="s">
        <v>16</v>
      </c>
    </row>
    <row r="36" spans="1:10" x14ac:dyDescent="0.3">
      <c r="A36" s="1">
        <v>44181</v>
      </c>
      <c r="B36">
        <v>0</v>
      </c>
      <c r="C36">
        <v>0</v>
      </c>
      <c r="D36">
        <v>160</v>
      </c>
      <c r="E36">
        <v>7.6</v>
      </c>
      <c r="F36">
        <v>0</v>
      </c>
      <c r="G36">
        <f>8*17.1</f>
        <v>136.80000000000001</v>
      </c>
      <c r="H36">
        <v>42</v>
      </c>
      <c r="J36" t="s">
        <v>17</v>
      </c>
    </row>
    <row r="37" spans="1:10" x14ac:dyDescent="0.3">
      <c r="A37" s="1">
        <v>44186</v>
      </c>
      <c r="B37">
        <v>0</v>
      </c>
      <c r="C37">
        <v>0</v>
      </c>
      <c r="D37">
        <v>120</v>
      </c>
      <c r="E37">
        <v>7.6</v>
      </c>
      <c r="G37">
        <f>7*17.1</f>
        <v>119.70000000000002</v>
      </c>
      <c r="H37">
        <v>24</v>
      </c>
      <c r="J37" t="s">
        <v>17</v>
      </c>
    </row>
    <row r="38" spans="1:10" x14ac:dyDescent="0.3">
      <c r="A38" s="1">
        <v>44195</v>
      </c>
      <c r="B38">
        <v>0</v>
      </c>
      <c r="C38">
        <v>0</v>
      </c>
      <c r="D38">
        <v>160</v>
      </c>
      <c r="E38">
        <v>7.4</v>
      </c>
      <c r="F38">
        <v>0</v>
      </c>
      <c r="G38">
        <f>9*17.1</f>
        <v>153.9</v>
      </c>
      <c r="H38">
        <v>48</v>
      </c>
      <c r="J38" t="s">
        <v>16</v>
      </c>
    </row>
    <row r="39" spans="1:10" x14ac:dyDescent="0.3">
      <c r="A39" s="1">
        <v>44200</v>
      </c>
      <c r="B39">
        <v>0</v>
      </c>
      <c r="C39">
        <v>0</v>
      </c>
      <c r="D39">
        <v>160</v>
      </c>
      <c r="E39">
        <v>7.6</v>
      </c>
      <c r="G39">
        <f>7*17.1</f>
        <v>119.70000000000002</v>
      </c>
      <c r="H39">
        <v>40</v>
      </c>
      <c r="J39" t="s">
        <v>17</v>
      </c>
    </row>
    <row r="40" spans="1:10" x14ac:dyDescent="0.3">
      <c r="A40" s="1">
        <v>44207</v>
      </c>
      <c r="B40">
        <v>0</v>
      </c>
      <c r="C40">
        <v>0</v>
      </c>
      <c r="D40">
        <v>40</v>
      </c>
      <c r="E40">
        <v>7.6</v>
      </c>
      <c r="G40">
        <f>7*17.1</f>
        <v>119.70000000000002</v>
      </c>
      <c r="H40">
        <v>36</v>
      </c>
      <c r="J40" t="s">
        <v>17</v>
      </c>
    </row>
    <row r="41" spans="1:10" x14ac:dyDescent="0.3">
      <c r="A41" s="1">
        <v>44215</v>
      </c>
      <c r="B41">
        <v>0</v>
      </c>
      <c r="C41">
        <v>0</v>
      </c>
      <c r="D41">
        <v>40</v>
      </c>
      <c r="E41">
        <v>7.6</v>
      </c>
      <c r="G41">
        <f>7.5*17.1</f>
        <v>128.25</v>
      </c>
      <c r="H41">
        <v>32</v>
      </c>
      <c r="J41" t="s">
        <v>17</v>
      </c>
    </row>
    <row r="42" spans="1:10" x14ac:dyDescent="0.3">
      <c r="A42" s="1">
        <v>44222</v>
      </c>
      <c r="B42">
        <v>0</v>
      </c>
      <c r="C42">
        <v>0</v>
      </c>
      <c r="D42">
        <v>40</v>
      </c>
      <c r="E42">
        <v>7.4</v>
      </c>
      <c r="G42">
        <f>7*17.1</f>
        <v>119.70000000000002</v>
      </c>
      <c r="H42">
        <v>24</v>
      </c>
      <c r="J42" t="s">
        <v>17</v>
      </c>
    </row>
    <row r="43" spans="1:10" x14ac:dyDescent="0.3">
      <c r="A43" s="1">
        <v>44228</v>
      </c>
      <c r="B43">
        <v>0</v>
      </c>
      <c r="C43">
        <v>0</v>
      </c>
      <c r="D43">
        <v>40</v>
      </c>
      <c r="E43">
        <v>7</v>
      </c>
      <c r="G43">
        <f t="shared" ref="G43:G48" si="0">6*17.1</f>
        <v>102.60000000000001</v>
      </c>
      <c r="H43">
        <v>16</v>
      </c>
      <c r="I43">
        <v>7.84</v>
      </c>
      <c r="J43" t="s">
        <v>17</v>
      </c>
    </row>
    <row r="44" spans="1:10" x14ac:dyDescent="0.3">
      <c r="A44" s="1">
        <v>44235</v>
      </c>
      <c r="B44">
        <v>0</v>
      </c>
      <c r="C44">
        <v>0</v>
      </c>
      <c r="D44">
        <v>40</v>
      </c>
      <c r="E44">
        <v>6.8</v>
      </c>
      <c r="G44">
        <f t="shared" si="0"/>
        <v>102.60000000000001</v>
      </c>
      <c r="H44">
        <v>12</v>
      </c>
      <c r="I44">
        <v>8.0500000000000007</v>
      </c>
      <c r="J44" t="s">
        <v>17</v>
      </c>
    </row>
    <row r="45" spans="1:10" x14ac:dyDescent="0.3">
      <c r="A45" s="1">
        <v>44244</v>
      </c>
      <c r="B45">
        <v>0</v>
      </c>
      <c r="C45">
        <v>0</v>
      </c>
      <c r="D45">
        <v>40</v>
      </c>
      <c r="E45">
        <v>7.2</v>
      </c>
      <c r="G45">
        <f t="shared" si="0"/>
        <v>102.60000000000001</v>
      </c>
      <c r="H45">
        <v>18</v>
      </c>
      <c r="I45">
        <v>8.32</v>
      </c>
      <c r="J45" t="s">
        <v>17</v>
      </c>
    </row>
    <row r="46" spans="1:10" x14ac:dyDescent="0.3">
      <c r="A46" s="1">
        <v>44249</v>
      </c>
      <c r="B46">
        <v>0</v>
      </c>
      <c r="C46">
        <v>0</v>
      </c>
      <c r="D46">
        <v>30</v>
      </c>
      <c r="E46">
        <v>6.8</v>
      </c>
      <c r="G46">
        <f t="shared" si="0"/>
        <v>102.60000000000001</v>
      </c>
      <c r="H46">
        <v>12</v>
      </c>
      <c r="I46">
        <v>8.06</v>
      </c>
      <c r="J46" t="s">
        <v>17</v>
      </c>
    </row>
    <row r="47" spans="1:10" x14ac:dyDescent="0.3">
      <c r="A47" s="1">
        <v>44256</v>
      </c>
      <c r="B47">
        <v>0</v>
      </c>
      <c r="C47">
        <v>0</v>
      </c>
      <c r="D47">
        <v>60</v>
      </c>
      <c r="E47">
        <v>7.2</v>
      </c>
      <c r="G47">
        <f t="shared" si="0"/>
        <v>102.60000000000001</v>
      </c>
      <c r="H47">
        <v>16</v>
      </c>
      <c r="J47" t="s">
        <v>17</v>
      </c>
    </row>
    <row r="48" spans="1:10" x14ac:dyDescent="0.3">
      <c r="A48" s="1">
        <v>44263</v>
      </c>
      <c r="B48">
        <v>0</v>
      </c>
      <c r="C48">
        <v>0</v>
      </c>
      <c r="D48">
        <v>30</v>
      </c>
      <c r="E48">
        <v>6.6</v>
      </c>
      <c r="G48">
        <f t="shared" si="0"/>
        <v>102.60000000000001</v>
      </c>
      <c r="H48">
        <v>10</v>
      </c>
      <c r="J48" t="s">
        <v>17</v>
      </c>
    </row>
    <row r="49" spans="1:11" x14ac:dyDescent="0.3">
      <c r="A49" s="1">
        <v>44270</v>
      </c>
      <c r="B49">
        <v>0</v>
      </c>
      <c r="C49">
        <v>0</v>
      </c>
      <c r="D49">
        <v>30</v>
      </c>
      <c r="E49">
        <v>7.6</v>
      </c>
      <c r="G49">
        <f>6*17.1</f>
        <v>102.60000000000001</v>
      </c>
      <c r="H49">
        <v>32</v>
      </c>
      <c r="J49" t="s">
        <v>17</v>
      </c>
    </row>
    <row r="50" spans="1:11" x14ac:dyDescent="0.3">
      <c r="A50" s="1">
        <v>44277</v>
      </c>
      <c r="B50">
        <v>0</v>
      </c>
      <c r="C50">
        <v>0</v>
      </c>
      <c r="D50">
        <v>30</v>
      </c>
      <c r="E50">
        <v>7.2</v>
      </c>
      <c r="G50">
        <f>6*17.1</f>
        <v>102.60000000000001</v>
      </c>
      <c r="H50">
        <v>24</v>
      </c>
      <c r="J50" t="s">
        <v>17</v>
      </c>
    </row>
    <row r="51" spans="1:11" x14ac:dyDescent="0.3">
      <c r="A51" s="1">
        <v>44284</v>
      </c>
      <c r="B51">
        <v>0</v>
      </c>
      <c r="C51">
        <v>0</v>
      </c>
      <c r="D51">
        <v>40</v>
      </c>
      <c r="E51">
        <v>7.2</v>
      </c>
      <c r="G51">
        <f>7*17.1</f>
        <v>119.70000000000002</v>
      </c>
      <c r="H51">
        <v>20</v>
      </c>
      <c r="J51" t="s">
        <v>17</v>
      </c>
    </row>
    <row r="52" spans="1:11" x14ac:dyDescent="0.3">
      <c r="A52" s="1">
        <v>44291</v>
      </c>
      <c r="B52">
        <v>0</v>
      </c>
      <c r="C52">
        <v>0</v>
      </c>
      <c r="D52">
        <v>40</v>
      </c>
      <c r="E52">
        <v>7.4</v>
      </c>
      <c r="G52">
        <f>7*17.1</f>
        <v>119.70000000000002</v>
      </c>
      <c r="H52">
        <v>20</v>
      </c>
      <c r="J52" t="s">
        <v>17</v>
      </c>
    </row>
    <row r="53" spans="1:11" x14ac:dyDescent="0.3">
      <c r="A53" s="1">
        <v>44298</v>
      </c>
      <c r="B53">
        <v>0</v>
      </c>
      <c r="C53">
        <v>0</v>
      </c>
      <c r="D53">
        <v>40</v>
      </c>
      <c r="E53">
        <v>7.2</v>
      </c>
      <c r="G53">
        <f>7*17.1</f>
        <v>119.70000000000002</v>
      </c>
      <c r="H53">
        <v>16</v>
      </c>
      <c r="J53" t="s">
        <v>17</v>
      </c>
    </row>
    <row r="54" spans="1:11" x14ac:dyDescent="0.3">
      <c r="A54" s="1">
        <v>44306</v>
      </c>
      <c r="B54">
        <v>0</v>
      </c>
      <c r="C54">
        <v>0</v>
      </c>
      <c r="D54">
        <v>30</v>
      </c>
      <c r="E54">
        <v>6.8</v>
      </c>
      <c r="G54">
        <f>8.5*17.1</f>
        <v>145.35000000000002</v>
      </c>
      <c r="H54">
        <v>12</v>
      </c>
      <c r="J54" t="s">
        <v>17</v>
      </c>
    </row>
    <row r="55" spans="1:11" x14ac:dyDescent="0.3">
      <c r="A55" s="1">
        <v>44312</v>
      </c>
      <c r="B55">
        <v>0</v>
      </c>
      <c r="C55">
        <v>0</v>
      </c>
      <c r="D55">
        <v>40</v>
      </c>
      <c r="E55">
        <v>7.2</v>
      </c>
      <c r="G55">
        <f>8*17.1</f>
        <v>136.80000000000001</v>
      </c>
      <c r="H55">
        <v>20</v>
      </c>
      <c r="J55" t="s">
        <v>17</v>
      </c>
    </row>
    <row r="56" spans="1:11" x14ac:dyDescent="0.3">
      <c r="A56" s="1">
        <v>44319</v>
      </c>
      <c r="B56">
        <v>0</v>
      </c>
      <c r="C56">
        <v>0</v>
      </c>
      <c r="D56">
        <v>80</v>
      </c>
      <c r="E56">
        <v>7.6</v>
      </c>
      <c r="G56">
        <f>8*17.1</f>
        <v>136.80000000000001</v>
      </c>
      <c r="J56" t="s">
        <v>17</v>
      </c>
      <c r="K56" t="s">
        <v>28</v>
      </c>
    </row>
    <row r="57" spans="1:11" x14ac:dyDescent="0.3">
      <c r="A57" s="1">
        <v>44326</v>
      </c>
      <c r="B57">
        <v>0</v>
      </c>
      <c r="C57">
        <v>0</v>
      </c>
      <c r="D57">
        <v>60</v>
      </c>
      <c r="E57">
        <v>7</v>
      </c>
      <c r="G57">
        <f>6*17.1</f>
        <v>102.60000000000001</v>
      </c>
      <c r="J57" t="s">
        <v>17</v>
      </c>
    </row>
    <row r="58" spans="1:11" x14ac:dyDescent="0.3">
      <c r="A58" s="1">
        <v>44334</v>
      </c>
      <c r="B58">
        <v>0</v>
      </c>
      <c r="C58">
        <v>0</v>
      </c>
      <c r="D58">
        <v>60</v>
      </c>
      <c r="E58">
        <v>7.6</v>
      </c>
      <c r="G58">
        <f>7*17.1</f>
        <v>119.70000000000002</v>
      </c>
      <c r="J58" t="s">
        <v>17</v>
      </c>
    </row>
    <row r="59" spans="1:11" x14ac:dyDescent="0.3">
      <c r="A59" s="1">
        <v>44340</v>
      </c>
      <c r="B59">
        <v>0</v>
      </c>
      <c r="C59">
        <v>0</v>
      </c>
      <c r="D59">
        <v>80</v>
      </c>
      <c r="E59">
        <v>7.2</v>
      </c>
      <c r="G59">
        <f>7*17.1</f>
        <v>119.70000000000002</v>
      </c>
      <c r="J59" t="s">
        <v>17</v>
      </c>
    </row>
    <row r="60" spans="1:11" x14ac:dyDescent="0.3">
      <c r="A60" s="1">
        <v>44350</v>
      </c>
      <c r="B60">
        <v>0</v>
      </c>
      <c r="C60">
        <v>0</v>
      </c>
      <c r="D60">
        <v>80</v>
      </c>
      <c r="E60">
        <v>7.2</v>
      </c>
      <c r="G60">
        <f>6*17.1</f>
        <v>102.60000000000001</v>
      </c>
      <c r="J60" t="s">
        <v>17</v>
      </c>
    </row>
    <row r="61" spans="1:11" x14ac:dyDescent="0.3">
      <c r="A61" s="1">
        <v>44354</v>
      </c>
      <c r="B61">
        <v>0</v>
      </c>
      <c r="C61">
        <v>0</v>
      </c>
      <c r="D61">
        <v>80</v>
      </c>
      <c r="E61">
        <v>7.2</v>
      </c>
      <c r="G61">
        <f>7*17.1</f>
        <v>119.70000000000002</v>
      </c>
      <c r="H61">
        <v>16</v>
      </c>
      <c r="J61" t="s">
        <v>17</v>
      </c>
    </row>
    <row r="62" spans="1:11" x14ac:dyDescent="0.3">
      <c r="A62" s="1">
        <v>44362</v>
      </c>
      <c r="B62">
        <v>0</v>
      </c>
      <c r="C62">
        <v>0</v>
      </c>
      <c r="D62">
        <v>80</v>
      </c>
      <c r="E62">
        <v>7.4</v>
      </c>
      <c r="G62">
        <f>8*17.1</f>
        <v>136.80000000000001</v>
      </c>
      <c r="H62">
        <v>22</v>
      </c>
      <c r="J62" t="s">
        <v>17</v>
      </c>
    </row>
    <row r="63" spans="1:11" x14ac:dyDescent="0.3">
      <c r="A63" s="1">
        <v>44370</v>
      </c>
      <c r="B63">
        <v>0</v>
      </c>
      <c r="C63">
        <v>0</v>
      </c>
      <c r="D63">
        <v>100</v>
      </c>
      <c r="E63">
        <v>7</v>
      </c>
      <c r="G63">
        <v>119.7</v>
      </c>
      <c r="H63">
        <v>20</v>
      </c>
      <c r="J63" t="s">
        <v>16</v>
      </c>
    </row>
    <row r="64" spans="1:11" x14ac:dyDescent="0.3">
      <c r="A64" s="1">
        <v>44375</v>
      </c>
      <c r="B64">
        <v>0</v>
      </c>
      <c r="C64">
        <v>0</v>
      </c>
      <c r="D64">
        <v>120</v>
      </c>
      <c r="E64">
        <v>7.4</v>
      </c>
      <c r="G64">
        <f>6*17.1</f>
        <v>102.60000000000001</v>
      </c>
      <c r="H64">
        <v>28</v>
      </c>
      <c r="J64" t="s">
        <v>17</v>
      </c>
    </row>
    <row r="65" spans="1:10" x14ac:dyDescent="0.3">
      <c r="A65" s="1">
        <v>44385</v>
      </c>
      <c r="B65">
        <v>0</v>
      </c>
      <c r="C65">
        <v>0</v>
      </c>
      <c r="D65">
        <v>80</v>
      </c>
      <c r="E65">
        <v>7.2</v>
      </c>
      <c r="G65">
        <f>7*17.1</f>
        <v>119.70000000000002</v>
      </c>
      <c r="H65">
        <v>22</v>
      </c>
      <c r="J65" t="s">
        <v>17</v>
      </c>
    </row>
    <row r="66" spans="1:10" x14ac:dyDescent="0.3">
      <c r="A66" s="1">
        <v>44392</v>
      </c>
      <c r="B66">
        <v>0</v>
      </c>
      <c r="C66">
        <v>0</v>
      </c>
      <c r="D66">
        <v>100</v>
      </c>
      <c r="E66">
        <v>7.2</v>
      </c>
      <c r="G66">
        <f>9*17.1</f>
        <v>153.9</v>
      </c>
      <c r="H66">
        <v>20</v>
      </c>
      <c r="J66" t="s">
        <v>16</v>
      </c>
    </row>
    <row r="67" spans="1:10" x14ac:dyDescent="0.3">
      <c r="A67" s="1">
        <v>44399</v>
      </c>
      <c r="B67">
        <v>0</v>
      </c>
      <c r="C67">
        <v>0</v>
      </c>
      <c r="D67">
        <v>80</v>
      </c>
      <c r="E67">
        <v>6.8</v>
      </c>
      <c r="J67" t="s">
        <v>17</v>
      </c>
    </row>
    <row r="68" spans="1:10" x14ac:dyDescent="0.3">
      <c r="A68" s="1">
        <v>44405</v>
      </c>
      <c r="B68">
        <v>0</v>
      </c>
      <c r="C68">
        <v>0</v>
      </c>
      <c r="D68">
        <v>120</v>
      </c>
      <c r="E68">
        <v>6.8</v>
      </c>
      <c r="G68">
        <f>8*17.1</f>
        <v>136.80000000000001</v>
      </c>
      <c r="H68">
        <v>20</v>
      </c>
      <c r="J68" t="s">
        <v>16</v>
      </c>
    </row>
    <row r="69" spans="1:10" x14ac:dyDescent="0.3">
      <c r="A69" s="1">
        <v>44411</v>
      </c>
      <c r="B69">
        <v>0</v>
      </c>
      <c r="C69">
        <v>0</v>
      </c>
      <c r="D69">
        <v>100</v>
      </c>
      <c r="E69">
        <v>6.2</v>
      </c>
      <c r="G69">
        <v>119.7</v>
      </c>
      <c r="H69">
        <v>20</v>
      </c>
      <c r="J6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9"/>
  <sheetViews>
    <sheetView workbookViewId="0">
      <pane ySplit="1" topLeftCell="A59" activePane="bottomLeft" state="frozen"/>
      <selection activeCell="D1" sqref="D1"/>
      <selection pane="bottomLeft" activeCell="A66" sqref="A66"/>
    </sheetView>
  </sheetViews>
  <sheetFormatPr defaultRowHeight="14.4" x14ac:dyDescent="0.3"/>
  <cols>
    <col min="1" max="1" width="12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</row>
    <row r="2" spans="1:11" x14ac:dyDescent="0.3">
      <c r="A2" s="1">
        <v>43840</v>
      </c>
      <c r="B2">
        <v>0</v>
      </c>
      <c r="C2">
        <v>0</v>
      </c>
      <c r="D2">
        <v>80</v>
      </c>
      <c r="E2">
        <v>7.5</v>
      </c>
      <c r="F2">
        <v>0</v>
      </c>
      <c r="G2">
        <f>17.1*6</f>
        <v>102.60000000000001</v>
      </c>
      <c r="H2">
        <v>28</v>
      </c>
      <c r="J2" t="s">
        <v>10</v>
      </c>
    </row>
    <row r="3" spans="1:11" x14ac:dyDescent="0.3">
      <c r="A3" s="1">
        <v>43843</v>
      </c>
      <c r="B3">
        <v>0</v>
      </c>
      <c r="C3">
        <v>5</v>
      </c>
      <c r="D3">
        <v>0</v>
      </c>
      <c r="E3">
        <v>7</v>
      </c>
      <c r="F3">
        <v>0</v>
      </c>
      <c r="G3">
        <v>119.7</v>
      </c>
      <c r="H3">
        <v>60</v>
      </c>
      <c r="J3" t="s">
        <v>11</v>
      </c>
    </row>
    <row r="4" spans="1:11" x14ac:dyDescent="0.3">
      <c r="A4" s="1">
        <v>43851</v>
      </c>
      <c r="B4">
        <v>0</v>
      </c>
      <c r="C4">
        <v>0</v>
      </c>
      <c r="D4">
        <v>0.25</v>
      </c>
      <c r="E4">
        <v>7</v>
      </c>
      <c r="F4">
        <v>0</v>
      </c>
      <c r="G4">
        <v>119.7</v>
      </c>
      <c r="H4">
        <v>60</v>
      </c>
      <c r="J4" t="s">
        <v>11</v>
      </c>
    </row>
    <row r="5" spans="1:11" x14ac:dyDescent="0.3">
      <c r="A5" s="1">
        <v>43857</v>
      </c>
      <c r="B5">
        <v>0</v>
      </c>
      <c r="C5">
        <v>0</v>
      </c>
      <c r="D5">
        <v>10</v>
      </c>
      <c r="E5">
        <v>7.1</v>
      </c>
      <c r="F5">
        <v>0</v>
      </c>
      <c r="G5">
        <v>136.80000000000001</v>
      </c>
      <c r="H5">
        <v>56</v>
      </c>
      <c r="J5" t="s">
        <v>11</v>
      </c>
    </row>
    <row r="6" spans="1:11" x14ac:dyDescent="0.3">
      <c r="A6" s="1">
        <v>43864</v>
      </c>
      <c r="B6">
        <v>0</v>
      </c>
      <c r="C6">
        <v>0</v>
      </c>
      <c r="D6">
        <v>0.25</v>
      </c>
      <c r="E6">
        <v>7</v>
      </c>
      <c r="F6">
        <v>0</v>
      </c>
      <c r="G6">
        <v>136.80000000000001</v>
      </c>
      <c r="H6">
        <v>80</v>
      </c>
      <c r="J6" t="s">
        <v>11</v>
      </c>
    </row>
    <row r="7" spans="1:11" x14ac:dyDescent="0.3">
      <c r="A7" s="1">
        <v>43874</v>
      </c>
      <c r="B7">
        <v>0</v>
      </c>
      <c r="C7">
        <v>0</v>
      </c>
      <c r="D7">
        <v>0</v>
      </c>
      <c r="E7">
        <v>7.2</v>
      </c>
      <c r="F7">
        <v>0</v>
      </c>
      <c r="G7">
        <v>136.80000000000001</v>
      </c>
      <c r="H7">
        <v>60</v>
      </c>
      <c r="J7" t="s">
        <v>11</v>
      </c>
    </row>
    <row r="8" spans="1:11" x14ac:dyDescent="0.3">
      <c r="A8" s="1">
        <v>43886</v>
      </c>
      <c r="B8">
        <v>0</v>
      </c>
      <c r="C8">
        <v>0</v>
      </c>
      <c r="D8">
        <v>0</v>
      </c>
      <c r="E8">
        <v>7.2</v>
      </c>
      <c r="F8">
        <v>0</v>
      </c>
      <c r="G8">
        <v>119.7</v>
      </c>
      <c r="H8">
        <v>60</v>
      </c>
      <c r="J8" t="s">
        <v>11</v>
      </c>
    </row>
    <row r="9" spans="1:11" x14ac:dyDescent="0.3">
      <c r="A9" s="1">
        <v>43894</v>
      </c>
      <c r="B9">
        <v>0</v>
      </c>
      <c r="C9">
        <v>0</v>
      </c>
      <c r="D9">
        <v>0</v>
      </c>
      <c r="E9">
        <v>7.4</v>
      </c>
      <c r="F9">
        <v>0</v>
      </c>
      <c r="G9">
        <v>136.80000000000001</v>
      </c>
      <c r="H9">
        <v>80</v>
      </c>
      <c r="J9" t="s">
        <v>11</v>
      </c>
    </row>
    <row r="10" spans="1:11" x14ac:dyDescent="0.3">
      <c r="A10" s="1">
        <v>43913</v>
      </c>
      <c r="B10">
        <v>0</v>
      </c>
      <c r="C10">
        <v>0</v>
      </c>
      <c r="D10">
        <v>0</v>
      </c>
      <c r="E10">
        <v>7.2</v>
      </c>
      <c r="F10">
        <v>0</v>
      </c>
      <c r="G10">
        <v>171</v>
      </c>
      <c r="H10">
        <v>24</v>
      </c>
      <c r="J10" t="s">
        <v>11</v>
      </c>
    </row>
    <row r="11" spans="1:11" x14ac:dyDescent="0.3">
      <c r="A11" s="1">
        <v>43920</v>
      </c>
      <c r="B11">
        <v>0</v>
      </c>
      <c r="C11">
        <v>0</v>
      </c>
      <c r="D11">
        <v>0</v>
      </c>
      <c r="E11">
        <v>7.1</v>
      </c>
      <c r="F11">
        <v>0</v>
      </c>
      <c r="G11">
        <v>153.9</v>
      </c>
      <c r="H11">
        <v>16</v>
      </c>
      <c r="J11" t="s">
        <v>11</v>
      </c>
    </row>
    <row r="12" spans="1:11" x14ac:dyDescent="0.3">
      <c r="A12" s="1">
        <v>43927</v>
      </c>
      <c r="B12">
        <v>0</v>
      </c>
      <c r="C12">
        <v>0</v>
      </c>
      <c r="D12">
        <v>0</v>
      </c>
      <c r="E12">
        <v>7.4</v>
      </c>
      <c r="F12">
        <v>0</v>
      </c>
      <c r="G12">
        <v>153.9</v>
      </c>
      <c r="H12">
        <v>54</v>
      </c>
      <c r="J12" t="s">
        <v>11</v>
      </c>
    </row>
    <row r="13" spans="1:11" x14ac:dyDescent="0.3">
      <c r="A13" s="1">
        <v>43950</v>
      </c>
      <c r="J13" t="s">
        <v>11</v>
      </c>
    </row>
    <row r="14" spans="1:11" x14ac:dyDescent="0.3">
      <c r="A14" s="1">
        <v>43956</v>
      </c>
      <c r="B14">
        <v>0</v>
      </c>
      <c r="C14">
        <v>0</v>
      </c>
      <c r="D14">
        <v>10</v>
      </c>
      <c r="E14">
        <v>7.2</v>
      </c>
      <c r="F14">
        <v>0</v>
      </c>
      <c r="G14">
        <v>102.6</v>
      </c>
      <c r="H14">
        <v>80</v>
      </c>
      <c r="J14" t="s">
        <v>15</v>
      </c>
    </row>
    <row r="15" spans="1:11" x14ac:dyDescent="0.3">
      <c r="A15" s="1">
        <v>43962</v>
      </c>
      <c r="B15">
        <v>0</v>
      </c>
      <c r="C15">
        <v>0</v>
      </c>
      <c r="D15">
        <v>20</v>
      </c>
      <c r="E15">
        <v>7.4</v>
      </c>
      <c r="F15">
        <v>0</v>
      </c>
      <c r="G15">
        <v>136.80000000000001</v>
      </c>
      <c r="H15">
        <v>24</v>
      </c>
      <c r="J15" t="s">
        <v>16</v>
      </c>
    </row>
    <row r="16" spans="1:11" x14ac:dyDescent="0.3">
      <c r="A16" s="1">
        <v>43969</v>
      </c>
      <c r="B16">
        <v>0</v>
      </c>
      <c r="C16">
        <v>0</v>
      </c>
      <c r="D16">
        <v>10</v>
      </c>
      <c r="E16">
        <v>7.4</v>
      </c>
      <c r="F16">
        <v>0</v>
      </c>
      <c r="G16">
        <v>136.80000000000001</v>
      </c>
      <c r="H16">
        <v>28</v>
      </c>
      <c r="J16" t="s">
        <v>16</v>
      </c>
    </row>
    <row r="17" spans="1:10" x14ac:dyDescent="0.3">
      <c r="A17" s="1">
        <v>43977</v>
      </c>
      <c r="B17">
        <v>0</v>
      </c>
      <c r="C17">
        <v>0</v>
      </c>
      <c r="D17">
        <v>5</v>
      </c>
      <c r="E17">
        <v>7.6</v>
      </c>
      <c r="F17">
        <v>0</v>
      </c>
      <c r="G17">
        <v>136.80000000000001</v>
      </c>
      <c r="H17">
        <v>24</v>
      </c>
      <c r="J17" t="s">
        <v>16</v>
      </c>
    </row>
    <row r="18" spans="1:10" x14ac:dyDescent="0.3">
      <c r="A18" s="1">
        <v>43983</v>
      </c>
      <c r="B18">
        <v>0</v>
      </c>
      <c r="C18">
        <v>0</v>
      </c>
      <c r="D18">
        <v>5</v>
      </c>
      <c r="E18">
        <v>7.5</v>
      </c>
      <c r="F18">
        <v>0</v>
      </c>
      <c r="G18">
        <v>119.7</v>
      </c>
      <c r="H18">
        <v>48</v>
      </c>
      <c r="J18" t="s">
        <v>16</v>
      </c>
    </row>
    <row r="19" spans="1:10" x14ac:dyDescent="0.3">
      <c r="A19" s="1">
        <v>43997</v>
      </c>
      <c r="B19">
        <v>0</v>
      </c>
      <c r="C19">
        <v>0</v>
      </c>
      <c r="D19">
        <v>5</v>
      </c>
      <c r="E19">
        <v>7.6</v>
      </c>
      <c r="G19">
        <f>8*17.1</f>
        <v>136.80000000000001</v>
      </c>
      <c r="H19">
        <v>24</v>
      </c>
      <c r="J19" t="s">
        <v>17</v>
      </c>
    </row>
    <row r="20" spans="1:10" x14ac:dyDescent="0.3">
      <c r="A20" s="1">
        <v>44005</v>
      </c>
      <c r="B20">
        <v>0</v>
      </c>
      <c r="C20">
        <v>0</v>
      </c>
      <c r="D20">
        <v>0</v>
      </c>
      <c r="E20">
        <v>7.6</v>
      </c>
      <c r="G20">
        <f>6*17.1</f>
        <v>102.60000000000001</v>
      </c>
      <c r="H20">
        <v>24</v>
      </c>
      <c r="J20" t="s">
        <v>17</v>
      </c>
    </row>
    <row r="21" spans="1:10" x14ac:dyDescent="0.3">
      <c r="A21" s="1">
        <v>44018</v>
      </c>
      <c r="B21">
        <v>0</v>
      </c>
      <c r="C21">
        <v>0</v>
      </c>
      <c r="D21">
        <v>0</v>
      </c>
      <c r="E21">
        <v>7.5</v>
      </c>
      <c r="G21" t="s">
        <v>20</v>
      </c>
      <c r="H21">
        <v>48</v>
      </c>
      <c r="J21" t="s">
        <v>16</v>
      </c>
    </row>
    <row r="22" spans="1:10" x14ac:dyDescent="0.3">
      <c r="A22" s="1">
        <v>44026</v>
      </c>
      <c r="B22">
        <v>0</v>
      </c>
      <c r="C22">
        <v>0</v>
      </c>
      <c r="D22">
        <v>0</v>
      </c>
      <c r="E22">
        <v>7.5</v>
      </c>
      <c r="G22" t="s">
        <v>20</v>
      </c>
      <c r="H22">
        <v>52</v>
      </c>
      <c r="J22" t="s">
        <v>16</v>
      </c>
    </row>
    <row r="23" spans="1:10" x14ac:dyDescent="0.3">
      <c r="A23" s="1">
        <v>44032</v>
      </c>
      <c r="B23">
        <v>0</v>
      </c>
      <c r="C23">
        <v>0</v>
      </c>
      <c r="D23">
        <v>0</v>
      </c>
      <c r="E23">
        <v>7.4</v>
      </c>
      <c r="G23">
        <v>324.89999999999998</v>
      </c>
      <c r="H23">
        <v>28</v>
      </c>
      <c r="J23" t="s">
        <v>16</v>
      </c>
    </row>
    <row r="24" spans="1:10" x14ac:dyDescent="0.3">
      <c r="A24" s="1">
        <v>44039</v>
      </c>
      <c r="B24">
        <v>0</v>
      </c>
      <c r="C24">
        <v>0</v>
      </c>
      <c r="D24">
        <v>0</v>
      </c>
      <c r="E24">
        <v>7.6</v>
      </c>
      <c r="G24">
        <f>20*17.1</f>
        <v>342</v>
      </c>
      <c r="H24">
        <v>20</v>
      </c>
      <c r="J24" t="s">
        <v>17</v>
      </c>
    </row>
    <row r="25" spans="1:10" x14ac:dyDescent="0.3">
      <c r="A25" s="1">
        <v>44046</v>
      </c>
      <c r="B25">
        <v>0</v>
      </c>
      <c r="C25">
        <v>0</v>
      </c>
      <c r="D25">
        <v>0</v>
      </c>
      <c r="E25">
        <v>7.4</v>
      </c>
      <c r="G25">
        <v>359.1</v>
      </c>
      <c r="H25">
        <v>60</v>
      </c>
      <c r="J25" t="s">
        <v>16</v>
      </c>
    </row>
    <row r="26" spans="1:10" x14ac:dyDescent="0.3">
      <c r="A26" s="1">
        <v>44060</v>
      </c>
      <c r="B26">
        <v>0</v>
      </c>
      <c r="C26">
        <v>0</v>
      </c>
      <c r="D26">
        <v>0</v>
      </c>
      <c r="E26">
        <v>7.4</v>
      </c>
      <c r="G26">
        <v>342</v>
      </c>
      <c r="H26">
        <v>24</v>
      </c>
      <c r="J26" t="s">
        <v>17</v>
      </c>
    </row>
    <row r="27" spans="1:10" x14ac:dyDescent="0.3">
      <c r="A27" s="1">
        <v>44068</v>
      </c>
      <c r="B27">
        <v>0</v>
      </c>
      <c r="C27">
        <v>0</v>
      </c>
      <c r="D27">
        <v>10</v>
      </c>
      <c r="E27">
        <v>7.2</v>
      </c>
      <c r="G27">
        <v>188.1</v>
      </c>
      <c r="H27">
        <v>60</v>
      </c>
      <c r="J27" t="s">
        <v>16</v>
      </c>
    </row>
    <row r="28" spans="1:10" x14ac:dyDescent="0.3">
      <c r="A28" s="1">
        <v>44074</v>
      </c>
      <c r="B28">
        <v>0</v>
      </c>
      <c r="C28">
        <v>0</v>
      </c>
      <c r="D28">
        <v>0</v>
      </c>
      <c r="E28">
        <v>7.6</v>
      </c>
      <c r="G28">
        <f>20*17.1</f>
        <v>342</v>
      </c>
      <c r="H28">
        <v>24</v>
      </c>
      <c r="J28" t="s">
        <v>17</v>
      </c>
    </row>
    <row r="29" spans="1:10" x14ac:dyDescent="0.3">
      <c r="A29" s="1">
        <v>44081</v>
      </c>
      <c r="B29">
        <v>0</v>
      </c>
      <c r="C29">
        <v>0</v>
      </c>
      <c r="D29">
        <v>0</v>
      </c>
      <c r="E29">
        <v>7.4</v>
      </c>
      <c r="G29">
        <v>359.1</v>
      </c>
      <c r="H29">
        <v>72</v>
      </c>
    </row>
    <row r="30" spans="1:10" x14ac:dyDescent="0.3">
      <c r="A30" s="1">
        <v>44117</v>
      </c>
      <c r="B30">
        <v>0</v>
      </c>
      <c r="C30">
        <v>0</v>
      </c>
      <c r="D30">
        <v>100</v>
      </c>
      <c r="E30">
        <v>7.2</v>
      </c>
      <c r="G30">
        <v>102.6</v>
      </c>
      <c r="H30">
        <v>20</v>
      </c>
      <c r="J30" t="s">
        <v>24</v>
      </c>
    </row>
    <row r="31" spans="1:10" x14ac:dyDescent="0.3">
      <c r="A31" s="1">
        <v>44130</v>
      </c>
      <c r="B31">
        <v>0</v>
      </c>
      <c r="C31">
        <v>0</v>
      </c>
      <c r="D31">
        <v>0</v>
      </c>
      <c r="E31">
        <v>7.6</v>
      </c>
      <c r="G31">
        <f>26*17.1</f>
        <v>444.6</v>
      </c>
      <c r="H31">
        <v>32</v>
      </c>
      <c r="J31" t="s">
        <v>15</v>
      </c>
    </row>
    <row r="32" spans="1:10" x14ac:dyDescent="0.3">
      <c r="A32" s="1">
        <v>44137</v>
      </c>
      <c r="B32">
        <v>0</v>
      </c>
      <c r="C32">
        <v>0</v>
      </c>
      <c r="D32">
        <v>0</v>
      </c>
      <c r="E32">
        <v>7.4</v>
      </c>
      <c r="G32">
        <f>21*17.1</f>
        <v>359.1</v>
      </c>
      <c r="H32">
        <v>28</v>
      </c>
      <c r="J32" t="s">
        <v>17</v>
      </c>
    </row>
    <row r="33" spans="1:10" x14ac:dyDescent="0.3">
      <c r="A33" s="1">
        <v>44151</v>
      </c>
      <c r="B33">
        <v>0</v>
      </c>
      <c r="C33">
        <v>0</v>
      </c>
      <c r="D33">
        <v>0</v>
      </c>
      <c r="E33">
        <v>7.3</v>
      </c>
      <c r="G33">
        <v>307.8</v>
      </c>
      <c r="H33">
        <v>28</v>
      </c>
      <c r="J33" t="s">
        <v>16</v>
      </c>
    </row>
    <row r="34" spans="1:10" x14ac:dyDescent="0.3">
      <c r="A34" s="1">
        <v>44159</v>
      </c>
      <c r="B34">
        <v>0</v>
      </c>
      <c r="C34">
        <v>0</v>
      </c>
      <c r="D34">
        <v>0</v>
      </c>
      <c r="E34">
        <v>7.2</v>
      </c>
      <c r="G34">
        <f>20*17.1</f>
        <v>342</v>
      </c>
      <c r="H34">
        <v>16</v>
      </c>
      <c r="J34" t="s">
        <v>17</v>
      </c>
    </row>
    <row r="35" spans="1:10" x14ac:dyDescent="0.3">
      <c r="A35" s="1">
        <v>44173</v>
      </c>
      <c r="B35">
        <v>0</v>
      </c>
      <c r="C35">
        <v>0</v>
      </c>
      <c r="D35">
        <v>0</v>
      </c>
      <c r="E35">
        <v>7.4</v>
      </c>
      <c r="G35">
        <v>307.8</v>
      </c>
      <c r="H35">
        <v>24</v>
      </c>
      <c r="J35" t="s">
        <v>16</v>
      </c>
    </row>
    <row r="36" spans="1:10" x14ac:dyDescent="0.3">
      <c r="A36" s="1">
        <v>44181</v>
      </c>
      <c r="B36">
        <v>0</v>
      </c>
      <c r="C36">
        <v>0</v>
      </c>
      <c r="D36">
        <v>0</v>
      </c>
      <c r="E36">
        <v>7.6</v>
      </c>
      <c r="G36">
        <f>18*17.1</f>
        <v>307.8</v>
      </c>
      <c r="H36">
        <v>20</v>
      </c>
      <c r="J36" t="s">
        <v>17</v>
      </c>
    </row>
    <row r="37" spans="1:10" x14ac:dyDescent="0.3">
      <c r="A37" s="1">
        <v>44186</v>
      </c>
      <c r="B37">
        <v>0</v>
      </c>
      <c r="C37">
        <v>0</v>
      </c>
      <c r="D37">
        <v>0</v>
      </c>
      <c r="E37">
        <v>7.4</v>
      </c>
      <c r="G37">
        <f>16*17.1</f>
        <v>273.60000000000002</v>
      </c>
      <c r="H37">
        <v>20</v>
      </c>
      <c r="J37" t="s">
        <v>17</v>
      </c>
    </row>
    <row r="38" spans="1:10" x14ac:dyDescent="0.3">
      <c r="A38" s="1">
        <v>44195</v>
      </c>
      <c r="B38">
        <v>0</v>
      </c>
      <c r="C38">
        <v>0</v>
      </c>
      <c r="D38">
        <v>0</v>
      </c>
      <c r="E38">
        <v>7.6</v>
      </c>
      <c r="G38">
        <f>15*17.1</f>
        <v>256.5</v>
      </c>
      <c r="H38">
        <v>28</v>
      </c>
      <c r="J38" t="s">
        <v>16</v>
      </c>
    </row>
    <row r="39" spans="1:10" x14ac:dyDescent="0.3">
      <c r="A39" s="1">
        <v>44200</v>
      </c>
      <c r="B39">
        <v>0</v>
      </c>
      <c r="C39">
        <v>0</v>
      </c>
      <c r="D39">
        <v>5</v>
      </c>
      <c r="E39">
        <v>7.4</v>
      </c>
      <c r="G39">
        <f>18*17.1</f>
        <v>307.8</v>
      </c>
      <c r="H39">
        <v>16</v>
      </c>
      <c r="J39" t="s">
        <v>17</v>
      </c>
    </row>
    <row r="40" spans="1:10" x14ac:dyDescent="0.3">
      <c r="A40" s="1">
        <v>44207</v>
      </c>
      <c r="B40">
        <v>0</v>
      </c>
      <c r="C40">
        <v>0</v>
      </c>
      <c r="D40">
        <v>0</v>
      </c>
      <c r="E40">
        <v>7.6</v>
      </c>
      <c r="G40">
        <f>20*17.1</f>
        <v>342</v>
      </c>
      <c r="H40">
        <v>20</v>
      </c>
      <c r="J40" t="s">
        <v>17</v>
      </c>
    </row>
    <row r="41" spans="1:10" x14ac:dyDescent="0.3">
      <c r="A41" s="1">
        <v>44215</v>
      </c>
      <c r="B41">
        <v>0</v>
      </c>
      <c r="C41">
        <v>0</v>
      </c>
      <c r="D41">
        <v>0</v>
      </c>
      <c r="E41">
        <v>7.2</v>
      </c>
      <c r="G41">
        <f>19*17.1</f>
        <v>324.90000000000003</v>
      </c>
      <c r="H41">
        <v>16</v>
      </c>
      <c r="J41" t="s">
        <v>17</v>
      </c>
    </row>
    <row r="42" spans="1:10" x14ac:dyDescent="0.3">
      <c r="A42" s="1">
        <v>44222</v>
      </c>
      <c r="B42">
        <v>0</v>
      </c>
      <c r="C42">
        <v>0</v>
      </c>
      <c r="D42">
        <v>2.5</v>
      </c>
      <c r="E42">
        <v>7.2</v>
      </c>
      <c r="G42">
        <f>18*17.1</f>
        <v>307.8</v>
      </c>
      <c r="H42">
        <v>16</v>
      </c>
      <c r="I42">
        <v>7.32</v>
      </c>
      <c r="J42" t="s">
        <v>17</v>
      </c>
    </row>
    <row r="43" spans="1:10" x14ac:dyDescent="0.3">
      <c r="A43" s="1">
        <v>44228</v>
      </c>
      <c r="B43">
        <v>0</v>
      </c>
      <c r="C43">
        <v>0</v>
      </c>
      <c r="D43">
        <v>2.5</v>
      </c>
      <c r="E43">
        <v>7.2</v>
      </c>
      <c r="G43">
        <f>18*17.1</f>
        <v>307.8</v>
      </c>
      <c r="H43">
        <v>16</v>
      </c>
      <c r="I43">
        <v>7.38</v>
      </c>
      <c r="J43" t="s">
        <v>17</v>
      </c>
    </row>
    <row r="44" spans="1:10" x14ac:dyDescent="0.3">
      <c r="A44" s="1">
        <v>44235</v>
      </c>
      <c r="B44">
        <v>0</v>
      </c>
      <c r="C44">
        <v>0</v>
      </c>
      <c r="D44">
        <v>2.5</v>
      </c>
      <c r="E44">
        <v>7.2</v>
      </c>
      <c r="G44">
        <f>18*17.1</f>
        <v>307.8</v>
      </c>
      <c r="H44">
        <v>16</v>
      </c>
      <c r="I44">
        <v>6.84</v>
      </c>
      <c r="J44" t="s">
        <v>17</v>
      </c>
    </row>
    <row r="45" spans="1:10" x14ac:dyDescent="0.3">
      <c r="A45" s="1">
        <v>44244</v>
      </c>
      <c r="B45">
        <v>0</v>
      </c>
      <c r="C45">
        <v>0</v>
      </c>
      <c r="D45">
        <v>5</v>
      </c>
      <c r="E45">
        <v>7.6</v>
      </c>
      <c r="G45">
        <f>20*17.1</f>
        <v>342</v>
      </c>
      <c r="H45">
        <v>24</v>
      </c>
      <c r="I45">
        <v>7.45</v>
      </c>
      <c r="J45" t="s">
        <v>17</v>
      </c>
    </row>
    <row r="46" spans="1:10" x14ac:dyDescent="0.3">
      <c r="A46" s="1">
        <v>44249</v>
      </c>
      <c r="B46">
        <v>0</v>
      </c>
      <c r="C46">
        <v>0</v>
      </c>
      <c r="D46">
        <v>2.5</v>
      </c>
      <c r="E46">
        <v>7.6</v>
      </c>
      <c r="G46">
        <f>19*17.1</f>
        <v>324.90000000000003</v>
      </c>
      <c r="H46">
        <v>28</v>
      </c>
      <c r="I46">
        <v>7.01</v>
      </c>
      <c r="J46" t="s">
        <v>17</v>
      </c>
    </row>
    <row r="47" spans="1:10" x14ac:dyDescent="0.3">
      <c r="A47" s="1">
        <v>44256</v>
      </c>
      <c r="B47">
        <v>0</v>
      </c>
      <c r="C47">
        <v>0</v>
      </c>
      <c r="D47">
        <v>2.5</v>
      </c>
      <c r="E47">
        <v>7.2</v>
      </c>
      <c r="G47">
        <f>16*17.1</f>
        <v>273.60000000000002</v>
      </c>
      <c r="H47">
        <v>12</v>
      </c>
      <c r="J47" t="s">
        <v>17</v>
      </c>
    </row>
    <row r="48" spans="1:10" x14ac:dyDescent="0.3">
      <c r="A48" s="1">
        <v>44263</v>
      </c>
      <c r="B48">
        <v>0</v>
      </c>
      <c r="C48">
        <v>0</v>
      </c>
      <c r="D48">
        <v>2.5</v>
      </c>
      <c r="E48">
        <v>7.2</v>
      </c>
      <c r="G48">
        <f>18*17.1</f>
        <v>307.8</v>
      </c>
      <c r="H48">
        <v>12</v>
      </c>
      <c r="J48" t="s">
        <v>17</v>
      </c>
    </row>
    <row r="49" spans="1:11" x14ac:dyDescent="0.3">
      <c r="A49" s="1">
        <v>44270</v>
      </c>
      <c r="B49">
        <v>0</v>
      </c>
      <c r="C49">
        <v>0</v>
      </c>
      <c r="D49">
        <v>2.5</v>
      </c>
      <c r="E49">
        <v>7.2</v>
      </c>
      <c r="G49">
        <f>19*17.1</f>
        <v>324.90000000000003</v>
      </c>
      <c r="H49">
        <v>18</v>
      </c>
      <c r="J49" t="s">
        <v>17</v>
      </c>
    </row>
    <row r="50" spans="1:11" x14ac:dyDescent="0.3">
      <c r="A50" s="1">
        <v>44277</v>
      </c>
      <c r="B50">
        <v>0</v>
      </c>
      <c r="C50">
        <v>0</v>
      </c>
      <c r="D50">
        <v>5</v>
      </c>
      <c r="E50">
        <v>7.4</v>
      </c>
      <c r="G50">
        <f>18*17.1</f>
        <v>307.8</v>
      </c>
      <c r="H50">
        <v>20</v>
      </c>
      <c r="J50" t="s">
        <v>17</v>
      </c>
    </row>
    <row r="51" spans="1:11" x14ac:dyDescent="0.3">
      <c r="A51" s="1">
        <v>44284</v>
      </c>
      <c r="B51">
        <v>0</v>
      </c>
      <c r="C51">
        <v>0</v>
      </c>
      <c r="D51">
        <v>2.5</v>
      </c>
      <c r="E51">
        <v>7</v>
      </c>
      <c r="G51">
        <f>20*17.1</f>
        <v>342</v>
      </c>
      <c r="H51">
        <v>16</v>
      </c>
      <c r="J51" t="s">
        <v>17</v>
      </c>
    </row>
    <row r="52" spans="1:11" x14ac:dyDescent="0.3">
      <c r="A52" s="1">
        <v>44291</v>
      </c>
      <c r="B52">
        <v>0</v>
      </c>
      <c r="C52">
        <v>0</v>
      </c>
      <c r="D52">
        <v>5</v>
      </c>
      <c r="E52">
        <v>7.2</v>
      </c>
      <c r="G52">
        <f>19*17.1</f>
        <v>324.90000000000003</v>
      </c>
      <c r="H52">
        <v>16</v>
      </c>
      <c r="J52" t="s">
        <v>17</v>
      </c>
    </row>
    <row r="53" spans="1:11" x14ac:dyDescent="0.3">
      <c r="A53" s="1">
        <v>44298</v>
      </c>
      <c r="B53">
        <v>0</v>
      </c>
      <c r="C53">
        <v>0</v>
      </c>
      <c r="D53">
        <v>5</v>
      </c>
      <c r="E53">
        <v>7.4</v>
      </c>
      <c r="G53">
        <f>20*17.1</f>
        <v>342</v>
      </c>
      <c r="H53">
        <v>16</v>
      </c>
      <c r="J53" t="s">
        <v>17</v>
      </c>
    </row>
    <row r="54" spans="1:11" x14ac:dyDescent="0.3">
      <c r="A54" s="1">
        <v>44306</v>
      </c>
      <c r="B54">
        <v>0</v>
      </c>
      <c r="C54">
        <v>0</v>
      </c>
      <c r="D54">
        <v>5</v>
      </c>
      <c r="E54">
        <v>7.4</v>
      </c>
      <c r="G54">
        <f>20.5*17.1</f>
        <v>350.55</v>
      </c>
      <c r="H54">
        <v>24</v>
      </c>
      <c r="J54" t="s">
        <v>17</v>
      </c>
    </row>
    <row r="55" spans="1:11" x14ac:dyDescent="0.3">
      <c r="A55" s="1">
        <v>44312</v>
      </c>
      <c r="B55">
        <v>0</v>
      </c>
      <c r="C55">
        <v>0</v>
      </c>
      <c r="D55">
        <v>5</v>
      </c>
      <c r="E55">
        <v>7.4</v>
      </c>
      <c r="G55">
        <f>17.1*19</f>
        <v>324.90000000000003</v>
      </c>
      <c r="H55">
        <v>22</v>
      </c>
      <c r="J55" t="s">
        <v>17</v>
      </c>
    </row>
    <row r="56" spans="1:11" x14ac:dyDescent="0.3">
      <c r="A56" s="1">
        <v>44319</v>
      </c>
      <c r="B56">
        <v>0</v>
      </c>
      <c r="C56">
        <v>0</v>
      </c>
      <c r="D56">
        <v>20</v>
      </c>
      <c r="E56">
        <v>7.6</v>
      </c>
      <c r="G56">
        <f>21*17.1</f>
        <v>359.1</v>
      </c>
      <c r="J56" t="s">
        <v>17</v>
      </c>
      <c r="K56" t="s">
        <v>28</v>
      </c>
    </row>
    <row r="57" spans="1:11" x14ac:dyDescent="0.3">
      <c r="A57" s="1">
        <v>44326</v>
      </c>
      <c r="B57">
        <v>0</v>
      </c>
      <c r="C57">
        <v>0</v>
      </c>
      <c r="D57">
        <v>20</v>
      </c>
      <c r="E57">
        <v>7.8</v>
      </c>
      <c r="G57">
        <f>20*17.1</f>
        <v>342</v>
      </c>
      <c r="J57" t="s">
        <v>17</v>
      </c>
    </row>
    <row r="58" spans="1:11" x14ac:dyDescent="0.3">
      <c r="A58" s="1">
        <v>44334</v>
      </c>
      <c r="B58">
        <v>0</v>
      </c>
      <c r="C58">
        <v>0</v>
      </c>
      <c r="D58">
        <v>10</v>
      </c>
      <c r="E58">
        <v>7.6</v>
      </c>
      <c r="G58">
        <f>18*17.1</f>
        <v>307.8</v>
      </c>
      <c r="J58" t="s">
        <v>17</v>
      </c>
    </row>
    <row r="59" spans="1:11" x14ac:dyDescent="0.3">
      <c r="A59" s="1">
        <v>44340</v>
      </c>
      <c r="B59">
        <v>0</v>
      </c>
      <c r="C59">
        <v>0</v>
      </c>
      <c r="D59">
        <v>10</v>
      </c>
      <c r="E59">
        <v>7.8</v>
      </c>
      <c r="G59">
        <f>19*17.1</f>
        <v>324.90000000000003</v>
      </c>
      <c r="J59" t="s">
        <v>17</v>
      </c>
    </row>
    <row r="60" spans="1:11" x14ac:dyDescent="0.3">
      <c r="A60" s="1">
        <v>44350</v>
      </c>
      <c r="B60">
        <v>0</v>
      </c>
      <c r="C60">
        <v>0</v>
      </c>
      <c r="D60">
        <v>10</v>
      </c>
      <c r="E60">
        <v>7.4</v>
      </c>
      <c r="G60">
        <f>17*17.1</f>
        <v>290.70000000000005</v>
      </c>
      <c r="J60" t="s">
        <v>17</v>
      </c>
    </row>
    <row r="61" spans="1:11" x14ac:dyDescent="0.3">
      <c r="A61" s="1">
        <v>44354</v>
      </c>
      <c r="B61">
        <v>0</v>
      </c>
      <c r="C61">
        <v>0</v>
      </c>
      <c r="D61">
        <v>10</v>
      </c>
      <c r="E61">
        <v>7.4</v>
      </c>
      <c r="G61">
        <f>18*17.1</f>
        <v>307.8</v>
      </c>
      <c r="H61">
        <v>16</v>
      </c>
      <c r="J61" t="s">
        <v>17</v>
      </c>
    </row>
    <row r="62" spans="1:11" x14ac:dyDescent="0.3">
      <c r="A62" s="1">
        <v>44362</v>
      </c>
      <c r="B62">
        <v>0</v>
      </c>
      <c r="C62">
        <v>0</v>
      </c>
      <c r="D62">
        <v>20</v>
      </c>
      <c r="E62">
        <v>7.2</v>
      </c>
      <c r="G62">
        <f>19*17.1</f>
        <v>324.90000000000003</v>
      </c>
      <c r="H62">
        <v>18</v>
      </c>
      <c r="J62" t="s">
        <v>17</v>
      </c>
    </row>
    <row r="63" spans="1:11" x14ac:dyDescent="0.3">
      <c r="A63" s="1">
        <v>44370</v>
      </c>
      <c r="B63">
        <v>0</v>
      </c>
      <c r="C63">
        <v>0</v>
      </c>
      <c r="D63">
        <v>20</v>
      </c>
      <c r="E63">
        <v>7.2</v>
      </c>
      <c r="G63">
        <v>393.3</v>
      </c>
      <c r="H63">
        <v>20</v>
      </c>
      <c r="J63" t="s">
        <v>16</v>
      </c>
    </row>
    <row r="64" spans="1:11" x14ac:dyDescent="0.3">
      <c r="A64" s="1">
        <v>44375</v>
      </c>
      <c r="B64">
        <v>0</v>
      </c>
      <c r="C64">
        <v>0</v>
      </c>
      <c r="D64">
        <v>20</v>
      </c>
      <c r="E64">
        <v>7.4</v>
      </c>
      <c r="G64">
        <f>17*17.1</f>
        <v>290.70000000000005</v>
      </c>
      <c r="H64">
        <v>20</v>
      </c>
      <c r="J64" t="s">
        <v>17</v>
      </c>
    </row>
    <row r="65" spans="1:10" x14ac:dyDescent="0.3">
      <c r="A65" s="1">
        <v>44385</v>
      </c>
      <c r="B65">
        <v>0</v>
      </c>
      <c r="C65">
        <v>0</v>
      </c>
      <c r="D65">
        <v>10</v>
      </c>
      <c r="E65">
        <v>7.4</v>
      </c>
      <c r="G65">
        <f>18*17.1</f>
        <v>307.8</v>
      </c>
      <c r="H65">
        <v>24</v>
      </c>
      <c r="J65" t="s">
        <v>17</v>
      </c>
    </row>
    <row r="66" spans="1:10" x14ac:dyDescent="0.3">
      <c r="A66" s="1">
        <v>44392</v>
      </c>
      <c r="B66">
        <v>0</v>
      </c>
      <c r="C66">
        <v>0</v>
      </c>
      <c r="D66">
        <v>20</v>
      </c>
      <c r="E66">
        <v>7.2</v>
      </c>
      <c r="G66">
        <f>20*17.1</f>
        <v>342</v>
      </c>
      <c r="H66">
        <v>16</v>
      </c>
      <c r="J66" t="s">
        <v>16</v>
      </c>
    </row>
    <row r="67" spans="1:10" x14ac:dyDescent="0.3">
      <c r="A67" s="1">
        <v>44399</v>
      </c>
      <c r="B67">
        <v>0</v>
      </c>
      <c r="C67">
        <v>0</v>
      </c>
      <c r="D67">
        <v>20</v>
      </c>
      <c r="E67">
        <v>7.6</v>
      </c>
      <c r="J67" t="s">
        <v>17</v>
      </c>
    </row>
    <row r="68" spans="1:10" x14ac:dyDescent="0.3">
      <c r="A68" s="1">
        <v>44405</v>
      </c>
      <c r="B68">
        <v>0</v>
      </c>
      <c r="C68">
        <v>0</v>
      </c>
      <c r="D68">
        <v>30</v>
      </c>
      <c r="E68">
        <v>7.4</v>
      </c>
      <c r="G68">
        <f>17*17.1</f>
        <v>290.70000000000005</v>
      </c>
      <c r="H68">
        <v>24</v>
      </c>
      <c r="J68" t="s">
        <v>16</v>
      </c>
    </row>
    <row r="69" spans="1:10" x14ac:dyDescent="0.3">
      <c r="A69" s="1">
        <v>44411</v>
      </c>
      <c r="B69">
        <v>0</v>
      </c>
      <c r="C69">
        <v>0</v>
      </c>
      <c r="D69">
        <v>30</v>
      </c>
      <c r="E69">
        <v>7.2</v>
      </c>
      <c r="G69">
        <v>342</v>
      </c>
      <c r="H69">
        <v>30</v>
      </c>
      <c r="J69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J13"/>
  <sheetViews>
    <sheetView workbookViewId="0">
      <selection activeCell="A14" sqref="A14"/>
    </sheetView>
  </sheetViews>
  <sheetFormatPr defaultRowHeight="14.4" x14ac:dyDescent="0.3"/>
  <cols>
    <col min="1" max="1" width="9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43950</v>
      </c>
      <c r="I2" t="s">
        <v>11</v>
      </c>
    </row>
    <row r="3" spans="1:10" x14ac:dyDescent="0.3">
      <c r="A3" s="1">
        <v>43997</v>
      </c>
      <c r="B3">
        <v>0</v>
      </c>
      <c r="C3">
        <v>0</v>
      </c>
      <c r="D3">
        <v>80</v>
      </c>
      <c r="E3">
        <v>7.2</v>
      </c>
      <c r="G3">
        <f>21*17.1</f>
        <v>359.1</v>
      </c>
      <c r="H3">
        <v>26</v>
      </c>
      <c r="I3" t="s">
        <v>17</v>
      </c>
      <c r="J3" t="s">
        <v>18</v>
      </c>
    </row>
    <row r="4" spans="1:10" x14ac:dyDescent="0.3">
      <c r="A4" s="1">
        <v>44005</v>
      </c>
      <c r="B4">
        <v>0</v>
      </c>
      <c r="C4">
        <v>0</v>
      </c>
      <c r="D4">
        <v>80</v>
      </c>
      <c r="E4">
        <v>7.6</v>
      </c>
      <c r="G4">
        <f>18*17.1</f>
        <v>307.8</v>
      </c>
      <c r="H4">
        <v>28</v>
      </c>
      <c r="I4" t="s">
        <v>17</v>
      </c>
      <c r="J4" t="s">
        <v>18</v>
      </c>
    </row>
    <row r="5" spans="1:10" x14ac:dyDescent="0.3">
      <c r="A5" s="1">
        <v>44018</v>
      </c>
      <c r="B5">
        <v>0</v>
      </c>
      <c r="C5">
        <v>0</v>
      </c>
      <c r="D5">
        <v>40</v>
      </c>
      <c r="E5">
        <v>7.2</v>
      </c>
      <c r="G5">
        <v>307.8</v>
      </c>
      <c r="H5">
        <v>120</v>
      </c>
      <c r="I5" t="s">
        <v>16</v>
      </c>
    </row>
    <row r="6" spans="1:10" x14ac:dyDescent="0.3">
      <c r="A6" s="1">
        <v>44026</v>
      </c>
      <c r="B6">
        <v>0</v>
      </c>
      <c r="C6">
        <v>0</v>
      </c>
      <c r="D6">
        <v>80</v>
      </c>
      <c r="E6">
        <v>7</v>
      </c>
      <c r="G6">
        <v>324.89999999999998</v>
      </c>
      <c r="H6">
        <v>64</v>
      </c>
      <c r="I6" t="s">
        <v>16</v>
      </c>
    </row>
    <row r="7" spans="1:10" x14ac:dyDescent="0.3">
      <c r="A7" s="1">
        <v>44032</v>
      </c>
      <c r="B7">
        <v>0</v>
      </c>
      <c r="C7">
        <v>0</v>
      </c>
      <c r="D7">
        <v>80</v>
      </c>
      <c r="E7">
        <v>7.5</v>
      </c>
      <c r="G7">
        <v>342</v>
      </c>
      <c r="H7">
        <v>28</v>
      </c>
      <c r="I7" t="s">
        <v>16</v>
      </c>
    </row>
    <row r="8" spans="1:10" x14ac:dyDescent="0.3">
      <c r="A8" s="1">
        <v>44039</v>
      </c>
      <c r="B8">
        <v>0</v>
      </c>
      <c r="C8">
        <v>0</v>
      </c>
      <c r="D8">
        <v>40</v>
      </c>
      <c r="E8">
        <v>7.6</v>
      </c>
      <c r="G8">
        <f>23*17.1</f>
        <v>393.3</v>
      </c>
      <c r="H8">
        <v>30</v>
      </c>
      <c r="I8" t="s">
        <v>17</v>
      </c>
    </row>
    <row r="9" spans="1:10" x14ac:dyDescent="0.3">
      <c r="A9" s="1">
        <v>44046</v>
      </c>
      <c r="B9">
        <v>0</v>
      </c>
      <c r="C9">
        <v>0</v>
      </c>
      <c r="D9">
        <v>40</v>
      </c>
      <c r="E9">
        <v>7.4</v>
      </c>
      <c r="G9">
        <v>376.2</v>
      </c>
      <c r="H9">
        <v>40</v>
      </c>
      <c r="I9" t="s">
        <v>16</v>
      </c>
    </row>
    <row r="10" spans="1:10" x14ac:dyDescent="0.3">
      <c r="A10" s="1">
        <v>44060</v>
      </c>
      <c r="B10">
        <v>0</v>
      </c>
      <c r="C10">
        <v>0</v>
      </c>
      <c r="D10">
        <v>40</v>
      </c>
      <c r="E10">
        <v>7.6</v>
      </c>
      <c r="G10">
        <v>376.2</v>
      </c>
      <c r="H10">
        <v>24</v>
      </c>
      <c r="I10" t="s">
        <v>17</v>
      </c>
    </row>
    <row r="11" spans="1:10" x14ac:dyDescent="0.3">
      <c r="A11" s="1">
        <v>44068</v>
      </c>
      <c r="B11">
        <v>0</v>
      </c>
      <c r="C11">
        <v>0</v>
      </c>
      <c r="D11">
        <v>40</v>
      </c>
      <c r="E11">
        <v>7.2</v>
      </c>
      <c r="G11">
        <v>242</v>
      </c>
      <c r="H11">
        <v>20</v>
      </c>
      <c r="I11" t="s">
        <v>16</v>
      </c>
    </row>
    <row r="12" spans="1:10" x14ac:dyDescent="0.3">
      <c r="A12" s="1">
        <v>44074</v>
      </c>
      <c r="B12">
        <v>0</v>
      </c>
      <c r="C12">
        <v>0</v>
      </c>
      <c r="D12">
        <v>40</v>
      </c>
      <c r="E12">
        <v>7.4</v>
      </c>
      <c r="G12">
        <f>22*17.1</f>
        <v>376.20000000000005</v>
      </c>
      <c r="H12">
        <v>18</v>
      </c>
      <c r="I12" t="s">
        <v>17</v>
      </c>
    </row>
    <row r="13" spans="1:10" x14ac:dyDescent="0.3">
      <c r="A13" s="1">
        <v>44081</v>
      </c>
      <c r="B13">
        <v>0</v>
      </c>
      <c r="C13">
        <v>0</v>
      </c>
      <c r="D13">
        <v>40</v>
      </c>
      <c r="E13">
        <v>7.2</v>
      </c>
      <c r="G13">
        <v>273.60000000000002</v>
      </c>
      <c r="H13">
        <v>60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J10"/>
  <sheetViews>
    <sheetView workbookViewId="0">
      <selection activeCell="M27" sqref="M27"/>
    </sheetView>
  </sheetViews>
  <sheetFormatPr defaultRowHeight="14.4" x14ac:dyDescent="0.3"/>
  <cols>
    <col min="1" max="1" width="9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5</v>
      </c>
      <c r="G1" t="s">
        <v>22</v>
      </c>
      <c r="H1" t="s">
        <v>23</v>
      </c>
      <c r="I1" t="s">
        <v>8</v>
      </c>
      <c r="J1" t="s">
        <v>9</v>
      </c>
    </row>
    <row r="2" spans="1:10" x14ac:dyDescent="0.3">
      <c r="A2" s="1">
        <v>44018</v>
      </c>
      <c r="B2">
        <v>0</v>
      </c>
      <c r="C2">
        <v>0</v>
      </c>
      <c r="D2">
        <v>0</v>
      </c>
      <c r="E2">
        <v>7.2</v>
      </c>
      <c r="G2">
        <v>290.7</v>
      </c>
      <c r="H2">
        <v>32</v>
      </c>
      <c r="I2" t="s">
        <v>16</v>
      </c>
    </row>
    <row r="3" spans="1:10" x14ac:dyDescent="0.3">
      <c r="A3" s="1">
        <v>44026</v>
      </c>
      <c r="B3">
        <v>0</v>
      </c>
      <c r="C3">
        <v>0</v>
      </c>
      <c r="D3">
        <v>0</v>
      </c>
      <c r="E3">
        <v>7.2</v>
      </c>
      <c r="G3">
        <v>307.8</v>
      </c>
      <c r="H3">
        <v>36</v>
      </c>
      <c r="I3" t="s">
        <v>16</v>
      </c>
    </row>
    <row r="4" spans="1:10" x14ac:dyDescent="0.3">
      <c r="A4" s="1">
        <v>44032</v>
      </c>
      <c r="B4">
        <v>0</v>
      </c>
      <c r="C4">
        <v>0</v>
      </c>
      <c r="D4">
        <v>5</v>
      </c>
      <c r="E4">
        <v>7.5</v>
      </c>
      <c r="G4">
        <v>342</v>
      </c>
      <c r="H4">
        <v>40</v>
      </c>
      <c r="I4" t="s">
        <v>16</v>
      </c>
    </row>
    <row r="5" spans="1:10" x14ac:dyDescent="0.3">
      <c r="A5" s="1">
        <v>44039</v>
      </c>
      <c r="B5">
        <v>0</v>
      </c>
      <c r="C5">
        <v>0</v>
      </c>
      <c r="D5">
        <v>0</v>
      </c>
      <c r="E5">
        <v>7.6</v>
      </c>
      <c r="G5">
        <f>20*17.1</f>
        <v>342</v>
      </c>
      <c r="H5">
        <v>28</v>
      </c>
      <c r="I5" t="s">
        <v>17</v>
      </c>
    </row>
    <row r="6" spans="1:10" x14ac:dyDescent="0.3">
      <c r="A6" s="1">
        <v>44046</v>
      </c>
      <c r="B6">
        <v>0</v>
      </c>
      <c r="C6">
        <v>0</v>
      </c>
      <c r="D6">
        <v>0</v>
      </c>
      <c r="E6">
        <v>7.4</v>
      </c>
      <c r="G6">
        <v>342</v>
      </c>
      <c r="H6">
        <v>72</v>
      </c>
      <c r="I6" t="s">
        <v>16</v>
      </c>
    </row>
    <row r="7" spans="1:10" x14ac:dyDescent="0.3">
      <c r="A7" s="1">
        <v>44060</v>
      </c>
      <c r="B7">
        <v>0</v>
      </c>
      <c r="C7">
        <v>0</v>
      </c>
      <c r="D7">
        <v>0</v>
      </c>
      <c r="E7">
        <v>7.4</v>
      </c>
      <c r="G7">
        <v>324.89999999999998</v>
      </c>
      <c r="H7">
        <v>20</v>
      </c>
      <c r="I7" t="s">
        <v>17</v>
      </c>
    </row>
    <row r="8" spans="1:10" x14ac:dyDescent="0.3">
      <c r="A8" s="1">
        <v>44068</v>
      </c>
      <c r="B8">
        <v>0</v>
      </c>
      <c r="C8">
        <v>0</v>
      </c>
      <c r="D8">
        <v>0</v>
      </c>
      <c r="E8">
        <v>7.2</v>
      </c>
      <c r="G8">
        <v>307.8</v>
      </c>
      <c r="H8">
        <v>24</v>
      </c>
      <c r="I8" t="s">
        <v>16</v>
      </c>
    </row>
    <row r="9" spans="1:10" x14ac:dyDescent="0.3">
      <c r="A9" s="1">
        <v>44074</v>
      </c>
      <c r="B9">
        <v>0</v>
      </c>
      <c r="C9">
        <v>0</v>
      </c>
      <c r="D9">
        <v>0</v>
      </c>
      <c r="E9">
        <v>7.2</v>
      </c>
      <c r="G9">
        <f>19*17.1</f>
        <v>324.90000000000003</v>
      </c>
      <c r="H9">
        <v>18</v>
      </c>
      <c r="I9" t="s">
        <v>17</v>
      </c>
    </row>
    <row r="10" spans="1:10" x14ac:dyDescent="0.3">
      <c r="A10" s="1">
        <v>44081</v>
      </c>
      <c r="B10">
        <v>0</v>
      </c>
      <c r="C10">
        <v>0</v>
      </c>
      <c r="D10">
        <v>0</v>
      </c>
      <c r="E10">
        <v>7</v>
      </c>
      <c r="G10">
        <v>290.7</v>
      </c>
      <c r="H10">
        <v>40</v>
      </c>
      <c r="I10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65"/>
  <sheetViews>
    <sheetView workbookViewId="0">
      <pane ySplit="1" topLeftCell="A45" activePane="bottomLeft" state="frozen"/>
      <selection pane="bottomLeft" activeCell="G65" sqref="G65"/>
    </sheetView>
  </sheetViews>
  <sheetFormatPr defaultRowHeight="14.4" x14ac:dyDescent="0.3"/>
  <cols>
    <col min="1" max="1" width="10.77734375" bestFit="1" customWidth="1"/>
    <col min="2" max="2" width="14.5546875" customWidth="1"/>
    <col min="3" max="3" width="18.33203125" customWidth="1"/>
    <col min="4" max="4" width="14.6640625" customWidth="1"/>
    <col min="5" max="5" width="15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</row>
    <row r="2" spans="1:11" x14ac:dyDescent="0.3">
      <c r="A2" s="1">
        <v>43840</v>
      </c>
      <c r="B2">
        <v>0</v>
      </c>
      <c r="C2">
        <v>0</v>
      </c>
      <c r="D2">
        <v>120</v>
      </c>
      <c r="E2">
        <v>7.4</v>
      </c>
      <c r="F2">
        <v>0</v>
      </c>
      <c r="G2">
        <f>17.1*10</f>
        <v>171</v>
      </c>
      <c r="H2">
        <v>28</v>
      </c>
      <c r="J2" t="s">
        <v>10</v>
      </c>
    </row>
    <row r="3" spans="1:11" x14ac:dyDescent="0.3">
      <c r="A3" s="1">
        <v>43843</v>
      </c>
      <c r="B3">
        <v>0</v>
      </c>
      <c r="C3">
        <v>40</v>
      </c>
      <c r="D3">
        <v>0.5</v>
      </c>
      <c r="E3">
        <v>7</v>
      </c>
      <c r="F3">
        <v>0</v>
      </c>
      <c r="G3">
        <v>153.9</v>
      </c>
      <c r="H3">
        <v>56</v>
      </c>
      <c r="J3" t="s">
        <v>11</v>
      </c>
    </row>
    <row r="4" spans="1:11" x14ac:dyDescent="0.3">
      <c r="A4" s="1">
        <v>43851</v>
      </c>
      <c r="B4">
        <v>0</v>
      </c>
      <c r="C4">
        <v>0</v>
      </c>
      <c r="D4">
        <v>7</v>
      </c>
      <c r="E4">
        <v>7.4</v>
      </c>
      <c r="F4">
        <v>0</v>
      </c>
      <c r="G4">
        <v>153.9</v>
      </c>
      <c r="H4">
        <v>40</v>
      </c>
      <c r="J4" t="s">
        <v>11</v>
      </c>
    </row>
    <row r="5" spans="1:11" x14ac:dyDescent="0.3">
      <c r="A5" s="1">
        <v>43857</v>
      </c>
      <c r="B5">
        <v>0</v>
      </c>
      <c r="C5">
        <v>0.5</v>
      </c>
      <c r="D5">
        <v>40</v>
      </c>
      <c r="E5">
        <v>7.4</v>
      </c>
      <c r="F5">
        <v>0</v>
      </c>
      <c r="G5">
        <v>153.9</v>
      </c>
      <c r="H5">
        <v>100</v>
      </c>
      <c r="J5" t="s">
        <v>11</v>
      </c>
    </row>
    <row r="6" spans="1:11" x14ac:dyDescent="0.3">
      <c r="A6" s="1">
        <v>43864</v>
      </c>
      <c r="B6">
        <v>0.25</v>
      </c>
      <c r="C6">
        <v>0.25</v>
      </c>
      <c r="D6">
        <v>7</v>
      </c>
      <c r="E6">
        <v>7.2</v>
      </c>
      <c r="F6">
        <v>0</v>
      </c>
      <c r="G6">
        <v>171</v>
      </c>
      <c r="H6">
        <v>144</v>
      </c>
      <c r="J6" t="s">
        <v>11</v>
      </c>
    </row>
    <row r="7" spans="1:11" x14ac:dyDescent="0.3">
      <c r="A7" s="1">
        <v>43874</v>
      </c>
      <c r="B7">
        <v>0</v>
      </c>
      <c r="C7">
        <v>0.25</v>
      </c>
      <c r="D7">
        <v>7</v>
      </c>
      <c r="E7">
        <v>7.2</v>
      </c>
      <c r="F7">
        <v>0</v>
      </c>
      <c r="G7">
        <v>153.9</v>
      </c>
      <c r="H7">
        <v>100</v>
      </c>
      <c r="J7" t="s">
        <v>11</v>
      </c>
    </row>
    <row r="8" spans="1:11" x14ac:dyDescent="0.3">
      <c r="A8" s="1">
        <v>43886</v>
      </c>
      <c r="B8">
        <v>0</v>
      </c>
      <c r="C8">
        <v>0.25</v>
      </c>
      <c r="D8">
        <v>7</v>
      </c>
      <c r="E8">
        <v>7.1</v>
      </c>
      <c r="F8">
        <v>0</v>
      </c>
      <c r="G8">
        <v>171</v>
      </c>
      <c r="H8">
        <v>100</v>
      </c>
      <c r="J8" t="s">
        <v>11</v>
      </c>
    </row>
    <row r="9" spans="1:11" x14ac:dyDescent="0.3">
      <c r="A9" s="1">
        <v>43894</v>
      </c>
      <c r="B9">
        <v>0</v>
      </c>
      <c r="C9">
        <v>0</v>
      </c>
      <c r="D9">
        <v>0.5</v>
      </c>
      <c r="E9">
        <v>7.4</v>
      </c>
      <c r="F9">
        <v>0</v>
      </c>
      <c r="G9">
        <v>153.9</v>
      </c>
      <c r="H9">
        <v>100</v>
      </c>
      <c r="J9" t="s">
        <v>11</v>
      </c>
    </row>
    <row r="10" spans="1:11" x14ac:dyDescent="0.3">
      <c r="A10" s="1">
        <v>43913</v>
      </c>
      <c r="B10">
        <v>0</v>
      </c>
      <c r="C10">
        <v>0</v>
      </c>
      <c r="D10">
        <v>5</v>
      </c>
      <c r="E10">
        <v>6.8</v>
      </c>
      <c r="F10">
        <v>0</v>
      </c>
      <c r="G10">
        <v>153.9</v>
      </c>
      <c r="H10">
        <v>36</v>
      </c>
      <c r="J10" t="s">
        <v>11</v>
      </c>
    </row>
    <row r="11" spans="1:11" x14ac:dyDescent="0.3">
      <c r="A11" s="1">
        <v>43920</v>
      </c>
      <c r="B11">
        <v>0</v>
      </c>
      <c r="C11">
        <v>0</v>
      </c>
      <c r="D11">
        <v>2.5</v>
      </c>
      <c r="E11">
        <v>7.4</v>
      </c>
      <c r="F11">
        <v>0</v>
      </c>
      <c r="G11">
        <v>153.9</v>
      </c>
      <c r="H11">
        <v>115</v>
      </c>
      <c r="J11" t="s">
        <v>11</v>
      </c>
    </row>
    <row r="12" spans="1:11" x14ac:dyDescent="0.3">
      <c r="A12" s="1">
        <v>43927</v>
      </c>
      <c r="B12">
        <v>0</v>
      </c>
      <c r="C12">
        <v>0</v>
      </c>
      <c r="D12">
        <v>2.5</v>
      </c>
      <c r="E12">
        <v>7.4</v>
      </c>
      <c r="F12">
        <v>0</v>
      </c>
      <c r="G12">
        <v>153.9</v>
      </c>
      <c r="H12">
        <v>100</v>
      </c>
      <c r="J12" t="s">
        <v>11</v>
      </c>
    </row>
    <row r="13" spans="1:11" x14ac:dyDescent="0.3">
      <c r="A13" s="1">
        <v>43950</v>
      </c>
      <c r="J13" t="s">
        <v>11</v>
      </c>
    </row>
    <row r="14" spans="1:11" x14ac:dyDescent="0.3">
      <c r="A14" s="1">
        <v>43955</v>
      </c>
      <c r="B14">
        <v>0.25</v>
      </c>
      <c r="C14">
        <v>0</v>
      </c>
      <c r="D14">
        <v>160</v>
      </c>
      <c r="E14">
        <v>7.8</v>
      </c>
      <c r="F14">
        <v>0</v>
      </c>
      <c r="G14">
        <v>119.7</v>
      </c>
      <c r="H14">
        <v>80</v>
      </c>
      <c r="J14" t="s">
        <v>15</v>
      </c>
    </row>
    <row r="15" spans="1:11" x14ac:dyDescent="0.3">
      <c r="A15" s="1">
        <v>43962</v>
      </c>
      <c r="B15">
        <v>0</v>
      </c>
      <c r="C15">
        <v>0</v>
      </c>
      <c r="D15">
        <v>160</v>
      </c>
      <c r="E15">
        <v>7.4</v>
      </c>
      <c r="F15">
        <v>0</v>
      </c>
      <c r="G15">
        <v>205.2</v>
      </c>
      <c r="H15">
        <v>128</v>
      </c>
      <c r="J15" t="s">
        <v>16</v>
      </c>
    </row>
    <row r="16" spans="1:11" x14ac:dyDescent="0.3">
      <c r="A16" s="1">
        <v>43969</v>
      </c>
      <c r="B16">
        <v>0</v>
      </c>
      <c r="C16">
        <v>0</v>
      </c>
      <c r="D16">
        <v>160</v>
      </c>
      <c r="E16">
        <v>7.4</v>
      </c>
      <c r="F16">
        <v>0</v>
      </c>
      <c r="G16">
        <v>205.2</v>
      </c>
      <c r="H16">
        <v>36</v>
      </c>
      <c r="J16" t="s">
        <v>16</v>
      </c>
    </row>
    <row r="17" spans="1:10" x14ac:dyDescent="0.3">
      <c r="A17" s="1">
        <v>43977</v>
      </c>
      <c r="B17">
        <v>0</v>
      </c>
      <c r="C17">
        <v>0</v>
      </c>
      <c r="D17">
        <v>160</v>
      </c>
      <c r="E17">
        <v>7</v>
      </c>
      <c r="F17">
        <v>0</v>
      </c>
      <c r="G17">
        <v>153.9</v>
      </c>
      <c r="H17">
        <v>24</v>
      </c>
      <c r="J17" t="s">
        <v>16</v>
      </c>
    </row>
    <row r="18" spans="1:10" x14ac:dyDescent="0.3">
      <c r="A18" s="1">
        <v>43983</v>
      </c>
      <c r="B18">
        <v>0</v>
      </c>
      <c r="C18">
        <v>0</v>
      </c>
      <c r="D18">
        <v>160</v>
      </c>
      <c r="E18">
        <v>7.2</v>
      </c>
      <c r="F18">
        <v>0</v>
      </c>
      <c r="G18">
        <v>119.7</v>
      </c>
      <c r="H18">
        <v>36</v>
      </c>
      <c r="J18" t="s">
        <v>16</v>
      </c>
    </row>
    <row r="19" spans="1:10" x14ac:dyDescent="0.3">
      <c r="A19" s="1">
        <v>43997</v>
      </c>
      <c r="B19">
        <v>0</v>
      </c>
      <c r="C19">
        <v>0</v>
      </c>
      <c r="D19">
        <v>160</v>
      </c>
      <c r="E19">
        <v>7</v>
      </c>
      <c r="G19">
        <f>11*17.1</f>
        <v>188.10000000000002</v>
      </c>
      <c r="H19">
        <v>20</v>
      </c>
      <c r="J19" t="s">
        <v>17</v>
      </c>
    </row>
    <row r="20" spans="1:10" x14ac:dyDescent="0.3">
      <c r="A20" s="1">
        <v>44005</v>
      </c>
      <c r="B20">
        <v>0</v>
      </c>
      <c r="C20">
        <v>0</v>
      </c>
      <c r="D20">
        <v>160</v>
      </c>
      <c r="E20">
        <v>7.6</v>
      </c>
      <c r="G20">
        <f>8*17.1</f>
        <v>136.80000000000001</v>
      </c>
      <c r="H20">
        <v>34</v>
      </c>
      <c r="J20" t="s">
        <v>17</v>
      </c>
    </row>
    <row r="21" spans="1:10" x14ac:dyDescent="0.3">
      <c r="A21" s="1">
        <v>44018</v>
      </c>
      <c r="B21">
        <v>0</v>
      </c>
      <c r="C21">
        <v>0</v>
      </c>
      <c r="D21">
        <v>160</v>
      </c>
      <c r="E21">
        <v>7.5</v>
      </c>
      <c r="G21" t="s">
        <v>20</v>
      </c>
      <c r="H21">
        <v>48</v>
      </c>
      <c r="J21" t="s">
        <v>16</v>
      </c>
    </row>
    <row r="22" spans="1:10" x14ac:dyDescent="0.3">
      <c r="A22" s="1">
        <v>44026</v>
      </c>
      <c r="B22">
        <v>0</v>
      </c>
      <c r="C22">
        <v>0</v>
      </c>
      <c r="D22">
        <v>160</v>
      </c>
      <c r="E22">
        <v>7.5</v>
      </c>
      <c r="G22" t="s">
        <v>20</v>
      </c>
      <c r="H22">
        <v>64</v>
      </c>
      <c r="J22" t="s">
        <v>16</v>
      </c>
    </row>
    <row r="23" spans="1:10" x14ac:dyDescent="0.3">
      <c r="A23" s="1">
        <v>44032</v>
      </c>
      <c r="B23">
        <v>0</v>
      </c>
      <c r="C23">
        <v>0</v>
      </c>
      <c r="D23">
        <v>160</v>
      </c>
      <c r="E23">
        <v>7.5</v>
      </c>
      <c r="G23">
        <v>188.1</v>
      </c>
      <c r="H23">
        <v>24</v>
      </c>
      <c r="J23" t="s">
        <v>16</v>
      </c>
    </row>
    <row r="24" spans="1:10" x14ac:dyDescent="0.3">
      <c r="A24" s="1">
        <v>44039</v>
      </c>
      <c r="B24">
        <v>0</v>
      </c>
      <c r="C24">
        <v>0</v>
      </c>
      <c r="D24">
        <v>160</v>
      </c>
      <c r="E24">
        <v>7.6</v>
      </c>
      <c r="G24">
        <f>8*17.1</f>
        <v>136.80000000000001</v>
      </c>
      <c r="H24">
        <v>36</v>
      </c>
      <c r="J24" t="s">
        <v>17</v>
      </c>
    </row>
    <row r="25" spans="1:10" x14ac:dyDescent="0.3">
      <c r="A25" s="1">
        <v>44046</v>
      </c>
      <c r="B25">
        <v>0</v>
      </c>
      <c r="C25">
        <v>0</v>
      </c>
      <c r="D25">
        <v>160</v>
      </c>
      <c r="E25">
        <v>7.4</v>
      </c>
      <c r="G25">
        <v>136.80000000000001</v>
      </c>
      <c r="H25">
        <v>28</v>
      </c>
      <c r="J25" t="s">
        <v>16</v>
      </c>
    </row>
    <row r="26" spans="1:10" x14ac:dyDescent="0.3">
      <c r="A26" s="1">
        <v>44060</v>
      </c>
      <c r="B26">
        <v>0</v>
      </c>
      <c r="C26">
        <v>0</v>
      </c>
      <c r="D26">
        <v>80</v>
      </c>
      <c r="E26">
        <v>7.4</v>
      </c>
      <c r="G26">
        <v>119.7</v>
      </c>
      <c r="H26">
        <v>32</v>
      </c>
      <c r="J26" t="s">
        <v>17</v>
      </c>
    </row>
    <row r="27" spans="1:10" x14ac:dyDescent="0.3">
      <c r="A27" s="1">
        <v>44068</v>
      </c>
      <c r="B27">
        <v>0</v>
      </c>
      <c r="C27">
        <v>0</v>
      </c>
      <c r="D27">
        <v>80</v>
      </c>
      <c r="E27">
        <v>7.2</v>
      </c>
      <c r="G27">
        <v>153.9</v>
      </c>
      <c r="H27">
        <v>40</v>
      </c>
      <c r="J27" t="s">
        <v>16</v>
      </c>
    </row>
    <row r="28" spans="1:10" x14ac:dyDescent="0.3">
      <c r="A28" s="1">
        <v>44074</v>
      </c>
      <c r="B28">
        <v>0</v>
      </c>
      <c r="C28">
        <v>0</v>
      </c>
      <c r="D28">
        <v>60</v>
      </c>
      <c r="E28">
        <v>7.2</v>
      </c>
      <c r="G28">
        <f>7*17.1</f>
        <v>119.70000000000002</v>
      </c>
      <c r="H28">
        <v>18</v>
      </c>
      <c r="J28" t="s">
        <v>17</v>
      </c>
    </row>
    <row r="29" spans="1:10" x14ac:dyDescent="0.3">
      <c r="A29" s="1">
        <v>44081</v>
      </c>
      <c r="B29">
        <v>0</v>
      </c>
      <c r="C29">
        <v>0</v>
      </c>
      <c r="D29">
        <v>80</v>
      </c>
      <c r="E29">
        <v>7.4</v>
      </c>
      <c r="G29">
        <v>119.7</v>
      </c>
      <c r="H29">
        <v>40</v>
      </c>
      <c r="J29" t="s">
        <v>16</v>
      </c>
    </row>
    <row r="30" spans="1:10" x14ac:dyDescent="0.3">
      <c r="A30" s="1">
        <v>44117</v>
      </c>
      <c r="B30">
        <v>0</v>
      </c>
      <c r="C30">
        <v>0</v>
      </c>
      <c r="D30">
        <v>160</v>
      </c>
      <c r="E30">
        <v>7.6</v>
      </c>
      <c r="G30">
        <v>136.80000000000001</v>
      </c>
      <c r="H30">
        <v>56</v>
      </c>
      <c r="J30" t="s">
        <v>24</v>
      </c>
    </row>
    <row r="31" spans="1:10" x14ac:dyDescent="0.3">
      <c r="A31" s="1">
        <v>44130</v>
      </c>
      <c r="B31">
        <v>0</v>
      </c>
      <c r="C31">
        <v>0</v>
      </c>
      <c r="D31">
        <v>30</v>
      </c>
      <c r="E31">
        <v>7.8</v>
      </c>
      <c r="G31">
        <v>153.9</v>
      </c>
      <c r="H31">
        <v>60</v>
      </c>
      <c r="J31" t="s">
        <v>15</v>
      </c>
    </row>
    <row r="32" spans="1:10" x14ac:dyDescent="0.3">
      <c r="A32" s="1">
        <v>44137</v>
      </c>
      <c r="B32">
        <v>0</v>
      </c>
      <c r="C32">
        <v>0</v>
      </c>
      <c r="D32">
        <v>5</v>
      </c>
      <c r="E32">
        <v>7.6</v>
      </c>
      <c r="G32">
        <f>9*17.1</f>
        <v>153.9</v>
      </c>
      <c r="H32">
        <v>60</v>
      </c>
      <c r="J32" t="s">
        <v>17</v>
      </c>
    </row>
    <row r="33" spans="1:10" x14ac:dyDescent="0.3">
      <c r="A33" s="1">
        <v>44151</v>
      </c>
      <c r="B33">
        <v>0</v>
      </c>
      <c r="C33">
        <v>0</v>
      </c>
      <c r="D33">
        <v>10</v>
      </c>
      <c r="E33">
        <v>7.9</v>
      </c>
      <c r="G33">
        <v>153.9</v>
      </c>
      <c r="H33">
        <v>76</v>
      </c>
      <c r="J33" t="s">
        <v>16</v>
      </c>
    </row>
    <row r="34" spans="1:10" x14ac:dyDescent="0.3">
      <c r="A34" s="1">
        <v>44159</v>
      </c>
      <c r="B34">
        <v>0</v>
      </c>
      <c r="C34">
        <v>0</v>
      </c>
      <c r="D34">
        <v>20</v>
      </c>
      <c r="E34">
        <v>8</v>
      </c>
      <c r="G34">
        <f>10*17.1</f>
        <v>171</v>
      </c>
      <c r="H34">
        <v>60</v>
      </c>
      <c r="J34" t="s">
        <v>17</v>
      </c>
    </row>
    <row r="35" spans="1:10" x14ac:dyDescent="0.3">
      <c r="A35" s="1">
        <v>44173</v>
      </c>
      <c r="B35">
        <v>0</v>
      </c>
      <c r="C35">
        <v>0</v>
      </c>
      <c r="D35">
        <v>20</v>
      </c>
      <c r="E35">
        <v>7.8</v>
      </c>
      <c r="G35">
        <v>119.7</v>
      </c>
      <c r="H35">
        <v>32</v>
      </c>
      <c r="J35" t="s">
        <v>16</v>
      </c>
    </row>
    <row r="36" spans="1:10" x14ac:dyDescent="0.3">
      <c r="A36" s="1">
        <v>44181</v>
      </c>
      <c r="B36">
        <v>0</v>
      </c>
      <c r="C36">
        <v>0</v>
      </c>
      <c r="D36">
        <v>20</v>
      </c>
      <c r="E36">
        <v>7.4</v>
      </c>
      <c r="F36">
        <v>0</v>
      </c>
      <c r="G36">
        <f>11*17.1</f>
        <v>188.10000000000002</v>
      </c>
      <c r="H36">
        <v>24</v>
      </c>
      <c r="J36" t="s">
        <v>17</v>
      </c>
    </row>
    <row r="37" spans="1:10" x14ac:dyDescent="0.3">
      <c r="A37" s="1">
        <v>44186</v>
      </c>
      <c r="B37">
        <v>0</v>
      </c>
      <c r="C37">
        <v>0</v>
      </c>
      <c r="D37">
        <v>10</v>
      </c>
      <c r="E37">
        <v>7.4</v>
      </c>
      <c r="F37">
        <v>0</v>
      </c>
      <c r="G37">
        <f>13*17.1</f>
        <v>222.3</v>
      </c>
      <c r="H37">
        <v>48</v>
      </c>
      <c r="J37" t="s">
        <v>16</v>
      </c>
    </row>
    <row r="38" spans="1:10" x14ac:dyDescent="0.3">
      <c r="A38" s="1">
        <v>44195</v>
      </c>
      <c r="B38">
        <v>0</v>
      </c>
      <c r="C38">
        <v>0</v>
      </c>
      <c r="D38">
        <v>20</v>
      </c>
      <c r="E38">
        <v>7.4</v>
      </c>
      <c r="F38">
        <v>0</v>
      </c>
      <c r="G38">
        <f>8*17.1</f>
        <v>136.80000000000001</v>
      </c>
      <c r="H38">
        <v>36</v>
      </c>
      <c r="J38" t="s">
        <v>16</v>
      </c>
    </row>
    <row r="39" spans="1:10" x14ac:dyDescent="0.3">
      <c r="A39" s="1">
        <v>44200</v>
      </c>
      <c r="B39">
        <v>0</v>
      </c>
      <c r="C39">
        <v>0</v>
      </c>
      <c r="D39">
        <v>10</v>
      </c>
      <c r="E39">
        <v>7.6</v>
      </c>
      <c r="G39">
        <f>9*17.1</f>
        <v>153.9</v>
      </c>
      <c r="H39">
        <v>24</v>
      </c>
      <c r="J39" t="s">
        <v>17</v>
      </c>
    </row>
    <row r="40" spans="1:10" x14ac:dyDescent="0.3">
      <c r="A40" s="1">
        <v>44207</v>
      </c>
      <c r="B40">
        <v>0</v>
      </c>
      <c r="C40">
        <v>0</v>
      </c>
      <c r="D40">
        <v>10</v>
      </c>
      <c r="E40">
        <v>7.4</v>
      </c>
      <c r="G40">
        <f>9*17.1</f>
        <v>153.9</v>
      </c>
      <c r="H40">
        <v>24</v>
      </c>
      <c r="J40" t="s">
        <v>17</v>
      </c>
    </row>
    <row r="41" spans="1:10" x14ac:dyDescent="0.3">
      <c r="A41" s="1">
        <v>44215</v>
      </c>
      <c r="B41">
        <v>0</v>
      </c>
      <c r="C41">
        <v>0</v>
      </c>
      <c r="D41">
        <v>10</v>
      </c>
      <c r="E41">
        <v>7.4</v>
      </c>
      <c r="G41">
        <f>8*17.1</f>
        <v>136.80000000000001</v>
      </c>
      <c r="H41">
        <v>16</v>
      </c>
      <c r="J41" t="s">
        <v>17</v>
      </c>
    </row>
    <row r="42" spans="1:10" x14ac:dyDescent="0.3">
      <c r="A42" s="1">
        <v>44222</v>
      </c>
      <c r="B42">
        <v>0</v>
      </c>
      <c r="C42">
        <v>0</v>
      </c>
      <c r="D42">
        <v>0</v>
      </c>
      <c r="E42">
        <v>7.2</v>
      </c>
      <c r="G42">
        <f>7*17.1</f>
        <v>119.70000000000002</v>
      </c>
      <c r="H42">
        <v>16</v>
      </c>
      <c r="J42" t="s">
        <v>17</v>
      </c>
    </row>
    <row r="43" spans="1:10" x14ac:dyDescent="0.3">
      <c r="A43" s="1">
        <v>44228</v>
      </c>
      <c r="B43">
        <v>0</v>
      </c>
      <c r="C43">
        <v>0</v>
      </c>
      <c r="D43">
        <v>10</v>
      </c>
      <c r="E43">
        <v>7</v>
      </c>
      <c r="G43">
        <f>8*17.1</f>
        <v>136.80000000000001</v>
      </c>
      <c r="H43">
        <v>16</v>
      </c>
      <c r="I43">
        <v>9.74</v>
      </c>
      <c r="J43" t="s">
        <v>17</v>
      </c>
    </row>
    <row r="44" spans="1:10" x14ac:dyDescent="0.3">
      <c r="A44" s="1">
        <v>44235</v>
      </c>
      <c r="B44">
        <v>0</v>
      </c>
      <c r="C44">
        <v>0</v>
      </c>
      <c r="D44">
        <v>10</v>
      </c>
      <c r="E44">
        <v>7.6</v>
      </c>
      <c r="G44">
        <f>7*17.1</f>
        <v>119.70000000000002</v>
      </c>
      <c r="H44">
        <v>40</v>
      </c>
      <c r="I44">
        <v>8.9</v>
      </c>
      <c r="J44" t="s">
        <v>17</v>
      </c>
    </row>
    <row r="45" spans="1:10" x14ac:dyDescent="0.3">
      <c r="A45" s="1">
        <v>44244</v>
      </c>
      <c r="B45">
        <v>0</v>
      </c>
      <c r="C45">
        <v>0</v>
      </c>
      <c r="D45">
        <v>20</v>
      </c>
      <c r="E45">
        <v>7.6</v>
      </c>
      <c r="G45">
        <f>8*17.1</f>
        <v>136.80000000000001</v>
      </c>
      <c r="H45">
        <v>40</v>
      </c>
      <c r="I45">
        <v>9.52</v>
      </c>
      <c r="J45" t="s">
        <v>17</v>
      </c>
    </row>
    <row r="46" spans="1:10" x14ac:dyDescent="0.3">
      <c r="A46" s="1">
        <v>44249</v>
      </c>
      <c r="B46">
        <v>0</v>
      </c>
      <c r="C46">
        <v>0</v>
      </c>
      <c r="D46">
        <v>10</v>
      </c>
      <c r="E46">
        <v>8</v>
      </c>
      <c r="G46">
        <f>7*17.1</f>
        <v>119.70000000000002</v>
      </c>
      <c r="H46">
        <v>44</v>
      </c>
      <c r="I46">
        <v>9.43</v>
      </c>
      <c r="J46" t="s">
        <v>17</v>
      </c>
    </row>
    <row r="47" spans="1:10" x14ac:dyDescent="0.3">
      <c r="A47" s="1">
        <v>44256</v>
      </c>
      <c r="B47">
        <v>0</v>
      </c>
      <c r="C47">
        <v>0</v>
      </c>
      <c r="D47">
        <v>10</v>
      </c>
      <c r="E47">
        <v>7</v>
      </c>
      <c r="G47">
        <f>8*17.1</f>
        <v>136.80000000000001</v>
      </c>
      <c r="H47">
        <v>16</v>
      </c>
      <c r="J47" t="s">
        <v>17</v>
      </c>
    </row>
    <row r="48" spans="1:10" x14ac:dyDescent="0.3">
      <c r="A48" s="1">
        <v>44263</v>
      </c>
      <c r="B48">
        <v>0</v>
      </c>
      <c r="C48">
        <v>0</v>
      </c>
      <c r="D48">
        <v>20</v>
      </c>
      <c r="E48">
        <v>6.8</v>
      </c>
      <c r="G48">
        <f>8*17.1</f>
        <v>136.80000000000001</v>
      </c>
      <c r="H48">
        <v>12</v>
      </c>
      <c r="J48" t="s">
        <v>17</v>
      </c>
    </row>
    <row r="49" spans="1:11" x14ac:dyDescent="0.3">
      <c r="A49" s="1">
        <v>44271</v>
      </c>
      <c r="B49">
        <v>0</v>
      </c>
      <c r="C49">
        <v>0</v>
      </c>
      <c r="D49">
        <v>10</v>
      </c>
      <c r="E49">
        <v>7.6</v>
      </c>
      <c r="G49">
        <f>7.5*17.1</f>
        <v>128.25</v>
      </c>
      <c r="H49">
        <v>40</v>
      </c>
      <c r="J49" t="s">
        <v>17</v>
      </c>
    </row>
    <row r="50" spans="1:11" x14ac:dyDescent="0.3">
      <c r="A50" s="1">
        <v>44277</v>
      </c>
      <c r="B50">
        <v>0</v>
      </c>
      <c r="C50">
        <v>0</v>
      </c>
      <c r="D50">
        <v>10</v>
      </c>
      <c r="E50">
        <v>7.6</v>
      </c>
      <c r="G50">
        <f>9*17.1</f>
        <v>153.9</v>
      </c>
      <c r="H50">
        <v>40</v>
      </c>
      <c r="J50" t="s">
        <v>17</v>
      </c>
    </row>
    <row r="51" spans="1:11" x14ac:dyDescent="0.3">
      <c r="A51" s="1">
        <v>44284</v>
      </c>
      <c r="B51">
        <v>0</v>
      </c>
      <c r="C51">
        <v>0</v>
      </c>
      <c r="D51">
        <v>30</v>
      </c>
      <c r="E51">
        <v>7.6</v>
      </c>
      <c r="G51">
        <f>9*17.1</f>
        <v>153.9</v>
      </c>
      <c r="H51">
        <v>40</v>
      </c>
      <c r="J51" t="s">
        <v>17</v>
      </c>
    </row>
    <row r="52" spans="1:11" x14ac:dyDescent="0.3">
      <c r="A52" s="1">
        <v>44291</v>
      </c>
      <c r="B52">
        <v>0</v>
      </c>
      <c r="C52">
        <v>0</v>
      </c>
      <c r="D52">
        <v>20</v>
      </c>
      <c r="E52">
        <v>7.8</v>
      </c>
      <c r="G52">
        <f>8.5*17.1</f>
        <v>145.35000000000002</v>
      </c>
      <c r="H52">
        <v>44</v>
      </c>
      <c r="J52" t="s">
        <v>17</v>
      </c>
    </row>
    <row r="53" spans="1:11" x14ac:dyDescent="0.3">
      <c r="A53" s="1">
        <v>44298</v>
      </c>
      <c r="B53">
        <v>0</v>
      </c>
      <c r="C53">
        <v>0</v>
      </c>
      <c r="D53">
        <v>40</v>
      </c>
      <c r="E53">
        <v>7.4</v>
      </c>
      <c r="G53">
        <f>8.5*17.1</f>
        <v>145.35000000000002</v>
      </c>
      <c r="H53">
        <v>28</v>
      </c>
      <c r="J53" t="s">
        <v>17</v>
      </c>
    </row>
    <row r="54" spans="1:11" x14ac:dyDescent="0.3">
      <c r="A54" s="1">
        <v>44307</v>
      </c>
      <c r="B54">
        <v>0</v>
      </c>
      <c r="C54">
        <v>0</v>
      </c>
      <c r="D54">
        <v>40</v>
      </c>
      <c r="E54">
        <v>7.6</v>
      </c>
      <c r="G54">
        <f>8*17.1</f>
        <v>136.80000000000001</v>
      </c>
      <c r="H54">
        <v>36</v>
      </c>
      <c r="J54" t="s">
        <v>17</v>
      </c>
    </row>
    <row r="55" spans="1:11" x14ac:dyDescent="0.3">
      <c r="A55" s="1">
        <v>44312</v>
      </c>
      <c r="B55">
        <v>0</v>
      </c>
      <c r="C55">
        <v>0</v>
      </c>
      <c r="D55">
        <v>30</v>
      </c>
      <c r="E55">
        <v>7.6</v>
      </c>
      <c r="G55">
        <f>8*17.1</f>
        <v>136.80000000000001</v>
      </c>
      <c r="H55">
        <v>42</v>
      </c>
      <c r="J55" t="s">
        <v>17</v>
      </c>
    </row>
    <row r="56" spans="1:11" x14ac:dyDescent="0.3">
      <c r="A56" s="1">
        <v>44319</v>
      </c>
      <c r="B56">
        <v>0</v>
      </c>
      <c r="C56">
        <v>0</v>
      </c>
      <c r="D56">
        <v>40</v>
      </c>
      <c r="E56">
        <v>7.8</v>
      </c>
      <c r="G56">
        <f>9*17.1</f>
        <v>153.9</v>
      </c>
      <c r="J56" t="s">
        <v>17</v>
      </c>
      <c r="K56" t="s">
        <v>28</v>
      </c>
    </row>
    <row r="57" spans="1:11" x14ac:dyDescent="0.3">
      <c r="A57" s="1">
        <v>44326</v>
      </c>
      <c r="B57">
        <v>0</v>
      </c>
      <c r="C57">
        <v>0</v>
      </c>
      <c r="D57">
        <v>40</v>
      </c>
      <c r="E57">
        <v>8</v>
      </c>
      <c r="G57">
        <f>8.5*17.1</f>
        <v>145.35000000000002</v>
      </c>
      <c r="J57" t="s">
        <v>17</v>
      </c>
    </row>
    <row r="58" spans="1:11" x14ac:dyDescent="0.3">
      <c r="A58" s="1">
        <v>44334</v>
      </c>
      <c r="B58">
        <v>0</v>
      </c>
      <c r="C58">
        <v>0</v>
      </c>
      <c r="D58">
        <v>40</v>
      </c>
      <c r="E58">
        <v>8.1</v>
      </c>
      <c r="G58">
        <f>8*17.1</f>
        <v>136.80000000000001</v>
      </c>
      <c r="J58" t="s">
        <v>17</v>
      </c>
    </row>
    <row r="59" spans="1:11" x14ac:dyDescent="0.3">
      <c r="A59" s="1">
        <v>44354</v>
      </c>
      <c r="B59">
        <v>0</v>
      </c>
      <c r="C59">
        <v>0</v>
      </c>
      <c r="D59">
        <v>60</v>
      </c>
      <c r="E59">
        <v>7.8</v>
      </c>
      <c r="G59">
        <f>9*17.1</f>
        <v>153.9</v>
      </c>
      <c r="H59">
        <v>44</v>
      </c>
      <c r="J59" t="s">
        <v>17</v>
      </c>
    </row>
    <row r="60" spans="1:11" x14ac:dyDescent="0.3">
      <c r="A60" s="1">
        <v>44363</v>
      </c>
      <c r="B60">
        <v>0</v>
      </c>
      <c r="C60">
        <v>0</v>
      </c>
      <c r="D60">
        <v>60</v>
      </c>
      <c r="E60">
        <v>7.6</v>
      </c>
      <c r="G60">
        <f>9.5*17.1</f>
        <v>162.45000000000002</v>
      </c>
      <c r="H60">
        <v>48</v>
      </c>
      <c r="J60" t="s">
        <v>17</v>
      </c>
    </row>
    <row r="61" spans="1:11" x14ac:dyDescent="0.3">
      <c r="A61" s="1">
        <v>44371</v>
      </c>
      <c r="B61">
        <v>0</v>
      </c>
      <c r="C61">
        <v>0</v>
      </c>
      <c r="D61">
        <v>80</v>
      </c>
      <c r="E61">
        <v>7.4</v>
      </c>
      <c r="G61">
        <f>17.1*10</f>
        <v>171</v>
      </c>
      <c r="H61">
        <v>72</v>
      </c>
      <c r="J61" t="s">
        <v>16</v>
      </c>
    </row>
    <row r="62" spans="1:11" x14ac:dyDescent="0.3">
      <c r="A62" s="1">
        <v>44392</v>
      </c>
      <c r="B62">
        <v>0</v>
      </c>
      <c r="C62">
        <v>0</v>
      </c>
      <c r="D62">
        <v>100</v>
      </c>
      <c r="E62">
        <v>7.5</v>
      </c>
      <c r="G62">
        <f>7*17.1</f>
        <v>119.70000000000002</v>
      </c>
      <c r="H62">
        <v>22</v>
      </c>
      <c r="J62" t="s">
        <v>16</v>
      </c>
    </row>
    <row r="63" spans="1:11" x14ac:dyDescent="0.3">
      <c r="A63" s="1">
        <v>44399</v>
      </c>
      <c r="B63">
        <v>0</v>
      </c>
      <c r="C63">
        <v>0</v>
      </c>
      <c r="D63">
        <v>40</v>
      </c>
      <c r="E63">
        <v>7.6</v>
      </c>
      <c r="J63" t="s">
        <v>17</v>
      </c>
    </row>
    <row r="64" spans="1:11" x14ac:dyDescent="0.3">
      <c r="A64" s="1">
        <v>44405</v>
      </c>
      <c r="B64">
        <v>0</v>
      </c>
      <c r="C64">
        <v>0</v>
      </c>
      <c r="D64">
        <v>80</v>
      </c>
      <c r="E64">
        <v>7.2</v>
      </c>
      <c r="G64">
        <f>8*17.1</f>
        <v>136.80000000000001</v>
      </c>
      <c r="H64">
        <v>40</v>
      </c>
      <c r="J64" t="s">
        <v>16</v>
      </c>
    </row>
    <row r="65" spans="1:10" x14ac:dyDescent="0.3">
      <c r="A65" s="1">
        <v>44411</v>
      </c>
      <c r="B65">
        <v>0</v>
      </c>
      <c r="C65">
        <v>0</v>
      </c>
      <c r="D65">
        <v>40</v>
      </c>
      <c r="E65">
        <v>7.6</v>
      </c>
      <c r="G65">
        <v>171</v>
      </c>
      <c r="H65">
        <v>30</v>
      </c>
      <c r="J6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Fish Room</vt:lpstr>
      <vt:lpstr>Fish Room Juvenile</vt:lpstr>
      <vt:lpstr>Backup 1</vt:lpstr>
      <vt:lpstr>Backup 2</vt:lpstr>
      <vt:lpstr>Quarantine</vt:lpstr>
      <vt:lpstr>ATK</vt:lpstr>
      <vt:lpstr>ATK 1</vt:lpstr>
      <vt:lpstr>ATK 2</vt:lpstr>
      <vt:lpstr>Main Axolotl</vt:lpstr>
      <vt:lpstr>Davis Axolotl - Main </vt:lpstr>
      <vt:lpstr>Davis Axolotl - Breeder </vt:lpstr>
      <vt:lpstr>Davis Axolotl - A2 </vt:lpstr>
      <vt:lpstr>Davis Axolotl - A3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Karlee Markovich</dc:creator>
  <cp:lastModifiedBy>demitri lifgren</cp:lastModifiedBy>
  <dcterms:created xsi:type="dcterms:W3CDTF">2019-12-31T15:15:54Z</dcterms:created>
  <dcterms:modified xsi:type="dcterms:W3CDTF">2021-08-09T00:34:45Z</dcterms:modified>
</cp:coreProperties>
</file>